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8_{CF119242-0E62-4BB8-BAAB-3184765E038B}" xr6:coauthVersionLast="47" xr6:coauthVersionMax="47" xr10:uidLastSave="{00000000-0000-0000-0000-000000000000}"/>
  <bookViews>
    <workbookView xWindow="828" yWindow="-108" windowWidth="16560" windowHeight="11016" xr2:uid="{9C7217AD-D766-4C2B-8B9F-CCCD60E20D2F}"/>
  </bookViews>
  <sheets>
    <sheet name="PRINCIPAL" sheetId="1" r:id="rId1"/>
    <sheet name="JUNIO FENIX " sheetId="9" r:id="rId2"/>
    <sheet name="CONTRATOS VIGENTES" sheetId="8" r:id="rId3"/>
    <sheet name="ABRIL FENIX ALMACEN" sheetId="6" r:id="rId4"/>
    <sheet name="MAYO FENIX LMACEN" sheetId="7" r:id="rId5"/>
    <sheet name="VERIFICACIÓN" sheetId="4" r:id="rId6"/>
    <sheet name="INVITACION PUBLICAS" sheetId="5" r:id="rId7"/>
    <sheet name="PERSONERIA ENERO" sheetId="3" r:id="rId8"/>
    <sheet name="ADICIONES Y OTROS" sheetId="2" r:id="rId9"/>
  </sheets>
  <definedNames>
    <definedName name="_xlnm._FilterDatabase" localSheetId="0" hidden="1">PRINCIPAL!$A$1:$AX$924</definedName>
    <definedName name="_Hlk106700228">PRINCIPAL!#REF!</definedName>
    <definedName name="_Hlk124844952">PRINCIPAL!#REF!</definedName>
    <definedName name="_Hlk139873315">PRINCIPAL!#REF!</definedName>
    <definedName name="_Hlk146790839">PRINCIPAL!#REF!</definedName>
    <definedName name="_Hlk165357491">#REF!</definedName>
    <definedName name="_Hlk176958422">PRINCIPAL!#REF!</definedName>
    <definedName name="_Hlk188629638">PRINCIPAL!$D$850</definedName>
    <definedName name="_Hlk191619779">PRINCIPAL!$D$260</definedName>
    <definedName name="_Hlk30515702">PRINCIPAL!#REF!</definedName>
    <definedName name="_Hlk85538020">PRINCIPAL!#REF!</definedName>
    <definedName name="_Hlk92354922">PRINCIPAL!#REF!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2" i="1" l="1"/>
  <c r="U867" i="1"/>
  <c r="AB867" i="1" s="1"/>
  <c r="U866" i="1"/>
  <c r="AB866" i="1" s="1"/>
  <c r="AM865" i="1"/>
  <c r="U865" i="1"/>
  <c r="AB865" i="1" s="1"/>
  <c r="AM864" i="1"/>
  <c r="U864" i="1"/>
  <c r="AB864" i="1" s="1"/>
  <c r="U863" i="1"/>
  <c r="AB863" i="1" s="1"/>
  <c r="AM862" i="1"/>
  <c r="U862" i="1"/>
  <c r="AB862" i="1" s="1"/>
  <c r="U861" i="1"/>
  <c r="AB861" i="1" s="1"/>
  <c r="O861" i="1"/>
  <c r="O860" i="1"/>
  <c r="U860" i="1" s="1"/>
  <c r="AB860" i="1" s="1"/>
  <c r="U859" i="1"/>
  <c r="AB859" i="1" s="1"/>
  <c r="O859" i="1"/>
  <c r="U858" i="1"/>
  <c r="AB858" i="1" s="1"/>
  <c r="U857" i="1"/>
  <c r="AB857" i="1" s="1"/>
  <c r="U856" i="1"/>
  <c r="AB856" i="1" s="1"/>
  <c r="U855" i="1"/>
  <c r="AB855" i="1" s="1"/>
  <c r="AB854" i="1"/>
  <c r="AB853" i="1"/>
  <c r="U852" i="1"/>
  <c r="AB852" i="1" s="1"/>
  <c r="O852" i="1"/>
  <c r="AB851" i="1"/>
  <c r="O850" i="1"/>
  <c r="U850" i="1" s="1"/>
  <c r="AB850" i="1" s="1"/>
  <c r="U849" i="1"/>
  <c r="AB849" i="1" s="1"/>
  <c r="O849" i="1"/>
  <c r="U848" i="1"/>
  <c r="AB848" i="1" s="1"/>
  <c r="O848" i="1"/>
  <c r="U847" i="1"/>
  <c r="AB847" i="1" s="1"/>
  <c r="O847" i="1"/>
  <c r="U846" i="1"/>
  <c r="AB846" i="1" s="1"/>
  <c r="O846" i="1"/>
  <c r="U845" i="1"/>
  <c r="AB845" i="1" s="1"/>
  <c r="O845" i="1"/>
  <c r="AB844" i="1"/>
  <c r="AB843" i="1"/>
  <c r="AB842" i="1"/>
  <c r="AB841" i="1"/>
  <c r="O840" i="1"/>
  <c r="U840" i="1" s="1"/>
  <c r="AB840" i="1" s="1"/>
  <c r="U839" i="1"/>
  <c r="AB839" i="1" s="1"/>
  <c r="O839" i="1"/>
  <c r="AB838" i="1"/>
  <c r="U837" i="1"/>
  <c r="AB837" i="1" s="1"/>
  <c r="O837" i="1"/>
  <c r="AB836" i="1"/>
  <c r="U835" i="1"/>
  <c r="AB835" i="1" s="1"/>
  <c r="O835" i="1"/>
  <c r="AB834" i="1"/>
  <c r="AB833" i="1"/>
  <c r="AB832" i="1"/>
  <c r="U831" i="1"/>
  <c r="AB831" i="1" s="1"/>
  <c r="O831" i="1"/>
  <c r="U830" i="1"/>
  <c r="AB830" i="1" s="1"/>
  <c r="O830" i="1"/>
  <c r="U829" i="1"/>
  <c r="AB829" i="1" s="1"/>
  <c r="O829" i="1"/>
  <c r="U827" i="1"/>
  <c r="AB827" i="1" s="1"/>
  <c r="O827" i="1"/>
  <c r="U826" i="1"/>
  <c r="AB826" i="1" s="1"/>
  <c r="O826" i="1"/>
  <c r="U825" i="1"/>
  <c r="AB825" i="1" s="1"/>
  <c r="U824" i="1"/>
  <c r="AB824" i="1" s="1"/>
  <c r="U823" i="1"/>
  <c r="AB823" i="1" s="1"/>
  <c r="O823" i="1"/>
  <c r="U822" i="1"/>
  <c r="AB822" i="1" s="1"/>
  <c r="O822" i="1"/>
  <c r="O821" i="1"/>
  <c r="U821" i="1" s="1"/>
  <c r="AB821" i="1" s="1"/>
  <c r="O820" i="1"/>
  <c r="U820" i="1" s="1"/>
  <c r="AB820" i="1" s="1"/>
  <c r="O819" i="1"/>
  <c r="U817" i="1"/>
  <c r="AB817" i="1" s="1"/>
  <c r="O817" i="1"/>
  <c r="U818" i="1"/>
  <c r="AB818" i="1" s="1"/>
  <c r="O818" i="1"/>
  <c r="O816" i="1"/>
  <c r="U816" i="1" s="1"/>
  <c r="AB816" i="1" s="1"/>
  <c r="U815" i="1"/>
  <c r="AB815" i="1" s="1"/>
  <c r="O815" i="1"/>
  <c r="U814" i="1"/>
  <c r="AB814" i="1" s="1"/>
  <c r="O814" i="1"/>
  <c r="U813" i="1"/>
  <c r="AB813" i="1" s="1"/>
  <c r="O813" i="1"/>
  <c r="O812" i="1"/>
  <c r="U812" i="1" s="1"/>
  <c r="AB812" i="1" s="1"/>
  <c r="U811" i="1"/>
  <c r="AB811" i="1" s="1"/>
  <c r="O811" i="1"/>
  <c r="U810" i="1"/>
  <c r="AB810" i="1" s="1"/>
  <c r="U6" i="1"/>
  <c r="AB6" i="1" s="1"/>
  <c r="AB809" i="1"/>
  <c r="U808" i="1"/>
  <c r="AB808" i="1" s="1"/>
  <c r="O808" i="1"/>
  <c r="AB807" i="1"/>
  <c r="U806" i="1"/>
  <c r="AB806" i="1" s="1"/>
  <c r="O806" i="1"/>
  <c r="N88" i="9"/>
  <c r="J88" i="9"/>
  <c r="N87" i="9"/>
  <c r="J87" i="9"/>
  <c r="N86" i="9"/>
  <c r="J86" i="9"/>
  <c r="N85" i="9"/>
  <c r="J85" i="9"/>
  <c r="N84" i="9"/>
  <c r="J84" i="9"/>
  <c r="N83" i="9"/>
  <c r="J83" i="9"/>
  <c r="N81" i="9"/>
  <c r="J81" i="9"/>
  <c r="N79" i="9"/>
  <c r="N78" i="9"/>
  <c r="J78" i="9"/>
  <c r="N77" i="9"/>
  <c r="J77" i="9"/>
  <c r="N76" i="9"/>
  <c r="J76" i="9"/>
  <c r="N75" i="9"/>
  <c r="N74" i="9"/>
  <c r="J74" i="9"/>
  <c r="N73" i="9"/>
  <c r="J73" i="9"/>
  <c r="N72" i="9"/>
  <c r="N71" i="9"/>
  <c r="N70" i="9"/>
  <c r="N69" i="9"/>
  <c r="N65" i="9"/>
  <c r="J65" i="9"/>
  <c r="N64" i="9"/>
  <c r="J64" i="9"/>
  <c r="N63" i="9"/>
  <c r="J63" i="9"/>
  <c r="N62" i="9"/>
  <c r="J62" i="9"/>
  <c r="N61" i="9"/>
  <c r="N60" i="9"/>
  <c r="J60" i="9"/>
  <c r="N59" i="9"/>
  <c r="J59" i="9"/>
  <c r="N58" i="9"/>
  <c r="J58" i="9"/>
  <c r="N57" i="9"/>
  <c r="N56" i="9"/>
  <c r="J56" i="9"/>
  <c r="N55" i="9"/>
  <c r="J55" i="9"/>
  <c r="N54" i="9"/>
  <c r="N53" i="9"/>
  <c r="N52" i="9"/>
  <c r="N51" i="9"/>
  <c r="N50" i="9"/>
  <c r="N49" i="9"/>
  <c r="N48" i="9"/>
  <c r="N47" i="9"/>
  <c r="J47" i="9"/>
  <c r="N45" i="9"/>
  <c r="J45" i="9"/>
  <c r="N44" i="9"/>
  <c r="J44" i="9"/>
  <c r="N43" i="9"/>
  <c r="J43" i="9"/>
  <c r="N42" i="9"/>
  <c r="J42" i="9"/>
  <c r="N41" i="9"/>
  <c r="J41" i="9"/>
  <c r="N40" i="9"/>
  <c r="J40" i="9"/>
  <c r="N39" i="9"/>
  <c r="J39" i="9"/>
  <c r="N38" i="9"/>
  <c r="J38" i="9"/>
  <c r="N37" i="9"/>
  <c r="J37" i="9"/>
  <c r="N36" i="9"/>
  <c r="J36" i="9"/>
  <c r="N35" i="9"/>
  <c r="J35" i="9"/>
  <c r="N34" i="9"/>
  <c r="J34" i="9"/>
  <c r="N33" i="9"/>
  <c r="J33" i="9"/>
  <c r="J32" i="9"/>
  <c r="N32" i="9" s="1"/>
  <c r="N30" i="9"/>
  <c r="N29" i="9"/>
  <c r="N28" i="9"/>
  <c r="N27" i="9"/>
  <c r="J27" i="9"/>
  <c r="N26" i="9"/>
  <c r="J26" i="9"/>
  <c r="N25" i="9"/>
  <c r="N24" i="9"/>
  <c r="N23" i="9"/>
  <c r="J23" i="9"/>
  <c r="N22" i="9"/>
  <c r="N21" i="9"/>
  <c r="N20" i="9"/>
  <c r="N19" i="9"/>
  <c r="J16" i="9"/>
  <c r="N16" i="9" s="1"/>
  <c r="N15" i="9"/>
  <c r="N14" i="9"/>
  <c r="N13" i="9"/>
  <c r="N12" i="9"/>
  <c r="N11" i="9"/>
  <c r="N10" i="9"/>
  <c r="N8" i="9"/>
  <c r="J8" i="9"/>
  <c r="N7" i="9"/>
  <c r="J7" i="9"/>
  <c r="N6" i="9"/>
  <c r="J6" i="9"/>
  <c r="U805" i="1"/>
  <c r="AB805" i="1" s="1"/>
  <c r="U804" i="1"/>
  <c r="AB804" i="1" s="1"/>
  <c r="O804" i="1"/>
  <c r="AB803" i="1"/>
  <c r="AB802" i="1"/>
  <c r="O801" i="1"/>
  <c r="U801" i="1" s="1"/>
  <c r="AB801" i="1" s="1"/>
  <c r="U800" i="1"/>
  <c r="AB800" i="1" s="1"/>
  <c r="O800" i="1"/>
  <c r="U799" i="1"/>
  <c r="AB799" i="1" s="1"/>
  <c r="O799" i="1"/>
  <c r="U798" i="1"/>
  <c r="AB798" i="1" s="1"/>
  <c r="O798" i="1"/>
  <c r="U797" i="1"/>
  <c r="AB797" i="1" s="1"/>
  <c r="O797" i="1"/>
  <c r="U796" i="1"/>
  <c r="AB796" i="1" s="1"/>
  <c r="O796" i="1"/>
  <c r="U795" i="1"/>
  <c r="AB795" i="1" s="1"/>
  <c r="O795" i="1"/>
  <c r="U794" i="1"/>
  <c r="AB794" i="1" s="1"/>
  <c r="O794" i="1"/>
  <c r="U793" i="1"/>
  <c r="AB793" i="1" s="1"/>
  <c r="O793" i="1"/>
  <c r="U792" i="1"/>
  <c r="AB792" i="1" s="1"/>
  <c r="O792" i="1"/>
  <c r="U791" i="1"/>
  <c r="AB791" i="1" s="1"/>
  <c r="O791" i="1"/>
  <c r="U790" i="1"/>
  <c r="AB790" i="1" s="1"/>
  <c r="O790" i="1"/>
  <c r="AB789" i="1"/>
  <c r="U788" i="1"/>
  <c r="AB788" i="1" s="1"/>
  <c r="O788" i="1"/>
  <c r="AB787" i="1"/>
  <c r="U786" i="1"/>
  <c r="AB786" i="1" s="1"/>
  <c r="U785" i="1"/>
  <c r="AB785" i="1" s="1"/>
  <c r="O785" i="1"/>
  <c r="U784" i="1"/>
  <c r="AB784" i="1" s="1"/>
  <c r="O784" i="1"/>
  <c r="U783" i="1"/>
  <c r="AB783" i="1" s="1"/>
  <c r="O783" i="1"/>
  <c r="U782" i="1"/>
  <c r="AB782" i="1" s="1"/>
  <c r="U781" i="1"/>
  <c r="AB781" i="1" s="1"/>
  <c r="O781" i="1"/>
  <c r="U780" i="1"/>
  <c r="AB780" i="1" s="1"/>
  <c r="O780" i="1"/>
  <c r="U701" i="1"/>
  <c r="U779" i="1"/>
  <c r="AB779" i="1" s="1"/>
  <c r="U778" i="1"/>
  <c r="AB778" i="1" s="1"/>
  <c r="U777" i="1"/>
  <c r="AB777" i="1" s="1"/>
  <c r="U776" i="1"/>
  <c r="AB776" i="1" s="1"/>
  <c r="AB775" i="1"/>
  <c r="AB774" i="1"/>
  <c r="AB773" i="1"/>
  <c r="U772" i="1"/>
  <c r="AB772" i="1" s="1"/>
  <c r="O772" i="1"/>
  <c r="U771" i="1"/>
  <c r="AB771" i="1" s="1"/>
  <c r="O771" i="1"/>
  <c r="U770" i="1"/>
  <c r="AB770" i="1" s="1"/>
  <c r="O770" i="1"/>
  <c r="U769" i="1"/>
  <c r="AB769" i="1" s="1"/>
  <c r="O769" i="1"/>
  <c r="U764" i="1"/>
  <c r="AB764" i="1" s="1"/>
  <c r="U763" i="1"/>
  <c r="AB763" i="1" s="1"/>
  <c r="O763" i="1"/>
  <c r="U762" i="1"/>
  <c r="AB762" i="1" s="1"/>
  <c r="O762" i="1"/>
  <c r="U768" i="1"/>
  <c r="AB768" i="1" s="1"/>
  <c r="U767" i="1"/>
  <c r="AB767" i="1" s="1"/>
  <c r="O767" i="1"/>
  <c r="U766" i="1"/>
  <c r="AB766" i="1" s="1"/>
  <c r="O766" i="1"/>
  <c r="U765" i="1"/>
  <c r="AB765" i="1" s="1"/>
  <c r="O765" i="1"/>
  <c r="AM761" i="1"/>
  <c r="U761" i="1"/>
  <c r="AB761" i="1" s="1"/>
  <c r="AM760" i="1"/>
  <c r="U760" i="1"/>
  <c r="AB760" i="1" s="1"/>
  <c r="AM759" i="1"/>
  <c r="U759" i="1"/>
  <c r="AB759" i="1" s="1"/>
  <c r="U758" i="1"/>
  <c r="AB758" i="1" s="1"/>
  <c r="AM757" i="1"/>
  <c r="U757" i="1"/>
  <c r="AB757" i="1" s="1"/>
  <c r="AM756" i="1"/>
  <c r="U756" i="1"/>
  <c r="AB756" i="1" s="1"/>
  <c r="AM755" i="1"/>
  <c r="U755" i="1"/>
  <c r="AB755" i="1" s="1"/>
  <c r="U601" i="1"/>
  <c r="AB601" i="1" s="1"/>
  <c r="U754" i="1"/>
  <c r="AB754" i="1" s="1"/>
  <c r="O754" i="1"/>
  <c r="AB753" i="1"/>
  <c r="U752" i="1"/>
  <c r="AB752" i="1" s="1"/>
  <c r="O752" i="1"/>
  <c r="U751" i="1"/>
  <c r="AB751" i="1" s="1"/>
  <c r="O751" i="1"/>
  <c r="U750" i="1"/>
  <c r="AB750" i="1" s="1"/>
  <c r="O750" i="1"/>
  <c r="U749" i="1"/>
  <c r="AB749" i="1" s="1"/>
  <c r="O749" i="1"/>
  <c r="U748" i="1"/>
  <c r="AB748" i="1" s="1"/>
  <c r="O748" i="1"/>
  <c r="U747" i="1"/>
  <c r="AB747" i="1" s="1"/>
  <c r="O747" i="1"/>
  <c r="U746" i="1"/>
  <c r="AB746" i="1" s="1"/>
  <c r="O746" i="1"/>
  <c r="U745" i="1"/>
  <c r="AB745" i="1" s="1"/>
  <c r="O745" i="1"/>
  <c r="U744" i="1"/>
  <c r="AB744" i="1" s="1"/>
  <c r="O744" i="1"/>
  <c r="U743" i="1"/>
  <c r="AB743" i="1" s="1"/>
  <c r="O743" i="1"/>
  <c r="U742" i="1"/>
  <c r="AB742" i="1" s="1"/>
  <c r="O742" i="1"/>
  <c r="U741" i="1"/>
  <c r="AB741" i="1" s="1"/>
  <c r="O741" i="1"/>
  <c r="U740" i="1"/>
  <c r="AB740" i="1" s="1"/>
  <c r="O740" i="1"/>
  <c r="O739" i="1"/>
  <c r="U739" i="1" s="1"/>
  <c r="AB739" i="1" s="1"/>
  <c r="N122" i="7"/>
  <c r="J122" i="7"/>
  <c r="N121" i="7"/>
  <c r="N120" i="7"/>
  <c r="J120" i="7"/>
  <c r="N116" i="7"/>
  <c r="N115" i="7"/>
  <c r="N114" i="7"/>
  <c r="N112" i="7"/>
  <c r="N111" i="7"/>
  <c r="N110" i="7"/>
  <c r="N109" i="7"/>
  <c r="J109" i="7"/>
  <c r="N108" i="7"/>
  <c r="J108" i="7"/>
  <c r="N107" i="7"/>
  <c r="J107" i="7"/>
  <c r="N106" i="7"/>
  <c r="J106" i="7"/>
  <c r="N105" i="7"/>
  <c r="J105" i="7"/>
  <c r="N104" i="7"/>
  <c r="J104" i="7"/>
  <c r="N103" i="7"/>
  <c r="J103" i="7"/>
  <c r="N102" i="7"/>
  <c r="J102" i="7"/>
  <c r="N101" i="7"/>
  <c r="J101" i="7"/>
  <c r="N100" i="7"/>
  <c r="J100" i="7"/>
  <c r="N99" i="7"/>
  <c r="J99" i="7"/>
  <c r="N98" i="7"/>
  <c r="J98" i="7"/>
  <c r="N97" i="7"/>
  <c r="J97" i="7"/>
  <c r="N96" i="7"/>
  <c r="J96" i="7"/>
  <c r="N95" i="7"/>
  <c r="N94" i="7"/>
  <c r="N93" i="7"/>
  <c r="N92" i="7"/>
  <c r="N91" i="7"/>
  <c r="N90" i="7"/>
  <c r="N89" i="7"/>
  <c r="N88" i="7"/>
  <c r="N87" i="7"/>
  <c r="N86" i="7"/>
  <c r="N85" i="7"/>
  <c r="N84" i="7"/>
  <c r="N83" i="7"/>
  <c r="N82" i="7"/>
  <c r="N81" i="7"/>
  <c r="N80" i="7"/>
  <c r="N79" i="7"/>
  <c r="N78" i="7"/>
  <c r="N77" i="7"/>
  <c r="J77" i="7"/>
  <c r="N76" i="7"/>
  <c r="N75" i="7"/>
  <c r="J75" i="7"/>
  <c r="N74" i="7"/>
  <c r="J74" i="7"/>
  <c r="N73" i="7"/>
  <c r="J73" i="7"/>
  <c r="N72" i="7"/>
  <c r="J72" i="7"/>
  <c r="N71" i="7"/>
  <c r="J71" i="7"/>
  <c r="J70" i="7"/>
  <c r="N70" i="7" s="1"/>
  <c r="N69" i="7"/>
  <c r="N68" i="7"/>
  <c r="N67" i="7"/>
  <c r="J67" i="7"/>
  <c r="N66" i="7"/>
  <c r="J66" i="7"/>
  <c r="N65" i="7"/>
  <c r="J65" i="7"/>
  <c r="N64" i="7"/>
  <c r="J64" i="7"/>
  <c r="N63" i="7"/>
  <c r="J63" i="7"/>
  <c r="N62" i="7"/>
  <c r="J62" i="7"/>
  <c r="N61" i="7"/>
  <c r="J61" i="7"/>
  <c r="N60" i="7"/>
  <c r="J60" i="7"/>
  <c r="N59" i="7"/>
  <c r="J59" i="7"/>
  <c r="N58" i="7"/>
  <c r="J58" i="7"/>
  <c r="N57" i="7"/>
  <c r="J57" i="7"/>
  <c r="N56" i="7"/>
  <c r="J56" i="7"/>
  <c r="N55" i="7"/>
  <c r="J55" i="7"/>
  <c r="N54" i="7"/>
  <c r="J54" i="7"/>
  <c r="N53" i="7"/>
  <c r="J53" i="7"/>
  <c r="N52" i="7"/>
  <c r="J52" i="7"/>
  <c r="N51" i="7"/>
  <c r="J51" i="7"/>
  <c r="N50" i="7"/>
  <c r="J50" i="7"/>
  <c r="N49" i="7"/>
  <c r="J49" i="7"/>
  <c r="N48" i="7"/>
  <c r="J48" i="7"/>
  <c r="N47" i="7"/>
  <c r="N46" i="7"/>
  <c r="J46" i="7"/>
  <c r="N45" i="7"/>
  <c r="J45" i="7"/>
  <c r="N44" i="7"/>
  <c r="N43" i="7"/>
  <c r="N42" i="7"/>
  <c r="N41" i="7"/>
  <c r="J41" i="7"/>
  <c r="N40" i="7"/>
  <c r="J40" i="7"/>
  <c r="N39" i="7"/>
  <c r="J39" i="7"/>
  <c r="N38" i="7"/>
  <c r="J38" i="7"/>
  <c r="N37" i="7"/>
  <c r="J37" i="7"/>
  <c r="N36" i="7"/>
  <c r="J36" i="7"/>
  <c r="N35" i="7"/>
  <c r="J35" i="7"/>
  <c r="N34" i="7"/>
  <c r="J34" i="7"/>
  <c r="N33" i="7"/>
  <c r="J33" i="7"/>
  <c r="N32" i="7"/>
  <c r="J32" i="7"/>
  <c r="N31" i="7"/>
  <c r="N30" i="7"/>
  <c r="N29" i="7"/>
  <c r="N28" i="7"/>
  <c r="N27" i="7"/>
  <c r="N26" i="7"/>
  <c r="N25" i="7"/>
  <c r="N24" i="7"/>
  <c r="N23" i="7"/>
  <c r="N22" i="7"/>
  <c r="N21" i="7"/>
  <c r="N20" i="7"/>
  <c r="N19" i="7"/>
  <c r="N18" i="7"/>
  <c r="N17" i="7"/>
  <c r="N16" i="7"/>
  <c r="N15" i="7"/>
  <c r="N14" i="7"/>
  <c r="N13" i="7"/>
  <c r="N12" i="7"/>
  <c r="N11" i="7"/>
  <c r="N10" i="7"/>
  <c r="N9" i="7"/>
  <c r="N8" i="7"/>
  <c r="N7" i="7"/>
  <c r="N6" i="7"/>
  <c r="N5" i="7"/>
  <c r="M205" i="6"/>
  <c r="M204" i="6"/>
  <c r="M203" i="6"/>
  <c r="M202" i="6"/>
  <c r="M201" i="6"/>
  <c r="M200" i="6"/>
  <c r="M199" i="6"/>
  <c r="M198" i="6"/>
  <c r="M197" i="6"/>
  <c r="M194" i="6"/>
  <c r="M193" i="6"/>
  <c r="M192" i="6"/>
  <c r="M191" i="6"/>
  <c r="M190" i="6"/>
  <c r="M189" i="6"/>
  <c r="M188" i="6"/>
  <c r="M187" i="6"/>
  <c r="M186" i="6"/>
  <c r="M185" i="6"/>
  <c r="M184" i="6"/>
  <c r="M183" i="6"/>
  <c r="M182" i="6"/>
  <c r="M181" i="6"/>
  <c r="M180" i="6"/>
  <c r="M179" i="6"/>
  <c r="M178" i="6"/>
  <c r="M177" i="6"/>
  <c r="M176" i="6"/>
  <c r="M175" i="6"/>
  <c r="M174" i="6"/>
  <c r="M173" i="6"/>
  <c r="M172" i="6"/>
  <c r="M171" i="6"/>
  <c r="M170" i="6"/>
  <c r="M169" i="6"/>
  <c r="M168" i="6"/>
  <c r="M167" i="6"/>
  <c r="M166" i="6"/>
  <c r="M165" i="6"/>
  <c r="M164" i="6"/>
  <c r="M163" i="6"/>
  <c r="M162" i="6"/>
  <c r="M161" i="6"/>
  <c r="M160" i="6"/>
  <c r="M159" i="6"/>
  <c r="M158" i="6"/>
  <c r="M157" i="6"/>
  <c r="M156" i="6"/>
  <c r="M155" i="6"/>
  <c r="M154" i="6"/>
  <c r="I154" i="6"/>
  <c r="M153" i="6"/>
  <c r="M152" i="6"/>
  <c r="I151" i="6"/>
  <c r="M151" i="6" s="1"/>
  <c r="M150" i="6"/>
  <c r="I150" i="6"/>
  <c r="M149" i="6"/>
  <c r="M148" i="6"/>
  <c r="M147" i="6"/>
  <c r="M146" i="6"/>
  <c r="M145" i="6"/>
  <c r="M144" i="6"/>
  <c r="M143" i="6"/>
  <c r="M142" i="6"/>
  <c r="M141" i="6"/>
  <c r="M140" i="6"/>
  <c r="M139" i="6"/>
  <c r="M138" i="6"/>
  <c r="M137" i="6"/>
  <c r="M136" i="6"/>
  <c r="M135" i="6"/>
  <c r="M134" i="6"/>
  <c r="M133" i="6"/>
  <c r="M132" i="6"/>
  <c r="M131" i="6"/>
  <c r="M129" i="6"/>
  <c r="M128" i="6"/>
  <c r="M127" i="6"/>
  <c r="M126" i="6"/>
  <c r="M125" i="6"/>
  <c r="M124" i="6"/>
  <c r="M123" i="6"/>
  <c r="M122" i="6"/>
  <c r="M121" i="6"/>
  <c r="M120" i="6"/>
  <c r="M119" i="6"/>
  <c r="M118" i="6"/>
  <c r="M116" i="6"/>
  <c r="M115" i="6"/>
  <c r="M114" i="6"/>
  <c r="M113" i="6"/>
  <c r="M112" i="6"/>
  <c r="M111" i="6"/>
  <c r="M110" i="6"/>
  <c r="M109" i="6"/>
  <c r="M108" i="6"/>
  <c r="M107" i="6"/>
  <c r="I107" i="6"/>
  <c r="M106" i="6"/>
  <c r="I106" i="6"/>
  <c r="M105" i="6"/>
  <c r="I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5" i="6"/>
  <c r="M64" i="6"/>
  <c r="M63" i="6"/>
  <c r="M62" i="6"/>
  <c r="M61" i="6"/>
  <c r="M60" i="6"/>
  <c r="M58" i="6"/>
  <c r="M57" i="6"/>
  <c r="M56" i="6"/>
  <c r="M55" i="6"/>
  <c r="M54" i="6"/>
  <c r="M53" i="6"/>
  <c r="M52" i="6"/>
  <c r="M51" i="6"/>
  <c r="M50" i="6"/>
  <c r="M49" i="6"/>
  <c r="M47" i="6"/>
  <c r="M46" i="6"/>
  <c r="M45" i="6"/>
  <c r="M44" i="6"/>
  <c r="M43" i="6"/>
  <c r="M42" i="6"/>
  <c r="M41" i="6"/>
  <c r="M40" i="6"/>
  <c r="M39" i="6"/>
  <c r="M38" i="6"/>
  <c r="M37" i="6"/>
  <c r="M36" i="6"/>
  <c r="M35" i="6"/>
  <c r="M34" i="6"/>
  <c r="M32" i="6"/>
  <c r="M31" i="6"/>
  <c r="M30" i="6"/>
  <c r="M29" i="6"/>
  <c r="M28" i="6"/>
  <c r="M27" i="6"/>
  <c r="M26" i="6"/>
  <c r="M25" i="6"/>
  <c r="M24" i="6"/>
  <c r="M23" i="6"/>
  <c r="M22" i="6"/>
  <c r="M21" i="6"/>
  <c r="M20" i="6"/>
  <c r="M19" i="6"/>
  <c r="M18" i="6"/>
  <c r="M17" i="6"/>
  <c r="I17" i="6"/>
  <c r="M16" i="6"/>
  <c r="I16" i="6"/>
  <c r="M15" i="6"/>
  <c r="I15" i="6"/>
  <c r="M14" i="6"/>
  <c r="M13" i="6"/>
  <c r="M12" i="6"/>
  <c r="M11" i="6"/>
  <c r="M10" i="6"/>
  <c r="M9" i="6"/>
  <c r="M8" i="6"/>
  <c r="M7" i="6"/>
  <c r="M6" i="6"/>
  <c r="I6" i="6"/>
  <c r="AB738" i="1"/>
  <c r="AM737" i="1"/>
  <c r="U737" i="1"/>
  <c r="AB737" i="1" s="1"/>
  <c r="U736" i="1"/>
  <c r="AB736" i="1" s="1"/>
  <c r="U735" i="1"/>
  <c r="AB735" i="1" s="1"/>
  <c r="U734" i="1"/>
  <c r="AB734" i="1" s="1"/>
  <c r="O734" i="1"/>
  <c r="U733" i="1"/>
  <c r="AB733" i="1" s="1"/>
  <c r="O733" i="1"/>
  <c r="U732" i="1"/>
  <c r="AB732" i="1" s="1"/>
  <c r="U731" i="1"/>
  <c r="AB731" i="1" s="1"/>
  <c r="U730" i="1"/>
  <c r="AB730" i="1" s="1"/>
  <c r="O730" i="1"/>
  <c r="U729" i="1"/>
  <c r="AB729" i="1" s="1"/>
  <c r="U728" i="1"/>
  <c r="AB728" i="1" s="1"/>
  <c r="U727" i="1"/>
  <c r="AB727" i="1" s="1"/>
  <c r="AM726" i="1"/>
  <c r="U726" i="1"/>
  <c r="AB726" i="1" s="1"/>
  <c r="AB725" i="1"/>
  <c r="AB724" i="1"/>
  <c r="O723" i="1"/>
  <c r="U723" i="1" s="1"/>
  <c r="AB723" i="1" s="1"/>
  <c r="U722" i="1"/>
  <c r="AB722" i="1" s="1"/>
  <c r="U721" i="1"/>
  <c r="AB721" i="1" s="1"/>
  <c r="AM720" i="1"/>
  <c r="U720" i="1"/>
  <c r="AB720" i="1" s="1"/>
  <c r="AM719" i="1"/>
  <c r="U719" i="1"/>
  <c r="AB719" i="1" s="1"/>
  <c r="AM718" i="1"/>
  <c r="U718" i="1"/>
  <c r="AB718" i="1" s="1"/>
  <c r="U717" i="1"/>
  <c r="AB717" i="1" s="1"/>
  <c r="AB716" i="1"/>
  <c r="U715" i="1"/>
  <c r="AB715" i="1" s="1"/>
  <c r="O715" i="1"/>
  <c r="U714" i="1"/>
  <c r="AB714" i="1" s="1"/>
  <c r="O714" i="1"/>
  <c r="U713" i="1"/>
  <c r="AB713" i="1" s="1"/>
  <c r="O713" i="1"/>
  <c r="U710" i="1"/>
  <c r="AB710" i="1" s="1"/>
  <c r="U709" i="1"/>
  <c r="AB709" i="1" s="1"/>
  <c r="O709" i="1"/>
  <c r="U711" i="1"/>
  <c r="AB711" i="1" s="1"/>
  <c r="O711" i="1"/>
  <c r="AB708" i="1"/>
  <c r="AB707" i="1"/>
  <c r="AB706" i="1"/>
  <c r="AM705" i="1"/>
  <c r="U705" i="1"/>
  <c r="AB705" i="1" s="1"/>
  <c r="AM704" i="1"/>
  <c r="U704" i="1"/>
  <c r="AB704" i="1" s="1"/>
  <c r="AM703" i="1"/>
  <c r="U703" i="1"/>
  <c r="AB703" i="1" s="1"/>
  <c r="AB701" i="1"/>
  <c r="U700" i="1"/>
  <c r="AB700" i="1" s="1"/>
  <c r="U699" i="1"/>
  <c r="AB699" i="1" s="1"/>
  <c r="U698" i="1"/>
  <c r="AB698" i="1" s="1"/>
  <c r="O698" i="1"/>
  <c r="U697" i="1"/>
  <c r="AB697" i="1" s="1"/>
  <c r="O697" i="1"/>
  <c r="U696" i="1"/>
  <c r="AB696" i="1" s="1"/>
  <c r="O696" i="1"/>
  <c r="U695" i="1"/>
  <c r="AB695" i="1" s="1"/>
  <c r="O695" i="1"/>
  <c r="U694" i="1"/>
  <c r="AB694" i="1" s="1"/>
  <c r="O694" i="1"/>
  <c r="U693" i="1"/>
  <c r="AB693" i="1" s="1"/>
  <c r="O693" i="1"/>
  <c r="U692" i="1"/>
  <c r="AB692" i="1" s="1"/>
  <c r="O692" i="1"/>
  <c r="U691" i="1"/>
  <c r="AB691" i="1" s="1"/>
  <c r="O691" i="1"/>
  <c r="U690" i="1"/>
  <c r="AB690" i="1" s="1"/>
  <c r="O690" i="1"/>
  <c r="U689" i="1"/>
  <c r="AB689" i="1" s="1"/>
  <c r="O689" i="1"/>
  <c r="U688" i="1"/>
  <c r="AB688" i="1" s="1"/>
  <c r="O688" i="1"/>
  <c r="U687" i="1"/>
  <c r="AB687" i="1" s="1"/>
  <c r="O687" i="1"/>
  <c r="U686" i="1"/>
  <c r="AB686" i="1" s="1"/>
  <c r="O686" i="1"/>
  <c r="U685" i="1"/>
  <c r="AB685" i="1" s="1"/>
  <c r="O685" i="1"/>
  <c r="AM684" i="1"/>
  <c r="U684" i="1"/>
  <c r="AB684" i="1" s="1"/>
  <c r="AM683" i="1"/>
  <c r="U683" i="1"/>
  <c r="AB683" i="1" s="1"/>
  <c r="AM682" i="1"/>
  <c r="U682" i="1"/>
  <c r="AB682" i="1" s="1"/>
  <c r="AM680" i="1"/>
  <c r="U680" i="1"/>
  <c r="AB680" i="1" s="1"/>
  <c r="U681" i="1"/>
  <c r="AB681" i="1" s="1"/>
  <c r="AM679" i="1"/>
  <c r="U679" i="1"/>
  <c r="AB679" i="1" s="1"/>
  <c r="AM678" i="1"/>
  <c r="U678" i="1"/>
  <c r="AB678" i="1" s="1"/>
  <c r="AM677" i="1"/>
  <c r="U677" i="1"/>
  <c r="AB677" i="1" s="1"/>
  <c r="AM676" i="1"/>
  <c r="U676" i="1"/>
  <c r="AB676" i="1" s="1"/>
  <c r="AM675" i="1"/>
  <c r="U675" i="1"/>
  <c r="AB675" i="1" s="1"/>
  <c r="AM674" i="1"/>
  <c r="U674" i="1"/>
  <c r="AB674" i="1" s="1"/>
  <c r="AM673" i="1"/>
  <c r="U673" i="1"/>
  <c r="AB673" i="1" s="1"/>
  <c r="AM672" i="1"/>
  <c r="U672" i="1"/>
  <c r="AB672" i="1" s="1"/>
  <c r="AM671" i="1"/>
  <c r="U671" i="1"/>
  <c r="AB671" i="1" s="1"/>
  <c r="AM670" i="1"/>
  <c r="U670" i="1"/>
  <c r="AB670" i="1" s="1"/>
  <c r="AM669" i="1"/>
  <c r="U669" i="1"/>
  <c r="AB669" i="1" s="1"/>
  <c r="AM668" i="1"/>
  <c r="U668" i="1"/>
  <c r="AB668" i="1" s="1"/>
  <c r="U667" i="1"/>
  <c r="AB667" i="1" s="1"/>
  <c r="U666" i="1"/>
  <c r="AB666" i="1" s="1"/>
  <c r="O666" i="1"/>
  <c r="AM665" i="1"/>
  <c r="U665" i="1"/>
  <c r="AB665" i="1" s="1"/>
  <c r="U664" i="1"/>
  <c r="AB664" i="1" s="1"/>
  <c r="O664" i="1"/>
  <c r="O663" i="1"/>
  <c r="U663" i="1"/>
  <c r="AB663" i="1" s="1"/>
  <c r="U662" i="1"/>
  <c r="AB662" i="1" s="1"/>
  <c r="O662" i="1"/>
  <c r="U661" i="1"/>
  <c r="AB661" i="1" s="1"/>
  <c r="O661" i="1"/>
  <c r="U660" i="1"/>
  <c r="AB660" i="1" s="1"/>
  <c r="O660" i="1"/>
  <c r="W639" i="1"/>
  <c r="O640" i="1"/>
  <c r="O641" i="1"/>
  <c r="O642" i="1"/>
  <c r="U643" i="1"/>
  <c r="AB643" i="1" s="1"/>
  <c r="O643" i="1"/>
  <c r="U644" i="1"/>
  <c r="AB644" i="1" s="1"/>
  <c r="O644" i="1"/>
  <c r="U645" i="1"/>
  <c r="AB645" i="1" s="1"/>
  <c r="O645" i="1"/>
  <c r="U646" i="1"/>
  <c r="AB646" i="1" s="1"/>
  <c r="O646" i="1"/>
  <c r="U648" i="1"/>
  <c r="AB648" i="1" s="1"/>
  <c r="O648" i="1"/>
  <c r="U647" i="1"/>
  <c r="AB647" i="1" s="1"/>
  <c r="O647" i="1"/>
  <c r="O659" i="1"/>
  <c r="U659" i="1" s="1"/>
  <c r="AB659" i="1" s="1"/>
  <c r="U658" i="1"/>
  <c r="AB658" i="1" s="1"/>
  <c r="AM657" i="1"/>
  <c r="U657" i="1"/>
  <c r="AB657" i="1" s="1"/>
  <c r="U656" i="1"/>
  <c r="AB656" i="1" s="1"/>
  <c r="O656" i="1"/>
  <c r="U655" i="1"/>
  <c r="AB655" i="1" s="1"/>
  <c r="O655" i="1"/>
  <c r="U654" i="1"/>
  <c r="AB654" i="1" s="1"/>
  <c r="O654" i="1"/>
  <c r="U653" i="1"/>
  <c r="AB653" i="1" s="1"/>
  <c r="O653" i="1"/>
  <c r="U652" i="1"/>
  <c r="AB652" i="1" s="1"/>
  <c r="O652" i="1"/>
  <c r="U651" i="1"/>
  <c r="AB651" i="1" s="1"/>
  <c r="O651" i="1"/>
  <c r="U650" i="1"/>
  <c r="AB650" i="1" s="1"/>
  <c r="O650" i="1"/>
  <c r="U649" i="1"/>
  <c r="AB649" i="1" s="1"/>
  <c r="O649" i="1"/>
  <c r="U642" i="1"/>
  <c r="AB642" i="1" s="1"/>
  <c r="U641" i="1"/>
  <c r="AB641" i="1" s="1"/>
  <c r="U640" i="1"/>
  <c r="AB640" i="1" s="1"/>
  <c r="O639" i="1"/>
  <c r="U639" i="1"/>
  <c r="AB639" i="1" s="1"/>
  <c r="U638" i="1"/>
  <c r="AB638" i="1" s="1"/>
  <c r="O638" i="1"/>
  <c r="U621" i="1"/>
  <c r="AB621" i="1" s="1"/>
  <c r="O621" i="1"/>
  <c r="U637" i="1"/>
  <c r="AB637" i="1" s="1"/>
  <c r="O637" i="1"/>
  <c r="AM636" i="1"/>
  <c r="U636" i="1"/>
  <c r="AB636" i="1" s="1"/>
  <c r="U635" i="1"/>
  <c r="AB635" i="1" s="1"/>
  <c r="O635" i="1"/>
  <c r="U634" i="1"/>
  <c r="AB634" i="1" s="1"/>
  <c r="O634" i="1"/>
  <c r="AM633" i="1"/>
  <c r="U633" i="1"/>
  <c r="AM632" i="1"/>
  <c r="U632" i="1"/>
  <c r="AB632" i="1" s="1"/>
  <c r="AM631" i="1"/>
  <c r="U631" i="1"/>
  <c r="AB631" i="1" s="1"/>
  <c r="U630" i="1"/>
  <c r="AB630" i="1" s="1"/>
  <c r="O630" i="1"/>
  <c r="U629" i="1"/>
  <c r="AB629" i="1" s="1"/>
  <c r="O629" i="1"/>
  <c r="U628" i="1"/>
  <c r="AB628" i="1" s="1"/>
  <c r="O628" i="1"/>
  <c r="U627" i="1"/>
  <c r="AB627" i="1" s="1"/>
  <c r="O627" i="1"/>
  <c r="U626" i="1"/>
  <c r="AB626" i="1" s="1"/>
  <c r="O626" i="1"/>
  <c r="U625" i="1"/>
  <c r="AB625" i="1" s="1"/>
  <c r="O625" i="1"/>
  <c r="U624" i="1"/>
  <c r="AB624" i="1" s="1"/>
  <c r="O624" i="1"/>
  <c r="U622" i="1"/>
  <c r="AB622" i="1" s="1"/>
  <c r="O622" i="1"/>
  <c r="AM620" i="1"/>
  <c r="U620" i="1"/>
  <c r="U623" i="1"/>
  <c r="AB623" i="1" s="1"/>
  <c r="O623" i="1"/>
  <c r="AM609" i="1"/>
  <c r="AM610" i="1"/>
  <c r="AM611" i="1"/>
  <c r="AM612" i="1"/>
  <c r="AM613" i="1"/>
  <c r="AM614" i="1"/>
  <c r="AM615" i="1"/>
  <c r="AM616" i="1"/>
  <c r="AM617" i="1"/>
  <c r="AM618" i="1"/>
  <c r="AM619" i="1"/>
  <c r="U609" i="1"/>
  <c r="AB609" i="1" s="1"/>
  <c r="U610" i="1"/>
  <c r="AB610" i="1" s="1"/>
  <c r="U611" i="1"/>
  <c r="AB611" i="1" s="1"/>
  <c r="U612" i="1"/>
  <c r="AB612" i="1" s="1"/>
  <c r="U613" i="1"/>
  <c r="AB613" i="1" s="1"/>
  <c r="U614" i="1"/>
  <c r="AB614" i="1" s="1"/>
  <c r="U615" i="1"/>
  <c r="AB615" i="1" s="1"/>
  <c r="U616" i="1"/>
  <c r="U617" i="1"/>
  <c r="U618" i="1"/>
  <c r="U619" i="1"/>
  <c r="AM608" i="1"/>
  <c r="U608" i="1"/>
  <c r="AB608" i="1" s="1"/>
  <c r="U607" i="1"/>
  <c r="AB607" i="1" s="1"/>
  <c r="AM606" i="1"/>
  <c r="U606" i="1"/>
  <c r="AB606" i="1" s="1"/>
  <c r="AM605" i="1"/>
  <c r="U605" i="1"/>
  <c r="AB605" i="1" s="1"/>
  <c r="AM604" i="1"/>
  <c r="U604" i="1"/>
  <c r="AB604" i="1" s="1"/>
  <c r="U603" i="1"/>
  <c r="AB603" i="1" s="1"/>
  <c r="U602" i="1"/>
  <c r="AB602" i="1" s="1"/>
  <c r="AM601" i="1"/>
  <c r="U600" i="1"/>
  <c r="AB600" i="1" s="1"/>
  <c r="U599" i="1"/>
  <c r="AB599" i="1" s="1"/>
  <c r="U598" i="1"/>
  <c r="AB598" i="1" s="1"/>
  <c r="U597" i="1"/>
  <c r="AB597" i="1" s="1"/>
  <c r="U596" i="1"/>
  <c r="AB596" i="1" s="1"/>
  <c r="AM595" i="1"/>
  <c r="U595" i="1"/>
  <c r="AB595" i="1" s="1"/>
  <c r="U594" i="1"/>
  <c r="AB594" i="1" s="1"/>
  <c r="AM593" i="1"/>
  <c r="AM592" i="1"/>
  <c r="AM591" i="1"/>
  <c r="AM590" i="1"/>
  <c r="AM589" i="1"/>
  <c r="AM588" i="1"/>
  <c r="AM587" i="1"/>
  <c r="AM586" i="1"/>
  <c r="AM585" i="1"/>
  <c r="U593" i="1"/>
  <c r="AB593" i="1" s="1"/>
  <c r="U592" i="1"/>
  <c r="AB592" i="1" s="1"/>
  <c r="U591" i="1"/>
  <c r="AB591" i="1" s="1"/>
  <c r="U590" i="1"/>
  <c r="AB590" i="1" s="1"/>
  <c r="U589" i="1"/>
  <c r="AB589" i="1" s="1"/>
  <c r="U588" i="1"/>
  <c r="AB588" i="1" s="1"/>
  <c r="U587" i="1"/>
  <c r="AB587" i="1" s="1"/>
  <c r="U586" i="1"/>
  <c r="AB586" i="1" s="1"/>
  <c r="U585" i="1"/>
  <c r="AB585" i="1" s="1"/>
  <c r="AB584" i="1"/>
  <c r="AB583" i="1"/>
  <c r="U582" i="1"/>
  <c r="AB582" i="1" s="1"/>
  <c r="U581" i="1"/>
  <c r="AB581" i="1" s="1"/>
  <c r="AM580" i="1"/>
  <c r="U580" i="1"/>
  <c r="AB580" i="1" s="1"/>
  <c r="U579" i="1"/>
  <c r="AB579" i="1" s="1"/>
  <c r="AM578" i="1"/>
  <c r="U578" i="1"/>
  <c r="AB578" i="1" s="1"/>
  <c r="AM577" i="1"/>
  <c r="U577" i="1"/>
  <c r="AB577" i="1" s="1"/>
  <c r="AM576" i="1"/>
  <c r="U576" i="1"/>
  <c r="AB576" i="1" s="1"/>
  <c r="U575" i="1"/>
  <c r="AB575" i="1" s="1"/>
  <c r="AM574" i="1"/>
  <c r="U574" i="1"/>
  <c r="AB574" i="1" s="1"/>
  <c r="U573" i="1"/>
  <c r="AB573" i="1" s="1"/>
  <c r="AM572" i="1"/>
  <c r="U572" i="1"/>
  <c r="AB572" i="1" s="1"/>
  <c r="AM571" i="1"/>
  <c r="U571" i="1"/>
  <c r="AB571" i="1" s="1"/>
  <c r="AM570" i="1"/>
  <c r="U570" i="1"/>
  <c r="AB570" i="1" s="1"/>
  <c r="AM569" i="1"/>
  <c r="U569" i="1"/>
  <c r="AB569" i="1" s="1"/>
  <c r="AM568" i="1"/>
  <c r="U568" i="1"/>
  <c r="AB568" i="1" s="1"/>
  <c r="AM567" i="1"/>
  <c r="U567" i="1"/>
  <c r="AB567" i="1" s="1"/>
  <c r="AM565" i="1"/>
  <c r="U565" i="1"/>
  <c r="AB565" i="1" s="1"/>
  <c r="U564" i="1"/>
  <c r="AB564" i="1" s="1"/>
  <c r="U566" i="1"/>
  <c r="AB566" i="1" s="1"/>
  <c r="AM563" i="1"/>
  <c r="U563" i="1"/>
  <c r="AB563" i="1" s="1"/>
  <c r="AM562" i="1"/>
  <c r="U562" i="1"/>
  <c r="AB562" i="1" s="1"/>
  <c r="AM561" i="1"/>
  <c r="U561" i="1"/>
  <c r="AB561" i="1" s="1"/>
  <c r="AM560" i="1"/>
  <c r="U560" i="1"/>
  <c r="AB560" i="1" s="1"/>
  <c r="U559" i="1"/>
  <c r="AB559" i="1" s="1"/>
  <c r="U558" i="1"/>
  <c r="AB558" i="1" s="1"/>
  <c r="AM557" i="1"/>
  <c r="U557" i="1"/>
  <c r="AB557" i="1" s="1"/>
  <c r="AM556" i="1"/>
  <c r="U556" i="1"/>
  <c r="AB556" i="1" s="1"/>
  <c r="AM555" i="1"/>
  <c r="U555" i="1"/>
  <c r="AB555" i="1" s="1"/>
  <c r="U552" i="1"/>
  <c r="AB552" i="1" s="1"/>
  <c r="AM554" i="1"/>
  <c r="U554" i="1"/>
  <c r="AB554" i="1" s="1"/>
  <c r="U553" i="1"/>
  <c r="AB553" i="1" s="1"/>
  <c r="AM551" i="1"/>
  <c r="U551" i="1"/>
  <c r="AB551" i="1" s="1"/>
  <c r="AM550" i="1"/>
  <c r="U550" i="1"/>
  <c r="AB550" i="1" s="1"/>
  <c r="AM549" i="1"/>
  <c r="U549" i="1"/>
  <c r="AB549" i="1" s="1"/>
  <c r="U546" i="1"/>
  <c r="AB546" i="1" s="1"/>
  <c r="U548" i="1"/>
  <c r="AB548" i="1" s="1"/>
  <c r="AM547" i="1"/>
  <c r="U547" i="1"/>
  <c r="AB547" i="1" s="1"/>
  <c r="AM545" i="1"/>
  <c r="U545" i="1"/>
  <c r="AB545" i="1" s="1"/>
  <c r="AM544" i="1"/>
  <c r="U544" i="1"/>
  <c r="AB544" i="1" s="1"/>
  <c r="AM543" i="1"/>
  <c r="U543" i="1"/>
  <c r="AB543" i="1" s="1"/>
  <c r="U542" i="1"/>
  <c r="AB542" i="1" s="1"/>
  <c r="O542" i="1"/>
  <c r="AM541" i="1"/>
  <c r="U541" i="1"/>
  <c r="AB541" i="1" s="1"/>
  <c r="U540" i="1"/>
  <c r="AB540" i="1" s="1"/>
  <c r="O539" i="1"/>
  <c r="U539" i="1" s="1"/>
  <c r="AB539" i="1" s="1"/>
  <c r="U538" i="1"/>
  <c r="AB538" i="1" s="1"/>
  <c r="O538" i="1"/>
  <c r="AM531" i="1"/>
  <c r="U531" i="1"/>
  <c r="AB531" i="1" s="1"/>
  <c r="AM530" i="1"/>
  <c r="U530" i="1"/>
  <c r="AB530" i="1" s="1"/>
  <c r="AM529" i="1"/>
  <c r="U529" i="1"/>
  <c r="AB529" i="1" s="1"/>
  <c r="AM528" i="1"/>
  <c r="U528" i="1"/>
  <c r="AB528" i="1" s="1"/>
  <c r="AM527" i="1"/>
  <c r="U527" i="1"/>
  <c r="AB527" i="1" s="1"/>
  <c r="AM526" i="1"/>
  <c r="U526" i="1"/>
  <c r="AB526" i="1" s="1"/>
  <c r="U537" i="1"/>
  <c r="AB537" i="1" s="1"/>
  <c r="U536" i="1"/>
  <c r="AB536" i="1" s="1"/>
  <c r="AM535" i="1"/>
  <c r="U535" i="1"/>
  <c r="AB535" i="1" s="1"/>
  <c r="AM534" i="1"/>
  <c r="U534" i="1"/>
  <c r="AB534" i="1" s="1"/>
  <c r="AM533" i="1"/>
  <c r="U533" i="1"/>
  <c r="AB533" i="1" s="1"/>
  <c r="AM532" i="1"/>
  <c r="U532" i="1"/>
  <c r="AB532" i="1" s="1"/>
  <c r="U524" i="1"/>
  <c r="AB524" i="1" s="1"/>
  <c r="AM523" i="1"/>
  <c r="U523" i="1"/>
  <c r="AB523" i="1" s="1"/>
  <c r="U525" i="1"/>
  <c r="AB525" i="1" s="1"/>
  <c r="AM522" i="1"/>
  <c r="U522" i="1"/>
  <c r="AB522" i="1" s="1"/>
  <c r="AM521" i="1"/>
  <c r="U521" i="1"/>
  <c r="AB521" i="1" s="1"/>
  <c r="AM520" i="1"/>
  <c r="U520" i="1"/>
  <c r="AB520" i="1" s="1"/>
  <c r="U519" i="1"/>
  <c r="AB519" i="1" s="1"/>
  <c r="AB518" i="1"/>
  <c r="U517" i="1"/>
  <c r="AB517" i="1" s="1"/>
  <c r="U516" i="1"/>
  <c r="AB516" i="1" s="1"/>
  <c r="U515" i="1"/>
  <c r="AB515" i="1" s="1"/>
  <c r="U514" i="1"/>
  <c r="AB514" i="1" s="1"/>
  <c r="U513" i="1"/>
  <c r="AB513" i="1" s="1"/>
  <c r="AM512" i="1"/>
  <c r="U512" i="1"/>
  <c r="AB512" i="1" s="1"/>
  <c r="AM511" i="1"/>
  <c r="U511" i="1"/>
  <c r="AB511" i="1" s="1"/>
  <c r="AM510" i="1"/>
  <c r="U510" i="1"/>
  <c r="AB510" i="1" s="1"/>
  <c r="AM509" i="1"/>
  <c r="U509" i="1"/>
  <c r="AB509" i="1" s="1"/>
  <c r="AM508" i="1"/>
  <c r="U508" i="1"/>
  <c r="AB508" i="1" s="1"/>
  <c r="AM507" i="1"/>
  <c r="U507" i="1"/>
  <c r="AB507" i="1" s="1"/>
  <c r="U506" i="1"/>
  <c r="AB506" i="1" s="1"/>
  <c r="AB505" i="1"/>
  <c r="U504" i="1"/>
  <c r="AB504" i="1" s="1"/>
  <c r="U503" i="1"/>
  <c r="AB503" i="1" s="1"/>
  <c r="U501" i="1"/>
  <c r="AB501" i="1" s="1"/>
  <c r="U502" i="1"/>
  <c r="AB502" i="1" s="1"/>
  <c r="U500" i="1"/>
  <c r="AB500" i="1" s="1"/>
  <c r="U499" i="1"/>
  <c r="AB499" i="1" s="1"/>
  <c r="AM498" i="1"/>
  <c r="U498" i="1"/>
  <c r="AB498" i="1" s="1"/>
  <c r="AM497" i="1"/>
  <c r="U497" i="1"/>
  <c r="AB497" i="1" s="1"/>
  <c r="U496" i="1"/>
  <c r="AB496" i="1" s="1"/>
  <c r="U495" i="1"/>
  <c r="AB495" i="1" s="1"/>
  <c r="O495" i="1"/>
  <c r="U494" i="1"/>
  <c r="AB494" i="1" s="1"/>
  <c r="O494" i="1"/>
  <c r="U493" i="1"/>
  <c r="AB493" i="1" s="1"/>
  <c r="O493" i="1"/>
  <c r="U442" i="1"/>
  <c r="AB442" i="1" s="1"/>
  <c r="AM438" i="1"/>
  <c r="U438" i="1"/>
  <c r="AB438" i="1" s="1"/>
  <c r="AM430" i="1"/>
  <c r="U430" i="1"/>
  <c r="AB430" i="1" s="1"/>
  <c r="U448" i="1"/>
  <c r="AB448" i="1" s="1"/>
  <c r="AB447" i="1"/>
  <c r="U446" i="1"/>
  <c r="AB446" i="1" s="1"/>
  <c r="U445" i="1"/>
  <c r="AB445" i="1" s="1"/>
  <c r="U444" i="1"/>
  <c r="AB444" i="1" s="1"/>
  <c r="U443" i="1"/>
  <c r="AB443" i="1" s="1"/>
  <c r="AM441" i="1"/>
  <c r="U441" i="1"/>
  <c r="AB441" i="1" s="1"/>
  <c r="AM440" i="1"/>
  <c r="U440" i="1"/>
  <c r="AB440" i="1" s="1"/>
  <c r="AM439" i="1"/>
  <c r="U439" i="1"/>
  <c r="AB439" i="1" s="1"/>
  <c r="AM437" i="1"/>
  <c r="U437" i="1"/>
  <c r="AB437" i="1" s="1"/>
  <c r="AM436" i="1"/>
  <c r="AB436" i="1"/>
  <c r="AM435" i="1"/>
  <c r="U435" i="1"/>
  <c r="AB435" i="1" s="1"/>
  <c r="AM434" i="1"/>
  <c r="U434" i="1"/>
  <c r="AB434" i="1" s="1"/>
  <c r="AM433" i="1"/>
  <c r="U433" i="1"/>
  <c r="AB433" i="1" s="1"/>
  <c r="AM432" i="1"/>
  <c r="U432" i="1"/>
  <c r="AB432" i="1" s="1"/>
  <c r="AM431" i="1"/>
  <c r="U431" i="1"/>
  <c r="AB431" i="1" s="1"/>
  <c r="AM429" i="1"/>
  <c r="U429" i="1"/>
  <c r="AB429" i="1" s="1"/>
  <c r="AM428" i="1"/>
  <c r="U428" i="1"/>
  <c r="AB428" i="1" s="1"/>
  <c r="AM426" i="1"/>
  <c r="U426" i="1"/>
  <c r="AB426" i="1" s="1"/>
  <c r="AM425" i="1"/>
  <c r="U425" i="1"/>
  <c r="AB425" i="1" s="1"/>
  <c r="AM424" i="1"/>
  <c r="U424" i="1"/>
  <c r="AB424" i="1" s="1"/>
  <c r="U221" i="1"/>
  <c r="AB221" i="1" s="1"/>
  <c r="AM492" i="1"/>
  <c r="U492" i="1"/>
  <c r="AB492" i="1" s="1"/>
  <c r="AM491" i="1"/>
  <c r="U491" i="1"/>
  <c r="AB491" i="1" s="1"/>
  <c r="AM490" i="1"/>
  <c r="U490" i="1"/>
  <c r="AB490" i="1" s="1"/>
  <c r="AM489" i="1"/>
  <c r="U489" i="1"/>
  <c r="AB489" i="1" s="1"/>
  <c r="AM488" i="1"/>
  <c r="U488" i="1"/>
  <c r="AB488" i="1" s="1"/>
  <c r="AM487" i="1"/>
  <c r="U487" i="1"/>
  <c r="AB487" i="1" s="1"/>
  <c r="AM484" i="1"/>
  <c r="U484" i="1"/>
  <c r="AB484" i="1" s="1"/>
  <c r="AM486" i="1"/>
  <c r="U486" i="1"/>
  <c r="AB486" i="1" s="1"/>
  <c r="AM485" i="1"/>
  <c r="U485" i="1"/>
  <c r="AB485" i="1" s="1"/>
  <c r="AM483" i="1"/>
  <c r="U483" i="1"/>
  <c r="AB483" i="1" s="1"/>
  <c r="AM482" i="1"/>
  <c r="U482" i="1"/>
  <c r="AB482" i="1" s="1"/>
  <c r="AM481" i="1"/>
  <c r="U481" i="1"/>
  <c r="AB481" i="1" s="1"/>
  <c r="AM480" i="1"/>
  <c r="U480" i="1"/>
  <c r="AB480" i="1" s="1"/>
  <c r="U479" i="1"/>
  <c r="AB479" i="1" s="1"/>
  <c r="AM478" i="1"/>
  <c r="U478" i="1"/>
  <c r="AB478" i="1" s="1"/>
  <c r="U477" i="1"/>
  <c r="AB477" i="1" s="1"/>
  <c r="AM476" i="1"/>
  <c r="U476" i="1"/>
  <c r="AB476" i="1" s="1"/>
  <c r="AM475" i="1"/>
  <c r="U475" i="1"/>
  <c r="AB475" i="1" s="1"/>
  <c r="AM474" i="1"/>
  <c r="U474" i="1"/>
  <c r="AB474" i="1" s="1"/>
  <c r="U473" i="1"/>
  <c r="AB473" i="1" s="1"/>
  <c r="AM472" i="1"/>
  <c r="U472" i="1"/>
  <c r="AB472" i="1" s="1"/>
  <c r="U471" i="1"/>
  <c r="AB471" i="1" s="1"/>
  <c r="AM470" i="1"/>
  <c r="U470" i="1"/>
  <c r="AB470" i="1" s="1"/>
  <c r="AM469" i="1"/>
  <c r="U469" i="1"/>
  <c r="AB469" i="1" s="1"/>
  <c r="AM468" i="1"/>
  <c r="U468" i="1"/>
  <c r="AB468" i="1" s="1"/>
  <c r="U467" i="1"/>
  <c r="AB467" i="1" s="1"/>
  <c r="AM466" i="1"/>
  <c r="U466" i="1"/>
  <c r="AB466" i="1" s="1"/>
  <c r="U465" i="1"/>
  <c r="AB465" i="1" s="1"/>
  <c r="AM464" i="1"/>
  <c r="U464" i="1"/>
  <c r="AB464" i="1" s="1"/>
  <c r="AM463" i="1"/>
  <c r="U463" i="1"/>
  <c r="AB463" i="1" s="1"/>
  <c r="AM462" i="1"/>
  <c r="U462" i="1"/>
  <c r="AB462" i="1" s="1"/>
  <c r="U461" i="1"/>
  <c r="AB461" i="1" s="1"/>
  <c r="AM460" i="1"/>
  <c r="U460" i="1"/>
  <c r="AB460" i="1" s="1"/>
  <c r="U459" i="1"/>
  <c r="AB459" i="1" s="1"/>
  <c r="AM458" i="1"/>
  <c r="U458" i="1"/>
  <c r="AB458" i="1" s="1"/>
  <c r="AM457" i="1"/>
  <c r="U457" i="1"/>
  <c r="AB457" i="1" s="1"/>
  <c r="AM456" i="1"/>
  <c r="U456" i="1"/>
  <c r="AB456" i="1" s="1"/>
  <c r="U419" i="1"/>
  <c r="AB419" i="1" s="1"/>
  <c r="U420" i="1"/>
  <c r="AB420" i="1" s="1"/>
  <c r="U422" i="1"/>
  <c r="AB422" i="1" s="1"/>
  <c r="U423" i="1"/>
  <c r="AB423" i="1" s="1"/>
  <c r="U427" i="1"/>
  <c r="AB427" i="1" s="1"/>
  <c r="U449" i="1"/>
  <c r="AB449" i="1" s="1"/>
  <c r="U450" i="1"/>
  <c r="AB450" i="1" s="1"/>
  <c r="U451" i="1"/>
  <c r="AB451" i="1" s="1"/>
  <c r="U452" i="1"/>
  <c r="AB452" i="1" s="1"/>
  <c r="U453" i="1"/>
  <c r="AB453" i="1" s="1"/>
  <c r="AB454" i="1"/>
  <c r="U455" i="1"/>
  <c r="AB455" i="1" s="1"/>
  <c r="AB421" i="1"/>
  <c r="U404" i="1"/>
  <c r="AB404" i="1" s="1"/>
  <c r="U405" i="1"/>
  <c r="U406" i="1"/>
  <c r="AB406" i="1" s="1"/>
  <c r="U407" i="1"/>
  <c r="AB407" i="1" s="1"/>
  <c r="U408" i="1"/>
  <c r="AB408" i="1" s="1"/>
  <c r="U409" i="1"/>
  <c r="AB409" i="1" s="1"/>
  <c r="U410" i="1"/>
  <c r="AB410" i="1" s="1"/>
  <c r="U411" i="1"/>
  <c r="AB411" i="1" s="1"/>
  <c r="U412" i="1"/>
  <c r="AB412" i="1" s="1"/>
  <c r="U413" i="1"/>
  <c r="AB413" i="1" s="1"/>
  <c r="U414" i="1"/>
  <c r="AB414" i="1" s="1"/>
  <c r="U415" i="1"/>
  <c r="AB415" i="1" s="1"/>
  <c r="U416" i="1"/>
  <c r="AB416" i="1" s="1"/>
  <c r="U417" i="1"/>
  <c r="AB417" i="1" s="1"/>
  <c r="U418" i="1"/>
  <c r="AB418" i="1" s="1"/>
  <c r="AM394" i="1"/>
  <c r="O394" i="1"/>
  <c r="U394" i="1"/>
  <c r="AB394" i="1" s="1"/>
  <c r="AM407" i="1"/>
  <c r="AM408" i="1"/>
  <c r="AM409" i="1"/>
  <c r="AM410" i="1"/>
  <c r="AM411" i="1"/>
  <c r="AM412" i="1"/>
  <c r="AM413" i="1"/>
  <c r="AM414" i="1"/>
  <c r="AM415" i="1"/>
  <c r="AM416" i="1"/>
  <c r="AM417" i="1"/>
  <c r="AM418" i="1"/>
  <c r="AM419" i="1"/>
  <c r="AM420" i="1"/>
  <c r="AM421" i="1"/>
  <c r="AM422" i="1"/>
  <c r="AM423" i="1"/>
  <c r="AM427" i="1"/>
  <c r="AM406" i="1"/>
  <c r="AB405" i="1"/>
  <c r="O405" i="1"/>
  <c r="O404" i="1"/>
  <c r="U403" i="1"/>
  <c r="AB403" i="1" s="1"/>
  <c r="O403" i="1"/>
  <c r="U402" i="1"/>
  <c r="AB402" i="1" s="1"/>
  <c r="U401" i="1"/>
  <c r="AB401" i="1" s="1"/>
  <c r="U400" i="1"/>
  <c r="AB400" i="1" s="1"/>
  <c r="U399" i="1"/>
  <c r="AB399" i="1" s="1"/>
  <c r="U398" i="1"/>
  <c r="AB398" i="1" s="1"/>
  <c r="U397" i="1"/>
  <c r="AB397" i="1" s="1"/>
  <c r="U396" i="1"/>
  <c r="AB396" i="1" s="1"/>
  <c r="U395" i="1"/>
  <c r="AB395" i="1" s="1"/>
  <c r="U393" i="1"/>
  <c r="AB393" i="1" s="1"/>
  <c r="U392" i="1"/>
  <c r="AB392" i="1" s="1"/>
  <c r="U391" i="1"/>
  <c r="AB391" i="1" s="1"/>
  <c r="U390" i="1"/>
  <c r="AB390" i="1" s="1"/>
  <c r="U389" i="1"/>
  <c r="AB389" i="1" s="1"/>
  <c r="U388" i="1"/>
  <c r="AB388" i="1" s="1"/>
  <c r="U387" i="1"/>
  <c r="AB387" i="1" s="1"/>
  <c r="U386" i="1"/>
  <c r="AB386" i="1" s="1"/>
  <c r="U385" i="1"/>
  <c r="AB385" i="1" s="1"/>
  <c r="U384" i="1"/>
  <c r="AB384" i="1" s="1"/>
  <c r="U383" i="1"/>
  <c r="AB383" i="1" s="1"/>
  <c r="U382" i="1"/>
  <c r="AB382" i="1" s="1"/>
  <c r="U381" i="1"/>
  <c r="AB381" i="1" s="1"/>
  <c r="U380" i="1"/>
  <c r="AB380" i="1" s="1"/>
  <c r="AM379" i="1"/>
  <c r="U379" i="1"/>
  <c r="AB379" i="1" s="1"/>
  <c r="AM378" i="1"/>
  <c r="U378" i="1"/>
  <c r="AB378" i="1" s="1"/>
  <c r="U377" i="1"/>
  <c r="AB377" i="1" s="1"/>
  <c r="AM376" i="1"/>
  <c r="U376" i="1"/>
  <c r="AB376" i="1" s="1"/>
  <c r="AM375" i="1"/>
  <c r="U375" i="1"/>
  <c r="AB375" i="1" s="1"/>
  <c r="U374" i="1"/>
  <c r="AB374" i="1" s="1"/>
  <c r="U373" i="1"/>
  <c r="AB373" i="1" s="1"/>
  <c r="U372" i="1"/>
  <c r="AB372" i="1" s="1"/>
  <c r="U371" i="1"/>
  <c r="AB371" i="1" s="1"/>
  <c r="U370" i="1"/>
  <c r="AB370" i="1" s="1"/>
  <c r="U369" i="1"/>
  <c r="AB369" i="1" s="1"/>
  <c r="U368" i="1"/>
  <c r="AB368" i="1" s="1"/>
  <c r="U367" i="1"/>
  <c r="AB367" i="1" s="1"/>
  <c r="U366" i="1"/>
  <c r="AB366" i="1" s="1"/>
  <c r="U365" i="1"/>
  <c r="AB365" i="1" s="1"/>
  <c r="U364" i="1"/>
  <c r="AB364" i="1" s="1"/>
  <c r="U363" i="1"/>
  <c r="AB363" i="1" s="1"/>
  <c r="U358" i="1"/>
  <c r="AB358" i="1" s="1"/>
  <c r="U359" i="1"/>
  <c r="AB359" i="1" s="1"/>
  <c r="U360" i="1"/>
  <c r="AB360" i="1" s="1"/>
  <c r="U361" i="1"/>
  <c r="AB361" i="1" s="1"/>
  <c r="U362" i="1"/>
  <c r="AB362" i="1" s="1"/>
  <c r="U354" i="1"/>
  <c r="AB354" i="1" s="1"/>
  <c r="U357" i="1"/>
  <c r="AB357" i="1" s="1"/>
  <c r="U356" i="1"/>
  <c r="AB356" i="1" s="1"/>
  <c r="U355" i="1"/>
  <c r="AB355" i="1" s="1"/>
  <c r="U353" i="1"/>
  <c r="AB353" i="1" s="1"/>
  <c r="U352" i="1"/>
  <c r="AB352" i="1" s="1"/>
  <c r="U351" i="1"/>
  <c r="AB351" i="1" s="1"/>
  <c r="U350" i="1"/>
  <c r="AB350" i="1" s="1"/>
  <c r="U349" i="1"/>
  <c r="AB349" i="1" s="1"/>
  <c r="U348" i="1"/>
  <c r="AB348" i="1" s="1"/>
  <c r="U347" i="1"/>
  <c r="AB347" i="1" s="1"/>
  <c r="U346" i="1"/>
  <c r="AB346" i="1" s="1"/>
  <c r="U345" i="1"/>
  <c r="AB345" i="1" s="1"/>
  <c r="AB343" i="1"/>
  <c r="U344" i="1"/>
  <c r="AB344" i="1" s="1"/>
  <c r="U342" i="1"/>
  <c r="AB342" i="1" s="1"/>
  <c r="U341" i="1"/>
  <c r="AB341" i="1" s="1"/>
  <c r="U340" i="1"/>
  <c r="AB340" i="1" s="1"/>
  <c r="U339" i="1"/>
  <c r="AB339" i="1" s="1"/>
  <c r="U338" i="1"/>
  <c r="AB338" i="1" s="1"/>
  <c r="U337" i="1"/>
  <c r="AB337" i="1" s="1"/>
  <c r="AB336" i="1"/>
  <c r="U335" i="1"/>
  <c r="AB335" i="1" s="1"/>
  <c r="U334" i="1"/>
  <c r="AB334" i="1" s="1"/>
  <c r="U333" i="1"/>
  <c r="AB333" i="1" s="1"/>
  <c r="U332" i="1"/>
  <c r="AB332" i="1" s="1"/>
  <c r="U331" i="1"/>
  <c r="AB331" i="1" s="1"/>
  <c r="AB330" i="1"/>
  <c r="U329" i="1"/>
  <c r="AB329" i="1" s="1"/>
  <c r="AB328" i="1"/>
  <c r="U327" i="1"/>
  <c r="AB327" i="1" s="1"/>
  <c r="U326" i="1"/>
  <c r="AB326" i="1" s="1"/>
  <c r="U325" i="1"/>
  <c r="AB325" i="1" s="1"/>
  <c r="U324" i="1"/>
  <c r="AB324" i="1" s="1"/>
  <c r="U323" i="1"/>
  <c r="AB323" i="1" s="1"/>
  <c r="U322" i="1"/>
  <c r="AB322" i="1" s="1"/>
  <c r="AB321" i="1"/>
  <c r="U320" i="1"/>
  <c r="AB320" i="1" s="1"/>
  <c r="U319" i="1"/>
  <c r="AB319" i="1" s="1"/>
  <c r="U318" i="1"/>
  <c r="AB318" i="1" s="1"/>
  <c r="U317" i="1"/>
  <c r="AB317" i="1" s="1"/>
  <c r="U316" i="1"/>
  <c r="AB316" i="1" s="1"/>
  <c r="AM308" i="1"/>
  <c r="AM309" i="1"/>
  <c r="U309" i="1"/>
  <c r="AB309" i="1" s="1"/>
  <c r="U308" i="1"/>
  <c r="AB308" i="1" s="1"/>
  <c r="U310" i="1"/>
  <c r="AB310" i="1" s="1"/>
  <c r="U311" i="1"/>
  <c r="AB311" i="1" s="1"/>
  <c r="U312" i="1"/>
  <c r="AB312" i="1" s="1"/>
  <c r="U313" i="1"/>
  <c r="AB313" i="1" s="1"/>
  <c r="U314" i="1"/>
  <c r="AB314" i="1" s="1"/>
  <c r="AB315" i="1"/>
  <c r="U282" i="1"/>
  <c r="AB282" i="1" s="1"/>
  <c r="AB281" i="1"/>
  <c r="U280" i="1"/>
  <c r="AB280" i="1" s="1"/>
  <c r="U279" i="1"/>
  <c r="AB279" i="1" s="1"/>
  <c r="U278" i="1"/>
  <c r="AB278" i="1" s="1"/>
  <c r="U277" i="1"/>
  <c r="AB277" i="1" s="1"/>
  <c r="U276" i="1"/>
  <c r="AB276" i="1" s="1"/>
  <c r="AM275" i="1"/>
  <c r="U275" i="1"/>
  <c r="AB275" i="1" s="1"/>
  <c r="AM274" i="1"/>
  <c r="U274" i="1"/>
  <c r="AB274" i="1" s="1"/>
  <c r="U273" i="1"/>
  <c r="AB273" i="1" s="1"/>
  <c r="U272" i="1"/>
  <c r="AB272" i="1" s="1"/>
  <c r="U271" i="1"/>
  <c r="AB271" i="1" s="1"/>
  <c r="U270" i="1"/>
  <c r="AB270" i="1" s="1"/>
  <c r="AM269" i="1"/>
  <c r="U269" i="1"/>
  <c r="AB269" i="1" s="1"/>
  <c r="AM268" i="1"/>
  <c r="U268" i="1"/>
  <c r="AB268" i="1" s="1"/>
  <c r="U267" i="1"/>
  <c r="AB267" i="1" s="1"/>
  <c r="U266" i="1"/>
  <c r="AB266" i="1" s="1"/>
  <c r="U265" i="1"/>
  <c r="AB265" i="1" s="1"/>
  <c r="U264" i="1"/>
  <c r="AB264" i="1" s="1"/>
  <c r="U249" i="1"/>
  <c r="AB249" i="1" s="1"/>
  <c r="U248" i="1"/>
  <c r="AB248" i="1" s="1"/>
  <c r="U247" i="1"/>
  <c r="AB247" i="1" s="1"/>
  <c r="AM246" i="1"/>
  <c r="U246" i="1"/>
  <c r="AB246" i="1" s="1"/>
  <c r="AM245" i="1"/>
  <c r="U245" i="1"/>
  <c r="AB245" i="1" s="1"/>
  <c r="U244" i="1"/>
  <c r="AB244" i="1" s="1"/>
  <c r="U243" i="1"/>
  <c r="AB243" i="1" s="1"/>
  <c r="U242" i="1"/>
  <c r="AB242" i="1" s="1"/>
  <c r="U241" i="1"/>
  <c r="AB241" i="1" s="1"/>
  <c r="AM240" i="1"/>
  <c r="U240" i="1"/>
  <c r="AB240" i="1" s="1"/>
  <c r="AM239" i="1"/>
  <c r="U239" i="1"/>
  <c r="AB239" i="1" s="1"/>
  <c r="U238" i="1"/>
  <c r="AB238" i="1" s="1"/>
  <c r="AM300" i="1"/>
  <c r="U300" i="1"/>
  <c r="AB300" i="1" s="1"/>
  <c r="U301" i="1"/>
  <c r="AB301" i="1" s="1"/>
  <c r="U299" i="1"/>
  <c r="AB299" i="1" s="1"/>
  <c r="AM298" i="1"/>
  <c r="U298" i="1"/>
  <c r="AB298" i="1" s="1"/>
  <c r="AM297" i="1"/>
  <c r="U297" i="1"/>
  <c r="AB297" i="1" s="1"/>
  <c r="AM296" i="1"/>
  <c r="U296" i="1"/>
  <c r="AB296" i="1" s="1"/>
  <c r="U306" i="1"/>
  <c r="AB306" i="1" s="1"/>
  <c r="AM234" i="1"/>
  <c r="AM235" i="1"/>
  <c r="AM236" i="1"/>
  <c r="AM237" i="1"/>
  <c r="AM233" i="1"/>
  <c r="AM307" i="1"/>
  <c r="U307" i="1"/>
  <c r="AB307" i="1" s="1"/>
  <c r="U305" i="1"/>
  <c r="AB305" i="1" s="1"/>
  <c r="AM304" i="1"/>
  <c r="U304" i="1"/>
  <c r="AB304" i="1" s="1"/>
  <c r="AM303" i="1"/>
  <c r="U303" i="1"/>
  <c r="AB303" i="1" s="1"/>
  <c r="AM302" i="1"/>
  <c r="U302" i="1"/>
  <c r="AB302" i="1" s="1"/>
  <c r="AM230" i="1"/>
  <c r="AM231" i="1"/>
  <c r="AM294" i="1"/>
  <c r="U294" i="1"/>
  <c r="AB294" i="1" s="1"/>
  <c r="U295" i="1"/>
  <c r="AB295" i="1" s="1"/>
  <c r="U293" i="1"/>
  <c r="AB293" i="1" s="1"/>
  <c r="AM292" i="1"/>
  <c r="U292" i="1"/>
  <c r="AB292" i="1" s="1"/>
  <c r="AM291" i="1"/>
  <c r="U291" i="1"/>
  <c r="AB291" i="1" s="1"/>
  <c r="AM290" i="1"/>
  <c r="U290" i="1"/>
  <c r="AB290" i="1" s="1"/>
  <c r="AB289" i="1"/>
  <c r="U287" i="1"/>
  <c r="AB287" i="1" s="1"/>
  <c r="U288" i="1"/>
  <c r="AB288" i="1" s="1"/>
  <c r="U286" i="1"/>
  <c r="AB286" i="1" s="1"/>
  <c r="U285" i="1"/>
  <c r="AB285" i="1" s="1"/>
  <c r="U284" i="1"/>
  <c r="AB284" i="1" s="1"/>
  <c r="U283" i="1"/>
  <c r="AB283" i="1" s="1"/>
  <c r="U225" i="1"/>
  <c r="AB225" i="1" s="1"/>
  <c r="AM223" i="1"/>
  <c r="AM224" i="1"/>
  <c r="AM225" i="1"/>
  <c r="AM226" i="1"/>
  <c r="AM227" i="1"/>
  <c r="AM228" i="1"/>
  <c r="AM229" i="1"/>
  <c r="AM222" i="1"/>
  <c r="U220" i="1"/>
  <c r="AB220" i="1" s="1"/>
  <c r="U222" i="1"/>
  <c r="AB222" i="1" s="1"/>
  <c r="U223" i="1"/>
  <c r="AB223" i="1" s="1"/>
  <c r="U224" i="1"/>
  <c r="AB224" i="1" s="1"/>
  <c r="U226" i="1"/>
  <c r="AB226" i="1" s="1"/>
  <c r="U227" i="1"/>
  <c r="AB227" i="1" s="1"/>
  <c r="U228" i="1"/>
  <c r="AB228" i="1" s="1"/>
  <c r="U229" i="1"/>
  <c r="AB229" i="1" s="1"/>
  <c r="U216" i="1"/>
  <c r="AB216" i="1" s="1"/>
  <c r="U218" i="1"/>
  <c r="AB218" i="1" s="1"/>
  <c r="U219" i="1"/>
  <c r="AB219" i="1" s="1"/>
  <c r="U215" i="1"/>
  <c r="AB215" i="1" s="1"/>
  <c r="O212" i="1"/>
  <c r="AB262" i="1"/>
  <c r="U263" i="1"/>
  <c r="AB263" i="1" s="1"/>
  <c r="U261" i="1"/>
  <c r="AB261" i="1" s="1"/>
  <c r="U260" i="1"/>
  <c r="AB260" i="1" s="1"/>
  <c r="U259" i="1"/>
  <c r="AB259" i="1" s="1"/>
  <c r="U258" i="1"/>
  <c r="AB258" i="1" s="1"/>
  <c r="U257" i="1"/>
  <c r="AB257" i="1" s="1"/>
  <c r="U256" i="1"/>
  <c r="AB256" i="1" s="1"/>
  <c r="AB255" i="1"/>
  <c r="U254" i="1"/>
  <c r="AB254" i="1" s="1"/>
  <c r="U253" i="1"/>
  <c r="AB253" i="1" s="1"/>
  <c r="U252" i="1"/>
  <c r="AB252" i="1" s="1"/>
  <c r="U251" i="1"/>
  <c r="AB251" i="1" s="1"/>
  <c r="U250" i="1"/>
  <c r="AB250" i="1" s="1"/>
  <c r="U230" i="1"/>
  <c r="AB230" i="1" s="1"/>
  <c r="U231" i="1"/>
  <c r="AB231" i="1" s="1"/>
  <c r="U232" i="1"/>
  <c r="AB232" i="1" s="1"/>
  <c r="U233" i="1"/>
  <c r="AB233" i="1" s="1"/>
  <c r="U234" i="1"/>
  <c r="AB234" i="1" s="1"/>
  <c r="U235" i="1"/>
  <c r="AB235" i="1" s="1"/>
  <c r="U236" i="1"/>
  <c r="AB236" i="1" s="1"/>
  <c r="U237" i="1"/>
  <c r="AB237" i="1" s="1"/>
  <c r="AB217" i="1"/>
  <c r="U211" i="1"/>
  <c r="U212" i="1"/>
  <c r="AB212" i="1" s="1"/>
  <c r="U213" i="1"/>
  <c r="AB213" i="1" s="1"/>
  <c r="U214" i="1"/>
  <c r="AB214" i="1" s="1"/>
  <c r="U205" i="1"/>
  <c r="AB205" i="1" s="1"/>
  <c r="U206" i="1"/>
  <c r="AB206" i="1" s="1"/>
  <c r="U207" i="1"/>
  <c r="AB207" i="1" s="1"/>
  <c r="U202" i="1"/>
  <c r="AB202" i="1" s="1"/>
  <c r="U203" i="1"/>
  <c r="AB203" i="1" s="1"/>
  <c r="U204" i="1"/>
  <c r="AB204" i="1" s="1"/>
  <c r="U210" i="1"/>
  <c r="AB210" i="1" s="1"/>
  <c r="U209" i="1"/>
  <c r="AB209" i="1" s="1"/>
  <c r="U208" i="1"/>
  <c r="AB208" i="1" s="1"/>
  <c r="U201" i="1"/>
  <c r="AB201" i="1" s="1"/>
  <c r="U200" i="1"/>
  <c r="AB200" i="1" s="1"/>
  <c r="U199" i="1"/>
  <c r="AB199" i="1" s="1"/>
  <c r="AB197" i="1"/>
  <c r="U198" i="1"/>
  <c r="AB198" i="1" s="1"/>
  <c r="U196" i="1"/>
  <c r="AB196" i="1" s="1"/>
  <c r="U195" i="1"/>
  <c r="AB195" i="1" s="1"/>
  <c r="U194" i="1"/>
  <c r="AB194" i="1" s="1"/>
  <c r="U193" i="1"/>
  <c r="AB193" i="1" s="1"/>
  <c r="U192" i="1"/>
  <c r="AB192" i="1" s="1"/>
  <c r="U191" i="1"/>
  <c r="AB191" i="1" s="1"/>
  <c r="U190" i="1"/>
  <c r="AB190" i="1" s="1"/>
  <c r="U189" i="1"/>
  <c r="AB189" i="1" s="1"/>
  <c r="U188" i="1"/>
  <c r="AB188" i="1" s="1"/>
  <c r="U187" i="1"/>
  <c r="AB187" i="1" s="1"/>
  <c r="U186" i="1"/>
  <c r="AB186" i="1" s="1"/>
  <c r="U185" i="1"/>
  <c r="AB185" i="1" s="1"/>
  <c r="O185" i="1"/>
  <c r="U184" i="1"/>
  <c r="AB184" i="1" s="1"/>
  <c r="O184" i="1"/>
  <c r="O183" i="1"/>
  <c r="U183" i="1" s="1"/>
  <c r="U182" i="1"/>
  <c r="AB182" i="1" s="1"/>
  <c r="O182" i="1"/>
  <c r="U181" i="1"/>
  <c r="AB181" i="1" s="1"/>
  <c r="O181" i="1"/>
  <c r="H17" i="2"/>
  <c r="U180" i="1"/>
  <c r="AB180" i="1" s="1"/>
  <c r="O180" i="1"/>
  <c r="O179" i="1"/>
  <c r="U179" i="1" s="1"/>
  <c r="AB179" i="1" s="1"/>
  <c r="U178" i="1"/>
  <c r="AB178" i="1" s="1"/>
  <c r="O177" i="1"/>
  <c r="U177" i="1" s="1"/>
  <c r="AB177" i="1" s="1"/>
  <c r="O176" i="1"/>
  <c r="U176" i="1" s="1"/>
  <c r="AB176" i="1" s="1"/>
  <c r="U175" i="1"/>
  <c r="O175" i="1"/>
  <c r="H16" i="2"/>
  <c r="O174" i="1"/>
  <c r="U174" i="1"/>
  <c r="AB174" i="1" s="1"/>
  <c r="H15" i="2"/>
  <c r="O168" i="1"/>
  <c r="U168" i="1" s="1"/>
  <c r="O173" i="1"/>
  <c r="U173" i="1" s="1"/>
  <c r="O172" i="1"/>
  <c r="U172" i="1" s="1"/>
  <c r="O171" i="1"/>
  <c r="U171" i="1" s="1"/>
  <c r="O170" i="1"/>
  <c r="U170" i="1" s="1"/>
  <c r="O169" i="1"/>
  <c r="U169" i="1" s="1"/>
  <c r="O167" i="1"/>
  <c r="U167" i="1" s="1"/>
  <c r="H11" i="2"/>
  <c r="H10" i="2"/>
  <c r="H9" i="2"/>
  <c r="H8" i="2"/>
  <c r="H7" i="2"/>
  <c r="O2" i="1"/>
  <c r="U2" i="1"/>
  <c r="AB2" i="1" s="1"/>
  <c r="O3" i="1"/>
  <c r="U3" i="1"/>
  <c r="AB3" i="1" s="1"/>
  <c r="O4" i="1"/>
  <c r="U4" i="1"/>
  <c r="AB4" i="1" s="1"/>
  <c r="O5" i="1"/>
  <c r="U5" i="1"/>
  <c r="AB5" i="1" s="1"/>
  <c r="O6" i="1"/>
  <c r="O7" i="1"/>
  <c r="U7" i="1"/>
  <c r="AB7" i="1" s="1"/>
  <c r="O8" i="1"/>
  <c r="U8" i="1"/>
  <c r="AB8" i="1" s="1"/>
  <c r="O9" i="1"/>
  <c r="U9" i="1"/>
  <c r="AB9" i="1" s="1"/>
  <c r="O10" i="1"/>
  <c r="U10" i="1"/>
  <c r="AB10" i="1" s="1"/>
  <c r="O11" i="1"/>
  <c r="U11" i="1"/>
  <c r="AB11" i="1" s="1"/>
  <c r="O12" i="1"/>
  <c r="U12" i="1"/>
  <c r="AB12" i="1" s="1"/>
  <c r="O13" i="1"/>
  <c r="U13" i="1"/>
  <c r="AB13" i="1" s="1"/>
  <c r="O14" i="1"/>
  <c r="U14" i="1"/>
  <c r="AB14" i="1" s="1"/>
  <c r="O15" i="1"/>
  <c r="U15" i="1"/>
  <c r="AB15" i="1" s="1"/>
  <c r="O16" i="1"/>
  <c r="U16" i="1"/>
  <c r="AB16" i="1" s="1"/>
  <c r="O17" i="1"/>
  <c r="U17" i="1"/>
  <c r="AB17" i="1" s="1"/>
  <c r="O18" i="1"/>
  <c r="U18" i="1"/>
  <c r="AB18" i="1" s="1"/>
  <c r="O19" i="1"/>
  <c r="U19" i="1"/>
  <c r="AB19" i="1" s="1"/>
  <c r="O20" i="1"/>
  <c r="U20" i="1"/>
  <c r="AB20" i="1" s="1"/>
  <c r="O21" i="1"/>
  <c r="U21" i="1"/>
  <c r="AB21" i="1" s="1"/>
  <c r="O22" i="1"/>
  <c r="U22" i="1"/>
  <c r="AB22" i="1" s="1"/>
  <c r="O23" i="1"/>
  <c r="U23" i="1"/>
  <c r="AB23" i="1" s="1"/>
  <c r="O24" i="1"/>
  <c r="U24" i="1"/>
  <c r="AB24" i="1" s="1"/>
  <c r="O25" i="1"/>
  <c r="U25" i="1"/>
  <c r="AB25" i="1" s="1"/>
  <c r="O26" i="1"/>
  <c r="U26" i="1"/>
  <c r="AB26" i="1" s="1"/>
  <c r="O27" i="1"/>
  <c r="U27" i="1"/>
  <c r="AB27" i="1" s="1"/>
  <c r="O28" i="1"/>
  <c r="U28" i="1"/>
  <c r="AB28" i="1" s="1"/>
  <c r="O29" i="1"/>
  <c r="U29" i="1"/>
  <c r="AB29" i="1" s="1"/>
  <c r="O30" i="1"/>
  <c r="AB30" i="1"/>
  <c r="O31" i="1"/>
  <c r="U31" i="1"/>
  <c r="AB31" i="1" s="1"/>
  <c r="O32" i="1"/>
  <c r="U32" i="1"/>
  <c r="AB32" i="1" s="1"/>
  <c r="O33" i="1"/>
  <c r="U33" i="1"/>
  <c r="AB33" i="1" s="1"/>
  <c r="O34" i="1"/>
  <c r="AB34" i="1"/>
  <c r="O35" i="1"/>
  <c r="U35" i="1"/>
  <c r="AB35" i="1" s="1"/>
  <c r="O36" i="1"/>
  <c r="U36" i="1"/>
  <c r="AB36" i="1" s="1"/>
  <c r="O37" i="1"/>
  <c r="U37" i="1"/>
  <c r="AB37" i="1" s="1"/>
  <c r="O38" i="1"/>
  <c r="U38" i="1"/>
  <c r="AB38" i="1" s="1"/>
  <c r="O39" i="1"/>
  <c r="U39" i="1"/>
  <c r="AB39" i="1" s="1"/>
  <c r="O40" i="1"/>
  <c r="U40" i="1"/>
  <c r="AB40" i="1" s="1"/>
  <c r="O41" i="1"/>
  <c r="U41" i="1"/>
  <c r="AB41" i="1" s="1"/>
  <c r="O42" i="1"/>
  <c r="U42" i="1"/>
  <c r="AB42" i="1" s="1"/>
  <c r="O43" i="1"/>
  <c r="U43" i="1"/>
  <c r="AB43" i="1" s="1"/>
  <c r="O44" i="1"/>
  <c r="U44" i="1"/>
  <c r="AB44" i="1" s="1"/>
  <c r="O45" i="1"/>
  <c r="U45" i="1"/>
  <c r="AB45" i="1" s="1"/>
  <c r="O46" i="1"/>
  <c r="U46" i="1"/>
  <c r="AB46" i="1" s="1"/>
  <c r="O47" i="1"/>
  <c r="U47" i="1"/>
  <c r="AB47" i="1" s="1"/>
  <c r="O48" i="1"/>
  <c r="U48" i="1"/>
  <c r="AB48" i="1" s="1"/>
  <c r="O49" i="1"/>
  <c r="U49" i="1"/>
  <c r="AB49" i="1" s="1"/>
  <c r="O50" i="1"/>
  <c r="U50" i="1"/>
  <c r="AB50" i="1" s="1"/>
  <c r="O51" i="1"/>
  <c r="U51" i="1"/>
  <c r="AB51" i="1" s="1"/>
  <c r="O52" i="1"/>
  <c r="U52" i="1"/>
  <c r="AB52" i="1" s="1"/>
  <c r="O53" i="1"/>
  <c r="U53" i="1"/>
  <c r="AB53" i="1" s="1"/>
  <c r="O54" i="1"/>
  <c r="U54" i="1"/>
  <c r="AB54" i="1" s="1"/>
  <c r="O55" i="1"/>
  <c r="U55" i="1"/>
  <c r="AB55" i="1" s="1"/>
  <c r="O56" i="1"/>
  <c r="U56" i="1"/>
  <c r="AB56" i="1" s="1"/>
  <c r="O57" i="1"/>
  <c r="U57" i="1"/>
  <c r="AB57" i="1" s="1"/>
  <c r="O58" i="1"/>
  <c r="U58" i="1"/>
  <c r="AB58" i="1" s="1"/>
  <c r="O59" i="1"/>
  <c r="U59" i="1"/>
  <c r="AB59" i="1" s="1"/>
  <c r="O60" i="1"/>
  <c r="U60" i="1"/>
  <c r="AB60" i="1" s="1"/>
  <c r="O61" i="1"/>
  <c r="U61" i="1"/>
  <c r="AB61" i="1" s="1"/>
  <c r="O828" i="1"/>
  <c r="U828" i="1"/>
  <c r="AB828" i="1" s="1"/>
  <c r="O63" i="1"/>
  <c r="U63" i="1"/>
  <c r="AB63" i="1" s="1"/>
  <c r="O64" i="1"/>
  <c r="U64" i="1"/>
  <c r="AB64" i="1" s="1"/>
  <c r="O65" i="1"/>
  <c r="U65" i="1"/>
  <c r="AB65" i="1" s="1"/>
  <c r="O66" i="1"/>
  <c r="U66" i="1"/>
  <c r="AB66" i="1" s="1"/>
  <c r="O67" i="1"/>
  <c r="U67" i="1"/>
  <c r="AB67" i="1" s="1"/>
  <c r="O68" i="1"/>
  <c r="U68" i="1"/>
  <c r="AB68" i="1" s="1"/>
  <c r="O69" i="1"/>
  <c r="U69" i="1"/>
  <c r="AB69" i="1" s="1"/>
  <c r="O70" i="1"/>
  <c r="U70" i="1"/>
  <c r="AB70" i="1" s="1"/>
  <c r="O71" i="1"/>
  <c r="U71" i="1"/>
  <c r="AB71" i="1" s="1"/>
  <c r="O72" i="1"/>
  <c r="U72" i="1"/>
  <c r="AB72" i="1" s="1"/>
  <c r="O73" i="1"/>
  <c r="U73" i="1"/>
  <c r="AB73" i="1" s="1"/>
  <c r="O74" i="1"/>
  <c r="U74" i="1"/>
  <c r="AB74" i="1" s="1"/>
  <c r="O75" i="1"/>
  <c r="U75" i="1"/>
  <c r="AB75" i="1" s="1"/>
  <c r="O76" i="1"/>
  <c r="U76" i="1"/>
  <c r="AB76" i="1" s="1"/>
  <c r="O77" i="1"/>
  <c r="U77" i="1"/>
  <c r="AB77" i="1" s="1"/>
  <c r="O78" i="1"/>
  <c r="U78" i="1"/>
  <c r="AB78" i="1" s="1"/>
  <c r="O79" i="1"/>
  <c r="U79" i="1"/>
  <c r="AB79" i="1" s="1"/>
  <c r="O80" i="1"/>
  <c r="U80" i="1"/>
  <c r="AB80" i="1" s="1"/>
  <c r="O81" i="1"/>
  <c r="U81" i="1"/>
  <c r="AB81" i="1" s="1"/>
  <c r="O82" i="1"/>
  <c r="U82" i="1"/>
  <c r="AB82" i="1" s="1"/>
  <c r="U83" i="1"/>
  <c r="AB83" i="1" s="1"/>
  <c r="O84" i="1"/>
  <c r="U84" i="1"/>
  <c r="AB84" i="1" s="1"/>
  <c r="O85" i="1"/>
  <c r="U85" i="1"/>
  <c r="AB85" i="1" s="1"/>
  <c r="O86" i="1"/>
  <c r="U86" i="1"/>
  <c r="AB86" i="1" s="1"/>
  <c r="O87" i="1"/>
  <c r="U87" i="1"/>
  <c r="AB87" i="1" s="1"/>
  <c r="O88" i="1"/>
  <c r="U88" i="1"/>
  <c r="AB88" i="1" s="1"/>
  <c r="O89" i="1"/>
  <c r="U89" i="1"/>
  <c r="AB89" i="1" s="1"/>
  <c r="O90" i="1"/>
  <c r="U90" i="1"/>
  <c r="AB90" i="1" s="1"/>
  <c r="O91" i="1"/>
  <c r="U91" i="1"/>
  <c r="AB91" i="1" s="1"/>
  <c r="O92" i="1"/>
  <c r="U92" i="1"/>
  <c r="AB92" i="1" s="1"/>
  <c r="O93" i="1"/>
  <c r="U93" i="1"/>
  <c r="AB93" i="1" s="1"/>
  <c r="O94" i="1"/>
  <c r="U94" i="1"/>
  <c r="AB94" i="1" s="1"/>
  <c r="O95" i="1"/>
  <c r="U95" i="1"/>
  <c r="AB95" i="1" s="1"/>
  <c r="O96" i="1"/>
  <c r="U96" i="1"/>
  <c r="AB96" i="1" s="1"/>
  <c r="O97" i="1"/>
  <c r="U97" i="1"/>
  <c r="AB97" i="1" s="1"/>
  <c r="O98" i="1"/>
  <c r="U98" i="1"/>
  <c r="AB98" i="1" s="1"/>
  <c r="O99" i="1"/>
  <c r="U99" i="1"/>
  <c r="AB99" i="1" s="1"/>
  <c r="O100" i="1"/>
  <c r="U100" i="1"/>
  <c r="AB100" i="1" s="1"/>
  <c r="O101" i="1"/>
  <c r="U101" i="1"/>
  <c r="AB101" i="1" s="1"/>
  <c r="O102" i="1"/>
  <c r="U102" i="1"/>
  <c r="AB102" i="1" s="1"/>
  <c r="O103" i="1"/>
  <c r="U103" i="1"/>
  <c r="AB103" i="1" s="1"/>
  <c r="O104" i="1"/>
  <c r="U104" i="1"/>
  <c r="AB104" i="1" s="1"/>
  <c r="O105" i="1"/>
  <c r="U105" i="1"/>
  <c r="AB105" i="1" s="1"/>
  <c r="O106" i="1"/>
  <c r="U106" i="1"/>
  <c r="AB106" i="1" s="1"/>
  <c r="O107" i="1"/>
  <c r="U107" i="1"/>
  <c r="AB107" i="1" s="1"/>
  <c r="O108" i="1"/>
  <c r="U108" i="1"/>
  <c r="AB108" i="1" s="1"/>
  <c r="O109" i="1"/>
  <c r="U109" i="1"/>
  <c r="AB109" i="1" s="1"/>
  <c r="O110" i="1"/>
  <c r="U110" i="1"/>
  <c r="AB110" i="1" s="1"/>
  <c r="O111" i="1"/>
  <c r="U111" i="1"/>
  <c r="AB111" i="1" s="1"/>
  <c r="O112" i="1"/>
  <c r="U112" i="1"/>
  <c r="AB112" i="1" s="1"/>
  <c r="O113" i="1"/>
  <c r="U113" i="1"/>
  <c r="AB113" i="1" s="1"/>
  <c r="O114" i="1"/>
  <c r="U114" i="1"/>
  <c r="AB114" i="1" s="1"/>
  <c r="O115" i="1"/>
  <c r="U115" i="1"/>
  <c r="AB115" i="1" s="1"/>
  <c r="O116" i="1"/>
  <c r="U116" i="1"/>
  <c r="AB116" i="1" s="1"/>
  <c r="O117" i="1"/>
  <c r="U117" i="1"/>
  <c r="AB117" i="1" s="1"/>
  <c r="O118" i="1"/>
  <c r="U118" i="1"/>
  <c r="AB118" i="1" s="1"/>
  <c r="O119" i="1"/>
  <c r="U119" i="1"/>
  <c r="AB119" i="1" s="1"/>
  <c r="O120" i="1"/>
  <c r="U120" i="1"/>
  <c r="AB120" i="1" s="1"/>
  <c r="O121" i="1"/>
  <c r="U121" i="1"/>
  <c r="AB121" i="1" s="1"/>
  <c r="O122" i="1"/>
  <c r="U122" i="1"/>
  <c r="AB122" i="1" s="1"/>
  <c r="O123" i="1"/>
  <c r="U123" i="1"/>
  <c r="AB123" i="1" s="1"/>
  <c r="O124" i="1"/>
  <c r="U124" i="1"/>
  <c r="AB124" i="1" s="1"/>
  <c r="O125" i="1"/>
  <c r="U125" i="1"/>
  <c r="AB125" i="1" s="1"/>
  <c r="O126" i="1"/>
  <c r="U126" i="1"/>
  <c r="AB126" i="1" s="1"/>
  <c r="O127" i="1"/>
  <c r="U127" i="1"/>
  <c r="AB127" i="1" s="1"/>
  <c r="O128" i="1"/>
  <c r="U128" i="1"/>
  <c r="AB128" i="1" s="1"/>
  <c r="O129" i="1"/>
  <c r="U129" i="1"/>
  <c r="AB129" i="1" s="1"/>
  <c r="O130" i="1"/>
  <c r="U130" i="1"/>
  <c r="AB130" i="1" s="1"/>
  <c r="O131" i="1"/>
  <c r="U131" i="1"/>
  <c r="AB131" i="1" s="1"/>
  <c r="O132" i="1"/>
  <c r="U132" i="1"/>
  <c r="AB132" i="1" s="1"/>
  <c r="O133" i="1"/>
  <c r="U133" i="1"/>
  <c r="AB133" i="1" s="1"/>
  <c r="O134" i="1"/>
  <c r="U134" i="1"/>
  <c r="AB134" i="1" s="1"/>
  <c r="O135" i="1"/>
  <c r="U135" i="1"/>
  <c r="AB135" i="1" s="1"/>
  <c r="O136" i="1"/>
  <c r="U136" i="1"/>
  <c r="AB136" i="1" s="1"/>
  <c r="O137" i="1"/>
  <c r="U137" i="1" s="1"/>
  <c r="AB137" i="1" s="1"/>
  <c r="AB138" i="1"/>
  <c r="O139" i="1"/>
  <c r="U139" i="1" s="1"/>
  <c r="AB139" i="1" s="1"/>
  <c r="O140" i="1"/>
  <c r="U140" i="1" s="1"/>
  <c r="AB140" i="1" s="1"/>
  <c r="O141" i="1"/>
  <c r="U141" i="1" s="1"/>
  <c r="AB141" i="1" s="1"/>
  <c r="O142" i="1"/>
  <c r="U142" i="1" s="1"/>
  <c r="AB142" i="1" s="1"/>
  <c r="O143" i="1"/>
  <c r="U143" i="1" s="1"/>
  <c r="AB143" i="1" s="1"/>
  <c r="O144" i="1"/>
  <c r="U144" i="1" s="1"/>
  <c r="AB144" i="1" s="1"/>
  <c r="O145" i="1"/>
  <c r="U145" i="1" s="1"/>
  <c r="AB145" i="1" s="1"/>
  <c r="O146" i="1"/>
  <c r="U146" i="1" s="1"/>
  <c r="AB146" i="1" s="1"/>
  <c r="O147" i="1"/>
  <c r="U147" i="1" s="1"/>
  <c r="AB147" i="1" s="1"/>
  <c r="O148" i="1"/>
  <c r="U148" i="1"/>
  <c r="AB148" i="1" s="1"/>
  <c r="O149" i="1"/>
  <c r="U149" i="1"/>
  <c r="AB149" i="1" s="1"/>
  <c r="O150" i="1"/>
  <c r="U150" i="1"/>
  <c r="AB150" i="1" s="1"/>
  <c r="O151" i="1"/>
  <c r="U151" i="1"/>
  <c r="AB151" i="1" s="1"/>
  <c r="O152" i="1"/>
  <c r="U152" i="1"/>
  <c r="AB152" i="1" s="1"/>
  <c r="O153" i="1"/>
  <c r="U153" i="1"/>
  <c r="AB153" i="1" s="1"/>
  <c r="O154" i="1"/>
  <c r="U154" i="1"/>
  <c r="AB154" i="1" s="1"/>
  <c r="O155" i="1"/>
  <c r="U155" i="1"/>
  <c r="AB155" i="1" s="1"/>
  <c r="O156" i="1"/>
  <c r="U156" i="1"/>
  <c r="AB156" i="1" s="1"/>
  <c r="O157" i="1"/>
  <c r="U157" i="1"/>
  <c r="AB157" i="1" s="1"/>
  <c r="O158" i="1"/>
  <c r="U158" i="1"/>
  <c r="AB158" i="1" s="1"/>
  <c r="O159" i="1"/>
  <c r="U159" i="1"/>
  <c r="AB159" i="1" s="1"/>
  <c r="O160" i="1"/>
  <c r="U160" i="1"/>
  <c r="AB160" i="1" s="1"/>
  <c r="O161" i="1"/>
  <c r="U161" i="1"/>
  <c r="AB161" i="1" s="1"/>
  <c r="O162" i="1"/>
  <c r="U162" i="1"/>
  <c r="AB162" i="1" s="1"/>
  <c r="O163" i="1"/>
  <c r="U163" i="1"/>
  <c r="AB163" i="1" s="1"/>
  <c r="O164" i="1"/>
  <c r="U164" i="1"/>
  <c r="AB164" i="1" s="1"/>
  <c r="O165" i="1"/>
  <c r="U165" i="1"/>
  <c r="AB165" i="1" s="1"/>
  <c r="O166" i="1"/>
  <c r="U166" i="1"/>
  <c r="AB166" i="1" s="1"/>
  <c r="G140" i="3"/>
  <c r="G141" i="3"/>
  <c r="G142" i="3"/>
  <c r="G143" i="3"/>
  <c r="G144" i="3"/>
  <c r="G145" i="3"/>
  <c r="G146" i="3"/>
  <c r="G147" i="3"/>
  <c r="G148" i="3"/>
  <c r="G149" i="3"/>
  <c r="G150" i="3"/>
  <c r="I140"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4" i="3"/>
  <c r="G35" i="3"/>
  <c r="G36"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51" i="3"/>
  <c r="G152" i="3"/>
  <c r="G153" i="3"/>
  <c r="G154" i="3"/>
  <c r="G155" i="3"/>
  <c r="G156" i="3"/>
  <c r="G157" i="3"/>
  <c r="G158" i="3"/>
  <c r="G159" i="3"/>
  <c r="G160" i="3"/>
  <c r="G161" i="3"/>
  <c r="G162" i="3"/>
  <c r="G163" i="3"/>
  <c r="G164" i="3"/>
  <c r="G165" i="3"/>
  <c r="G166" i="3"/>
  <c r="G167" i="3"/>
  <c r="G168" i="3"/>
  <c r="G169"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tc={6777767D-CD0D-4099-8DF8-35035C5D0FA2}</author>
  </authors>
  <commentList>
    <comment ref="B1" authorId="0" shapeId="0" xr:uid="{1A6DDB7F-713D-43C2-A47D-891FE792197E}">
      <text>
        <r>
          <rPr>
            <sz val="11"/>
            <color rgb="FF000000"/>
            <rFont val="Calibri"/>
            <family val="2"/>
          </rPr>
          <t xml:space="preserve">USUARIO:
RENTAS PROPIAS
</t>
        </r>
      </text>
    </comment>
    <comment ref="E1" authorId="0" shapeId="0" xr:uid="{362D80A0-A937-41ED-8E7E-793AF4ECEA9F}">
      <text>
        <r>
          <rPr>
            <sz val="11"/>
            <color rgb="FF000000"/>
            <rFont val="Calibri"/>
            <family val="2"/>
          </rPr>
          <t>USUARIO:
C1 Prestación de Servicios 
C2 Consultoría 
C3 Mantenimiento yo Reparación
C4 Obra Pública
C5 Compra Venta yo Suministro 
C6 Concesión
C7 Comodato 
C8 Arrendamiento 
C9 Seguros 
C10 Otros. Para el caso de los Convenios se pueden clasificar en otros (C10) y en el objeto especificar que es un convenio</t>
        </r>
      </text>
    </comment>
    <comment ref="N1" authorId="0" shapeId="0" xr:uid="{133F18C5-7B59-4AA0-A28B-F8D0F803A8C4}">
      <text>
        <r>
          <rPr>
            <sz val="11"/>
            <color rgb="FF000000"/>
            <rFont val="Calibri"/>
            <family val="2"/>
          </rPr>
          <t xml:space="preserve">USUARIO:
AAAA/MM/DD
</t>
        </r>
      </text>
    </comment>
    <comment ref="P1" authorId="0" shapeId="0" xr:uid="{9626E504-D8C0-4B76-9BE6-D1C4563A6A2A}">
      <text>
        <r>
          <rPr>
            <sz val="11"/>
            <color rgb="FF000000"/>
            <rFont val="Calibri"/>
            <family val="2"/>
          </rPr>
          <t xml:space="preserve">USUARIO:
AAAA/MM/DD
</t>
        </r>
      </text>
    </comment>
    <comment ref="Q1" authorId="0" shapeId="0" xr:uid="{7C6E5DC4-324B-4A6D-A21C-5D208A14303A}">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R1" authorId="0" shapeId="0" xr:uid="{08A9FAB9-16A5-4D9D-82D4-13F00FA8F638}">
      <text>
        <r>
          <rPr>
            <sz val="11"/>
            <color rgb="FF000000"/>
            <rFont val="Calibri"/>
            <family val="2"/>
          </rPr>
          <t>USUARIO:
AAAA/MM/DD</t>
        </r>
      </text>
    </comment>
    <comment ref="V1" authorId="0" shapeId="0" xr:uid="{C0EC8C48-4557-4676-BB31-88C16262B05E}">
      <text>
        <r>
          <rPr>
            <sz val="11"/>
            <color rgb="FF000000"/>
            <rFont val="Calibri"/>
            <family val="2"/>
          </rPr>
          <t xml:space="preserve">USUARIO:
AAAA/MM/DD
</t>
        </r>
      </text>
    </comment>
    <comment ref="X1" authorId="0" shapeId="0" xr:uid="{AAD0A2A8-CE27-4B61-AB61-82BC8D08E6F8}">
      <text>
        <r>
          <rPr>
            <sz val="11"/>
            <color rgb="FF000000"/>
            <rFont val="Calibri"/>
            <family val="2"/>
          </rPr>
          <t>USUARIO:
AAAA/MM/DD</t>
        </r>
      </text>
    </comment>
    <comment ref="Z1" authorId="1" shapeId="0" xr:uid="{6777767D-CD0D-4099-8DF8-35035C5D0FA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USUARIO:
AAAA/MM/DD
Respuesta:
    2021/03/04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4" authorId="0" shapeId="0" xr:uid="{47F67050-C705-4DFA-983C-3C85E60921E5}">
      <text>
        <r>
          <rPr>
            <sz val="11"/>
            <color rgb="FF000000"/>
            <rFont val="Calibri"/>
            <family val="2"/>
          </rPr>
          <t xml:space="preserve">USUARIO:
AAAA/MM/DD
</t>
        </r>
      </text>
    </comment>
    <comment ref="K4" authorId="0" shapeId="0" xr:uid="{05361CA5-9F00-4485-AA33-74A2AD2F5D8A}">
      <text>
        <r>
          <rPr>
            <sz val="11"/>
            <color rgb="FF000000"/>
            <rFont val="Calibri"/>
            <family val="2"/>
          </rPr>
          <t xml:space="preserve">USUARIO:
AAAA/MM/DD
</t>
        </r>
      </text>
    </comment>
    <comment ref="L4" authorId="0" shapeId="0" xr:uid="{0650673E-D620-44D9-8965-3D401E7FE34A}">
      <text>
        <r>
          <rPr>
            <sz val="11"/>
            <color rgb="FF000000"/>
            <rFont val="Calibri"/>
            <family val="2"/>
          </rPr>
          <t>USUARIO:
AAAA/MM/DD</t>
        </r>
      </text>
    </comment>
    <comment ref="O4" authorId="0" shapeId="0" xr:uid="{A70AFBF7-F797-4B99-8512-C3B2E76082D1}">
      <text>
        <r>
          <rPr>
            <sz val="11"/>
            <color rgb="FF000000"/>
            <rFont val="Calibri"/>
            <family val="2"/>
          </rPr>
          <t>USUARIO:
AAAA/MM/DD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FA3BBFD4-6C70-441B-AF4B-3E14EEF6E64A}">
      <text>
        <r>
          <rPr>
            <sz val="11"/>
            <color rgb="FF000000"/>
            <rFont val="Calibri"/>
            <family val="2"/>
          </rPr>
          <t xml:space="preserve">USUARIO:
RENTAS PROPIAS
</t>
        </r>
      </text>
    </comment>
    <comment ref="H1" authorId="0" shapeId="0" xr:uid="{B599264A-0B00-4293-B87B-98DCD504D1D8}">
      <text>
        <r>
          <rPr>
            <sz val="11"/>
            <color rgb="FF000000"/>
            <rFont val="Calibri"/>
            <family val="2"/>
          </rPr>
          <t>USUARIO:
AAAA/MM/DD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H5" authorId="0" shapeId="0" xr:uid="{73CEF293-783D-4BB4-93A7-43D4DA25B42E}">
      <text>
        <r>
          <rPr>
            <sz val="11"/>
            <color rgb="FF000000"/>
            <rFont val="Calibri"/>
            <family val="2"/>
          </rPr>
          <t xml:space="preserve">USUARIO:
AAAA/MM/DD
</t>
        </r>
      </text>
    </comment>
    <comment ref="J5" authorId="0" shapeId="0" xr:uid="{D6EFF7F6-219F-40D1-9701-3FA89DA22B51}">
      <text>
        <r>
          <rPr>
            <sz val="11"/>
            <color rgb="FF000000"/>
            <rFont val="Calibri"/>
            <family val="2"/>
          </rPr>
          <t xml:space="preserve">USUARIO:
AAAA/MM/DD
</t>
        </r>
      </text>
    </comment>
    <comment ref="K5" authorId="0" shapeId="0" xr:uid="{C54729F9-7E71-4505-BC8C-5367777FB9CE}">
      <text>
        <r>
          <rPr>
            <sz val="11"/>
            <color rgb="FF000000"/>
            <rFont val="Calibri"/>
            <family val="2"/>
          </rPr>
          <t>USUARIO:
AAAA/MM/DD</t>
        </r>
      </text>
    </comment>
    <comment ref="N5" authorId="0" shapeId="0" xr:uid="{22F76819-3E28-432A-A48C-9CAD3AC14E4F}">
      <text>
        <r>
          <rPr>
            <sz val="11"/>
            <color rgb="FF000000"/>
            <rFont val="Calibri"/>
            <family val="2"/>
          </rPr>
          <t>USUARIO:
AAAA/MM/DD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I4" authorId="0" shapeId="0" xr:uid="{4A32A9E1-F655-4C77-BC9E-809C2BFE0B0E}">
      <text>
        <r>
          <rPr>
            <sz val="11"/>
            <color rgb="FF000000"/>
            <rFont val="Calibri"/>
            <family val="2"/>
          </rPr>
          <t xml:space="preserve">USUARIO:
AAAA/MM/DD
</t>
        </r>
      </text>
    </comment>
    <comment ref="K4" authorId="0" shapeId="0" xr:uid="{B098573A-C8A9-4A69-B8A6-8718B92DB9B0}">
      <text>
        <r>
          <rPr>
            <sz val="11"/>
            <color rgb="FF000000"/>
            <rFont val="Calibri"/>
            <family val="2"/>
          </rPr>
          <t xml:space="preserve">USUARIO:
AAAA/MM/DD
</t>
        </r>
      </text>
    </comment>
    <comment ref="L4" authorId="0" shapeId="0" xr:uid="{BB5D4511-C9D5-43D3-99A1-BDD1AFB0A758}">
      <text>
        <r>
          <rPr>
            <sz val="11"/>
            <color rgb="FF000000"/>
            <rFont val="Calibri"/>
            <family val="2"/>
          </rPr>
          <t>USUARIO:
AAAA/MM/DD</t>
        </r>
      </text>
    </comment>
    <comment ref="O4" authorId="0" shapeId="0" xr:uid="{5F9A4D26-1529-4C94-A6B6-7F4AD1FA15AA}">
      <text>
        <r>
          <rPr>
            <sz val="11"/>
            <color rgb="FF000000"/>
            <rFont val="Calibri"/>
            <family val="2"/>
          </rPr>
          <t>USUARIO:
AAAA/MM/DD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4" authorId="0" shapeId="0" xr:uid="{F4A8DD05-AE4C-46BA-9780-4D15DC129985}">
      <text>
        <r>
          <rPr>
            <sz val="11"/>
            <color rgb="FF000000"/>
            <rFont val="Calibri"/>
            <family val="2"/>
          </rPr>
          <t>USUARIO:
F1 Seleccion Abreviada Menor Cuantia 
F2 Seleccion Abreviada Características Técnicas Uniformes Subasta 
F3 Seleccion Abreviada 10 Menor Cuantia 
F4 Contratacion Directa 
F5 Licitación yo Concurso</t>
        </r>
      </text>
    </comment>
    <comment ref="F4" authorId="0" shapeId="0" xr:uid="{C7171203-4BAC-4AF9-A383-DB60ADE7A8CD}">
      <text>
        <r>
          <rPr>
            <sz val="11"/>
            <color rgb="FF000000"/>
            <rFont val="Calibri"/>
            <family val="2"/>
          </rPr>
          <t xml:space="preserve">USUARIO:
AAAA/MM/DD
</t>
        </r>
      </text>
    </comment>
  </commentList>
</comments>
</file>

<file path=xl/sharedStrings.xml><?xml version="1.0" encoding="utf-8"?>
<sst xmlns="http://schemas.openxmlformats.org/spreadsheetml/2006/main" count="17928" uniqueCount="5674">
  <si>
    <t>N/CTO</t>
  </si>
  <si>
    <t>(C) FUENTE DE RECURSO</t>
  </si>
  <si>
    <t>SUPERVISOR</t>
  </si>
  <si>
    <t>C. OBJETO</t>
  </si>
  <si>
    <t>(C) CLASE</t>
  </si>
  <si>
    <t>PERFIL PROFESIONAL</t>
  </si>
  <si>
    <t>AREA LABORAL / ASISTENCIAl/ADMINISTRATIVO</t>
  </si>
  <si>
    <t>(D) VALOR CONTRATO</t>
  </si>
  <si>
    <t>NOMBREDEL CONTRATISTA</t>
  </si>
  <si>
    <t>(C) NIT O CEDULA DEL CONTRATISTA</t>
  </si>
  <si>
    <t>EXPEDICIÓN</t>
  </si>
  <si>
    <t>DIGITO DE VERIFICACION</t>
  </si>
  <si>
    <t>(N) No Disponibilidad Presupuestal</t>
  </si>
  <si>
    <t>(F)FECHA DE DISPONIBILIDAD</t>
  </si>
  <si>
    <t>(D)VALOR DISPONIBILIDAD</t>
  </si>
  <si>
    <t>(F) FECHA FIRMA</t>
  </si>
  <si>
    <t>(C) FORMA DE CONTRATACION</t>
  </si>
  <si>
    <t>(F) FECHA REGISTRO PRESUPUESTAL</t>
  </si>
  <si>
    <t>(N) No DE REGISTRO PRESUPUESTAL</t>
  </si>
  <si>
    <t>(C) RUBRO DE RESGISTRO PRESUPUESTAL</t>
  </si>
  <si>
    <t>(D) VAlOR DE REGISTRO PRESUPUESTAL</t>
  </si>
  <si>
    <t>FECHA DE APROBACION POLIZA</t>
  </si>
  <si>
    <t>NUMERO POLIZA</t>
  </si>
  <si>
    <t>(F) Fecha Iniciación</t>
  </si>
  <si>
    <t>(C) Plazo Contrato</t>
  </si>
  <si>
    <t>(F) Fecha Adición</t>
  </si>
  <si>
    <t>(C) Plazo Adición</t>
  </si>
  <si>
    <t>(D) Valor MES Y/O PROMEDIO</t>
  </si>
  <si>
    <t>(D) Valor Adición</t>
  </si>
  <si>
    <t>Link Secop II</t>
  </si>
  <si>
    <t>No.DECRMENTO</t>
  </si>
  <si>
    <t>VALOR DECREMENTO</t>
  </si>
  <si>
    <t>FECHA DECREMENTO</t>
  </si>
  <si>
    <t>DIRECCION</t>
  </si>
  <si>
    <t>TELEFONO</t>
  </si>
  <si>
    <t>EMAIL</t>
  </si>
  <si>
    <t>FECHA NACIMIENTO</t>
  </si>
  <si>
    <t>EDAD</t>
  </si>
  <si>
    <t>NIVEL EDUCATIVO</t>
  </si>
  <si>
    <t>AREA LABORAL</t>
  </si>
  <si>
    <t>001</t>
  </si>
  <si>
    <t>PROPIO</t>
  </si>
  <si>
    <t xml:space="preserve">SARY SANTOS </t>
  </si>
  <si>
    <t>CONTRATAR EL SUMINISTRO DE COMBUSTIBLE TIPO GASOLINA Y ACPM PARA LOS VEHICULOS, PLANTAS ELECTRICAS, DE PROPIEDAD DE LA UNIDAD DE SALUD DE IBAGUE E.S.E. Y VEHICULOS EN COMODATO, Y DOS (2) UNIDADES MOVILES MEDICO ODONTOLÓGICAS A MONTO AGOTABLE.</t>
  </si>
  <si>
    <t>C5</t>
  </si>
  <si>
    <t>SUMINISTRO DE HIDROCARBUROS</t>
  </si>
  <si>
    <t>GENERAL</t>
  </si>
  <si>
    <t>K-SAVAL ENERGY S.A.S. BIC</t>
  </si>
  <si>
    <t>900.568.774-5</t>
  </si>
  <si>
    <t xml:space="preserve">IBAGUE </t>
  </si>
  <si>
    <t>D</t>
  </si>
  <si>
    <t>2102010103-2102020103</t>
  </si>
  <si>
    <t>37-44101045924</t>
  </si>
  <si>
    <t>12/31/2026</t>
  </si>
  <si>
    <t>https://community.secop.gov.co/Public/Tendering/ContractNoticePhases/View?PPI=CO1.PPI.44355568&amp;isFromPublicArea=True&amp;isModal=False</t>
  </si>
  <si>
    <t>CALLE 60 -00 ESQUINA BARRIO AMBALA</t>
  </si>
  <si>
    <t>directorcontable@ksaval.com</t>
  </si>
  <si>
    <t>SUMINISTRO</t>
  </si>
  <si>
    <t>002</t>
  </si>
  <si>
    <t>MAITE</t>
  </si>
  <si>
    <t>LUIS FELIPE BOCANEGRA SERRANO</t>
  </si>
  <si>
    <t>CONTRATAR LA PRESTACION DE SERVICIOS PROFESIONALES DE UN MEDICO ESPECIALIZADO EN GINECOLOGÍA Y OBSTETRICIA PARA EL SERVICIO DE SALA DE PARTOS Y GINECOLOGÍA DE LA UNIDAD DE SALUD DE IBAGUÉ U.S.I. E.S. E</t>
  </si>
  <si>
    <t>C1</t>
  </si>
  <si>
    <t>MEDICO ESPECIALIZADO EN GINECOLOGÍA Y OBSTETRICIA</t>
  </si>
  <si>
    <t>ASISTENCIAL</t>
  </si>
  <si>
    <t>SARA MELISSA SANCHEZ CUBILLOS</t>
  </si>
  <si>
    <t>1.053.785.704</t>
  </si>
  <si>
    <t>MANIZALES</t>
  </si>
  <si>
    <t>I-100013439</t>
  </si>
  <si>
    <t>https://community.secop.gov.co/Public/Tendering/ContractNoticePhases/View?PPI=CO1.PPI.44356448&amp;isFromPublicArea=True&amp;isModal=False</t>
  </si>
  <si>
    <t>CRA.11 No.115-40 TORRE 8 APT.302</t>
  </si>
  <si>
    <t>sara.sanchezcubillos@hotmail.com</t>
  </si>
  <si>
    <t>ESPECIALIZADO</t>
  </si>
  <si>
    <t>PARTOS GINECOLOGIA</t>
  </si>
  <si>
    <t>003</t>
  </si>
  <si>
    <t>CONTRATAR LA PRESTACION DE SERVICIOS PROFESIONALES DE UN MEDICO ESPECIALIZADO EN GINECOLOGIA Y OBSTETRICIA PARA EL SERVICIO DE SALA DE PARTOS Y GINECOLOGÍA DE LA UNIDAD DE SALUD DE IBAGUÉ U.S.I. E.S. E</t>
  </si>
  <si>
    <t>MEDICO ESPECIALIZADO EN GINECOLOGIA Y OBSTETRICIA</t>
  </si>
  <si>
    <t>FELIPE LOPEZ MARIN</t>
  </si>
  <si>
    <t>1.053.798.934</t>
  </si>
  <si>
    <t>I100051754,I-100013443</t>
  </si>
  <si>
    <t>https://community.secop.gov.co/Public/Tendering/ContractNoticePhases/View?PPI=CO1.PPI.44356483&amp;isFromPublicArea=True&amp;isModal=False</t>
  </si>
  <si>
    <t>Cra.8 No.64-62 casa1</t>
  </si>
  <si>
    <t>felopez89@gmail.com</t>
  </si>
  <si>
    <t>004</t>
  </si>
  <si>
    <t>SANDRA URUEÑA</t>
  </si>
  <si>
    <t>|CONTRATAR UN PROFESIONAL EN BACTERIOLOGÍA PARA REALIZAR ANÁLISIS Y REPORTES DE LABORATORIO CLÍNICO, CON EL FIN DE BRINDAR UN SERVICIO INTEGRAL Y DE CALIDAD QUE APOYE EL DIAGNÓSTICO, PRONÓSTICO, PREVENÇIÓN Y TRATAMIENTO DE ENFERMEDADES, EN CUMPLIMIENTO CON LA LEGISLACIÓN Y NORMAS TÉCNICAS VIGENTES EN LA UNIDAD DE SALUD DE IBAGUÉ USI-ESE</t>
  </si>
  <si>
    <t>PROFESIONAL EN BACTERIOLOGÍA</t>
  </si>
  <si>
    <t>ANGELICA MARIA MORENO OSPINA</t>
  </si>
  <si>
    <t>65.738.80</t>
  </si>
  <si>
    <t>IBAGUE</t>
  </si>
  <si>
    <t>100051732 RC 100013431</t>
  </si>
  <si>
    <t>https://community.secop.gov.co/Public/Tendering/ContractNoticePhases/View?PPI=CO1.PPI.44357708&amp;isFromPublicArea=True&amp;isModal=False</t>
  </si>
  <si>
    <t>CALLE 32 No.3-84</t>
  </si>
  <si>
    <t>angelica.ma@hotmail.com</t>
  </si>
  <si>
    <t>URGENCIAS HOSPITALIZACION</t>
  </si>
  <si>
    <t>005</t>
  </si>
  <si>
    <t xml:space="preserve">JUAN CARLOS ZAMBRANO </t>
  </si>
  <si>
    <t>CONTRATAR LA PRESTACIÓN DE SERVICIOS PROFESIONALES DE UN MÉDICO ESPECIALISTA EN PSIQUIATRÍA PARA LA ATENCIÓN EN LOS SERVICIOS DE URGENCIAS Y HOSPITALIZACIÓN EN SALUD MENTAL DE LA UNIDAD DE SALUD DE IBAGUÉ U.S.I. E.S.E., COMO APOYO A LAS RUTAS INTEGRALES DE ATENCIÓN EN SALUD.</t>
  </si>
  <si>
    <t>MÉDICO ESPECIALISTA EN PSIQUIATRÍA</t>
  </si>
  <si>
    <t>CARLOS ALBERTO SANTA VILLAMIL</t>
  </si>
  <si>
    <t>1.110.527.561</t>
  </si>
  <si>
    <t>25-44-101208597 RC 25-40-101055818</t>
  </si>
  <si>
    <t>https://community.secop.gov.co/Public/Tendering/ContractNoticePhases/View?PPI=CO1.PPI.44357724&amp;isFromPublicArea=True&amp;isModal=False</t>
  </si>
  <si>
    <t>CRA, 6 SUR No.72-80</t>
  </si>
  <si>
    <t>carlosalberto.santa@gmail.com</t>
  </si>
  <si>
    <t>006</t>
  </si>
  <si>
    <t>CONTRATAR LA PRESTACIÓN DE SERVICIOS PROFESIONALES DE UN MEDICO GENERAL PARA EL FORTALECIMIENTO DE LA RUTA DE SALUD MENTAL EN CADA UNA DE LAS UNIDADES INTERMEDIAS, COMO TAMBIEN EN URGENCIAS, HOSPITALIZACION Y SALA DE PARTOS DE LA UNIDAD DE SALUD DE IBAGUÉ U.S.I. E.S.E</t>
  </si>
  <si>
    <t>MÉDICO GENERAL</t>
  </si>
  <si>
    <t>LIZETH ALEXANDRA SICACHA RODRIGUEZ</t>
  </si>
  <si>
    <t>25-40-10105819</t>
  </si>
  <si>
    <t>https://community.secop.gov.co/Public/Tendering/ContractNoticePhases/View?PPI=CO1.PPI.44357767&amp;isFromPublicArea=True&amp;isModal=False</t>
  </si>
  <si>
    <t>MANZANA 2 CASA 31</t>
  </si>
  <si>
    <t>LIZALEXANDRA2011@GMAIL.COM</t>
  </si>
  <si>
    <t>MEDICO</t>
  </si>
  <si>
    <t>007</t>
  </si>
  <si>
    <t>CONTRATAR LA PRESTACIÓN DE SERVICIOS PROFESIONALES DE UN MEDICO GENERAL PARA EL FORTALECIMIENTO DE LA RUTA DE SALUD MENTAL EN CADA UNA DE LAS UNIDADES INTERMEDIAS, COМО TAMBIEN EN URGENCIAS, HOSPITALIZACION Y SALA DE PARTOS DE LA UNIDAD DE SALUD DE IBAGUÉ U.S.I. E.S.E.</t>
  </si>
  <si>
    <t>FABIO ANDRES CASŞIERRA ARIAS</t>
  </si>
  <si>
    <t>1.094.282.801</t>
  </si>
  <si>
    <t>PAMPLONA</t>
  </si>
  <si>
    <t>I-100013434</t>
  </si>
  <si>
    <t>https://community.secop.gov.co/Public/Tendering/ContractNoticePhases/View?PPI=CO1.PPI.44357799&amp;isFromPublicArea=True&amp;isModal=False</t>
  </si>
  <si>
    <t>CALLE 49 No.6-36 PIEDRA PINTADA</t>
  </si>
  <si>
    <t>fabitocassierra@gmail.com</t>
  </si>
  <si>
    <t>008</t>
  </si>
  <si>
    <t>CONTRATAR LA PRESTACIÓN DE SERVICIOS PROFESIONALES DE UN MEDICO GENERAL PARA EL FORTALECIMIENTO DE LA RUTA DE SALUD MENTAL EN CADA UNA DE LAS UNIDADES INTERMÉDIAS, COMO TAMBIEN EN URGENCIAS, HOSPITALIZACION Y SALA DE PARTÓS DE LA UNIDAD DE SALUD DE IBAGUÉ U.S.I. E.S.E</t>
  </si>
  <si>
    <t>LAURA PATRICIA CASAS GUERRA</t>
  </si>
  <si>
    <t>1.053.825.52</t>
  </si>
  <si>
    <t>I-100013441</t>
  </si>
  <si>
    <t>https://community.secop.gov.co/Public/Tendering/ContractNoticePhases/View?PPI=CO1.PPI.44359214&amp;isFromPublicArea=True&amp;isModal=False</t>
  </si>
  <si>
    <t>CALLE 51 No.4B-52 PIEDRA PINTADA PARTE BAJA</t>
  </si>
  <si>
    <t>LAURYS312@HOTMAIL.COM</t>
  </si>
  <si>
    <t>009</t>
  </si>
  <si>
    <t>MEDICO ESPECIALIZADO EN GINECOLOGIA Y OBSTETRICI</t>
  </si>
  <si>
    <t>JOSE DAVID OÑATE MENDOZA</t>
  </si>
  <si>
    <t>1.122.397.810</t>
  </si>
  <si>
    <t>SAN JUAN DEL CESAR GUAJIRA</t>
  </si>
  <si>
    <t>I-100013438</t>
  </si>
  <si>
    <t>https://community.secop.gov.co/Public/Tendering/ContractNoticePhases/View?PPI=CO1.PPI.44359237&amp;isFromPublicArea=True&amp;isModal=False</t>
  </si>
  <si>
    <t>CALLE 67 No.7-21</t>
  </si>
  <si>
    <t>drjoseonate@hotmail.com</t>
  </si>
  <si>
    <t>010</t>
  </si>
  <si>
    <t>CONTRATAR LA PRESTACIÓN DEL SERVICIO DE UN PROFESIONAL EN PSICOLOGIA PARA EL FORTALECIMIENTO DE LA RUTA DE SALUD MENTAL EN URGENCIAS, OBSERVACIÓN, HOSPITALIZACION, SALA DE PARTOS EN CADA UNA DE LAS UNIDADES INTERMEDIAS DE LA UNIDAD DE SALUD DE IBAGUÉ U.S.I. E.S.E</t>
  </si>
  <si>
    <t>PROFESIONAL EN PSICOLOGIA</t>
  </si>
  <si>
    <t>MARIA ALEJANDRA MOSCOSO RINCON</t>
  </si>
  <si>
    <t>1.234.640.609</t>
  </si>
  <si>
    <t>25-44-101208596</t>
  </si>
  <si>
    <t>https://community.secop.gov.co/Public/Tendering/ContractNoticePhases/View?PPI=CO1.PPI.44359249&amp;isFromPublicArea=True&amp;isModal=False</t>
  </si>
  <si>
    <t>CRA. 4 B bis Barrio Hipodromo</t>
  </si>
  <si>
    <t>psicologiacli30@gmail.com</t>
  </si>
  <si>
    <t>PROFESIONAL</t>
  </si>
  <si>
    <t>011</t>
  </si>
  <si>
    <t xml:space="preserve">PROPIO </t>
  </si>
  <si>
    <t xml:space="preserve">OLGA OSORIO </t>
  </si>
  <si>
    <t>CONTRATAR LOS SERVICIOS DE UN PROFESIONAL UNIVERSITARIO CON EXPERIENCIA EN EL USO, MANEJO Y ADMINISTRACION DE LA PLATAFORMA COLOMBIA COMPRA EFICIENTE SECOP II PARA RÉALIZAR ACOMPAÑAMIENTO, PUBLICACION Y AUDITORIAS EN LOS PROCESOS A EJECUTAR EN LA ETАРА PRECONTRACTUAL, CONTRACTUAL Y POSCONTRACTUAL DE LA UNIDAD DE SALUD DE IBAGUE USI E.S.E</t>
  </si>
  <si>
    <t xml:space="preserve">C1 </t>
  </si>
  <si>
    <t>PROFESIONAL UNIVERSITARIO CON EXPERIENCIA EN EL USO, MANEJO Y ADMINISTRACION DE LA PLATAFORMA COLOMBIA COMPRA EFICIENTE SECOP II</t>
  </si>
  <si>
    <t>ADMINISTRATIVO</t>
  </si>
  <si>
    <t>CHRISTIAN FERNANDO SAENZ DIA</t>
  </si>
  <si>
    <t>93.236.653</t>
  </si>
  <si>
    <t>I100051734</t>
  </si>
  <si>
    <t>https://community.secop.gov.co/Public/Tendering/ContractNoticePhases/View?PPI=CO1.PPI.44359295&amp;isFromPublicArea=True&amp;isModal=False</t>
  </si>
  <si>
    <t>APTO.1509 BLOQUE A FONTANA CAMPESTRE</t>
  </si>
  <si>
    <t>CTSDIO22@GMAIL.COM</t>
  </si>
  <si>
    <t>CONTADOR PUBLICO</t>
  </si>
  <si>
    <t>CONTRATACION</t>
  </si>
  <si>
    <t>012</t>
  </si>
  <si>
    <t>CONTRATAR EL SUMINISTRO OXÍGENO LIQUIDO MEDICINAL PARA TANQUE ESTACIONARIO, RECARGA DE CILINDROS DE OXÍGENO MEDICINAL AMBULANCIAS, BALAS PARA SOPORTE MANIFÓLL OXÍGENO MEDICINAL, AIRE MEDICINAL Y SU CONEXIÓN, PRUEBAS ULTRASONIDO, MANTENIMIENTO A LOS CILINDROS, PRUEBAS HIDROSTÁTICAS A LAS BALAS DE OXÍGENO Y AIRE MEDICINAL, -EN LAS UNIDADES INTERMEDIAS ÁREAS ASISTENCIALES DE LA UNIDAD DE SALUD DE IBAGUÉ U.S.I.-E.S.E., EN LA MODALIDAD A MONTO AGOTABLE</t>
  </si>
  <si>
    <t>SUMINISTRO OXÍGENO LIQUIDO</t>
  </si>
  <si>
    <t>OXIGENOS DE COLOMBIA LTDA</t>
  </si>
  <si>
    <t>860040094-3</t>
  </si>
  <si>
    <t>BOGOTA D.C.</t>
  </si>
  <si>
    <t>21-44-101488854</t>
  </si>
  <si>
    <t>https://community.secop.gov.co/Public/Tendering/ContractNoticePhases/View?PPI=CO1.PPI.44360119&amp;isFromPublicArea=True&amp;isModal=False</t>
  </si>
  <si>
    <t>CRA.50No.5C-29</t>
  </si>
  <si>
    <t>servicioalcliente@linde.com</t>
  </si>
  <si>
    <t>013</t>
  </si>
  <si>
    <t>SAUL BETANCOURTH</t>
  </si>
  <si>
    <t>CONTRATAR LA PRESTACIÓN DE SERVICIOS DE APOYO A LA GESTIÓN DE UN TECNOLOGO EN SISTEMAS PARA LAS DIFERENTES ACTIVIDADES QUE REALIZA AREA DE SISTEMAS Y EN GENERAL A LA UNIDAD DE SALUD DE IBAGUÉ E.S.E.</t>
  </si>
  <si>
    <t>TECNOLOGO EN SISTEMAS</t>
  </si>
  <si>
    <t>KEVIN ANTUAND JAIMES REINА</t>
  </si>
  <si>
    <t>1.193.115.015</t>
  </si>
  <si>
    <t>25-44-101208612</t>
  </si>
  <si>
    <t>https://community.secop.gov.co/Public/Tendering/ContractNoticePhases/View?PPI=CO1.PPI.44360149&amp;isFromPublicArea=True&amp;isModal=False</t>
  </si>
  <si>
    <t>MANZANA 6 CASA 25 BARRIO EL SALADO</t>
  </si>
  <si>
    <t>KAJAIMES306@GMAIL.COM</t>
  </si>
  <si>
    <t>TECNICO</t>
  </si>
  <si>
    <t>SISTEMAS</t>
  </si>
  <si>
    <t>014</t>
  </si>
  <si>
    <t xml:space="preserve">SAUL BETANCOURTH </t>
  </si>
  <si>
    <t>JOHAN MAURICIO RUIZ CHAVEZ</t>
  </si>
  <si>
    <t>1.193.563.069</t>
  </si>
  <si>
    <t>25-46-101045751</t>
  </si>
  <si>
    <t>https://community.secop.gov.co/Public/Tendering/ContractNoticePhases/View?PPI=CO1.PPI.44363373&amp;isFromPublicArea=True&amp;isModal=False</t>
  </si>
  <si>
    <t>VEREDA LA FLOR</t>
  </si>
  <si>
    <t>mauriciorucho@gmail.com</t>
  </si>
  <si>
    <t>015</t>
  </si>
  <si>
    <t>CONTRATAR LOS SERVICIOS DE MONITOREO y SOPORTE EN LA NUBE POR UNA EMPRESA ESPECIALIZADA EN TELECOMUNICACIONES CON EL FIN DE BRINDAR APOYO A LA GESTIÓN PARA EL SOPORTE TÉCNICO DE LA INFRAESTRUCTURA DE CONECTIVIDAD DE LA RED DE DATOS DE LA UNIDAD DE SALUD DE IBAGUÉ U.S.I. - E.S.E.</t>
  </si>
  <si>
    <t>SERVICIOS DE MONITOREO y SOPORTE EN LA NUBE</t>
  </si>
  <si>
    <t>SANTICS TECNOLOGÍAS DE LA INFORMACIÓN Y DE LAS COMUNICACIONES S.A.S</t>
  </si>
  <si>
    <t>901.515.391-4</t>
  </si>
  <si>
    <t>SOACHA</t>
  </si>
  <si>
    <t>I-100051745</t>
  </si>
  <si>
    <t>https://community.secop.gov.co/Public/Tendering/ContractNoticePhases/View?PPI=CO1.PPI.44363398&amp;isFromPublicArea=True&amp;isModal=False</t>
  </si>
  <si>
    <t>CALLE 10 CENTRO No.3-76 OF.707</t>
  </si>
  <si>
    <t>santics.tecnologias@gmail.com</t>
  </si>
  <si>
    <t>MONITOREO</t>
  </si>
  <si>
    <t>016</t>
  </si>
  <si>
    <t>ALLISON LILLEY RONDON HORTА</t>
  </si>
  <si>
    <t>1.005.848.875</t>
  </si>
  <si>
    <t>AMBALEMA</t>
  </si>
  <si>
    <t>I-100051733</t>
  </si>
  <si>
    <t>https://community.secop.gov.co/Public/Tendering/ContractNoticePhases/View?PPI=CO1.PPI.44364116&amp;isFromPublicArea=True&amp;isModal=False</t>
  </si>
  <si>
    <t>CRA. 5A No.48-31 AO.301 PIEDRA PINTADA</t>
  </si>
  <si>
    <t>allililleyrondon@gmail.com</t>
  </si>
  <si>
    <t>28/07//1997</t>
  </si>
  <si>
    <t>017</t>
  </si>
  <si>
    <t>CONTRATAR EL SERVICIO DE RADIOLOGÍA PARA LA POBLACIÓN AFILIADA A LAS EPS-S Y LOS USUARIOS QUE REQUIERAN ATENCIÓN EN URGENCIAS, CONFORME A LOS CONTRATOS SUSCRITOS CON LA UNIDAD DE SALUD DE IBAGUÉ USI ESE</t>
  </si>
  <si>
    <t>SERVICIO DE RADIOLOGÍA</t>
  </si>
  <si>
    <t>SAN PABLO ANGEL S.A.S.</t>
  </si>
  <si>
    <t>901.252.49</t>
  </si>
  <si>
    <t>21-44-101488748</t>
  </si>
  <si>
    <t>https://community.secop.gov.co/Public/Tendering/ContractNoticePhases/View?PPI=CO1.PPI.44364144&amp;isFromPublicArea=True&amp;isModal=False</t>
  </si>
  <si>
    <t>CALLE 17 No.11-33 FUSAGASUGA</t>
  </si>
  <si>
    <t>sanpabloangell@gmail.com</t>
  </si>
  <si>
    <t>018</t>
  </si>
  <si>
    <t>JAIME ARIAS</t>
  </si>
  <si>
    <t>CONTRATAR LA PRESTACIÓN DE SERVICIO INTEGRAL DE ASEO, DESINFECCION Y SERVICIOS GENERALES, PARA ASISTIR A TODAS LAS AREAS DE LAS DIFERENTES SEDES ADSCRITAS A LA UNIDAD DE SALUD DE IBAGUÉ U.S.I. - E.S.</t>
  </si>
  <si>
    <t>PRESTACIÓN DE SERVICIO INTEGRAL DE ASEO</t>
  </si>
  <si>
    <t>DIANA CAMILA TRONCOSO ALVAREZ</t>
  </si>
  <si>
    <t>1.110.061.944</t>
  </si>
  <si>
    <t>ALVARADO</t>
  </si>
  <si>
    <t>25-40-101055822</t>
  </si>
  <si>
    <t>https://community.secop.gov.co/Public/Tendering/ContractNoticePhases/View?PPI=CO1.PPI.44364445&amp;isFromPublicArea=True&amp;isModal=False</t>
  </si>
  <si>
    <t>CRA. 3A No.5-10 ALVARADO TOLIMA</t>
  </si>
  <si>
    <t>servitroal@hotmail.com</t>
  </si>
  <si>
    <t>019</t>
  </si>
  <si>
    <t>CONTRATAR LA PRESTACIÓN DE SERVICIOS PROFESIONALES DE UN MEDICO ESPECIALIZADO EN PEDIATRÍA PARA EL SERVICIO DE URGENCIAS, HOSPITALIZACIÓN Y RUTA ΜATERNO PERINATΑAL - UNIDAD DE SALUD DE IBAGUÉ U.S.I. E.S.E</t>
  </si>
  <si>
    <t>MEDICO ESPECIALIZADO EN PEDIATRÍA</t>
  </si>
  <si>
    <t>CLAUDIA ALEXANDRA GIRALDO HERNANDEZ</t>
  </si>
  <si>
    <t>28.980.28</t>
  </si>
  <si>
    <t>VENADILLO</t>
  </si>
  <si>
    <t>100051743 RC 100013437</t>
  </si>
  <si>
    <t>https://community.secop.gov.co/Public/Tendering/ContractNoticePhases/View?PPI=CO1.PPI.44365348&amp;isFromPublicArea=True&amp;isModal=False</t>
  </si>
  <si>
    <t>CALLE 67 No.7-21 t. 2 APT1205</t>
  </si>
  <si>
    <t>CLODETTE777@GMAIL.COM</t>
  </si>
  <si>
    <t>020</t>
  </si>
  <si>
    <t>“CONTRATAR LA PRESTACIÓN DE SERVICIOS DE UN PROFESIONAL EN TERAPIA OCUPACIONAL PARA APOYAR LAS ACTIVIDADES DE LA UNIDAD DE SALUD MENTAL Y LA EJECUCIÓN DEL PROGRAMA PSICOSOCIAL EN LAS UNIDADES INTERMEDIAS DE LA UNIDADES DE SALUD DE IBAGUÉ USI ESE.</t>
  </si>
  <si>
    <t>PROFESIONAL EN TERAPIA OCUPACIONAL</t>
  </si>
  <si>
    <t>CESAR AUGUSTO ARANGO GARCIA</t>
  </si>
  <si>
    <t>7.690.159</t>
  </si>
  <si>
    <t>NEIVA</t>
  </si>
  <si>
    <t>I-100051741</t>
  </si>
  <si>
    <t>https://community.secop.gov.co/Public/Tendering/ContractNoticePhases/View?PPI=CO1.PPI.44365397&amp;isFromPublicArea=True&amp;isModal=False</t>
  </si>
  <si>
    <t>CRA. 11No.83-55 APTO.1104 T. 4</t>
  </si>
  <si>
    <t>AUGUSTOARANGO@HOTMAIL.COM</t>
  </si>
  <si>
    <t>MENTAL U.I.</t>
  </si>
  <si>
    <t>021</t>
  </si>
  <si>
    <t>“CONTRATAR LA PRESTACIÓN DE SERVICIOS DE UN PROFESIONAL EN TRABAJO SOCIAL PARA EL FORTALECIMIENTO DEL SERVICIO DE ATENCION AL USUARIO, INCLUYENDO LA RUTA MATERNO PERINATAL Y SALUD MENTAL EN CADA UNA DE LAS UNIDADES INTERMEDIAS EN LA UNIDAD DE SALUD DE IBAGUE USI E.S.E.</t>
  </si>
  <si>
    <t>PROFESIONAL EN TRABAJO SOCIAL</t>
  </si>
  <si>
    <t>LUISA FERNANDA LIBERATO RENDON</t>
  </si>
  <si>
    <t>1.104.706.658</t>
  </si>
  <si>
    <t>LIBANO</t>
  </si>
  <si>
    <t>25-44-101208613</t>
  </si>
  <si>
    <t>https://community.secop.gov.co/Public/Tendering/ContractNoticePhases/View?PPI=CO1.PPI.44365766&amp;isFromPublicArea=True&amp;isModal=False</t>
  </si>
  <si>
    <t>CALLE 3 No.10-15 belen</t>
  </si>
  <si>
    <t>luferli.293@hotmail.com</t>
  </si>
  <si>
    <t>022</t>
  </si>
  <si>
    <t>CONTRATAR UN AUXILIAR DE ENFERMERIA PARA QUE BRINDE APOYO A LA EJECUCIÓN DE LAS RUTAS DE ATENCION EN SALUD EN LA TOMA Y ALISTAMIENTO DE MUESTRAS DEL LABORATORIO CLINICO DE LA UNIDAD DE SALUD DE IBAGUE U.S.I. - E.S.E</t>
  </si>
  <si>
    <t>APOYO A LA EJECUCIÓN DE LAS RUTAS DE ATENCION EN SALUD</t>
  </si>
  <si>
    <t>YOMAR IRENE SANTAMARIA GONZALEZ</t>
  </si>
  <si>
    <t>65.630.883</t>
  </si>
  <si>
    <t>https://community.secop.gov.co/Public/Tendering/ContractNoticePhases/View?PPI=CO1.PPI.44367012&amp;isFromPublicArea=True&amp;isModal=False</t>
  </si>
  <si>
    <t>CRA. 11A No.1A-136 BARRIO ALASKA</t>
  </si>
  <si>
    <t>YOMARA.SANTAMARIA1957@GMAIL.COM</t>
  </si>
  <si>
    <t>AUXILIAR ENFERMERIA</t>
  </si>
  <si>
    <t>LABORATORIO</t>
  </si>
  <si>
    <t>023</t>
  </si>
  <si>
    <t>CONTRATAR A MONTO AGOTABLE EL SUMINISTRO DE MEDICAMENTOS DE MANEJO AMBULATORIO, ASI COMO LOS MEDICAMENTOS REQUERIDOS PARA LAS ACTIYIDADES DE PROMOCIÓN Y MANTENIMIENTO DE LA SALUD DE ACUERDO CON LOS CONTRATOS DE PRESTACIÓN DE SERVICIOS DE SALUD VIGENTES SUSCRITOS ENTRE LA UNIDAD DE SALUD DE IBAGUÉ USI ESE Y LA NUEVA EPS DE LOS MEDICAMENTOS CONTENIDOS EN EL ANEXO TÉCNICO</t>
  </si>
  <si>
    <t>SUMINISTRO DE MEDICAMENTOS DE MANEJO AMBULATORIO,</t>
  </si>
  <si>
    <t>DISMED PHARMA S.AS</t>
  </si>
  <si>
    <t>900.504.144-0</t>
  </si>
  <si>
    <t>25-44-101208649, 25-40-101055845</t>
  </si>
  <si>
    <t>https://community.secop.gov.co/Public/Tendering/ContractNoticePhases/View?PPI=CO1.PPI.44367073&amp;isFromPublicArea=True&amp;isModal=False</t>
  </si>
  <si>
    <t>PARQUE LOGISTICONACIONAL DEL TOLIMA  BA-19</t>
  </si>
  <si>
    <t xml:space="preserve">WWW.DISMEDPHARMA.COM.CO,. </t>
  </si>
  <si>
    <t>FARMACIA</t>
  </si>
  <si>
    <t>024</t>
  </si>
  <si>
    <t>NÉSTOR ADOLFO APARICIO NARANJO</t>
  </si>
  <si>
    <t>CONTRATAR LA PRESTACION DE LOS SERVICIOS PROFESIONALES DE REVISORIA FISCAL, PARA LA UNIDAD DE SALUD DE IBAGUE U.S.I. - E.S.E., VIGENCIA 2026.</t>
  </si>
  <si>
    <t>SERVICIOS PROFESIONALES DE REVISORIA FISCAL</t>
  </si>
  <si>
    <t>JORGE ALBERTO VAQUIRO CAPERA</t>
  </si>
  <si>
    <t>5.972.300</t>
  </si>
  <si>
    <t>ORTEGA</t>
  </si>
  <si>
    <t>25-44-101208651</t>
  </si>
  <si>
    <t>29.358.204.00)</t>
  </si>
  <si>
    <t>https://community.secop.gov.co/Public/Tendering/ContractNoticePhases/View?PPI=CO1.PPI.44367585&amp;isFromPublicArea=True&amp;isModal=False</t>
  </si>
  <si>
    <t>CRA. 7 No.14-15 eDIFICIO miRAMONTI tORRE 1 aPARTAMENTO 403</t>
  </si>
  <si>
    <t>JORGE VAQUIRO29@YAHOO.COM</t>
  </si>
  <si>
    <t>REVISORIA FISCAL</t>
  </si>
  <si>
    <t>025</t>
  </si>
  <si>
    <t>JULIA PATRICIA RINCON</t>
  </si>
  <si>
    <t>CONTRATAR LA PRESTACIÓN DE SERVICIOS PARA LA PARAMETRIZACIÓN DEL PRESUPUESTO DEL AÑO 2026 DE LA UNIDAD DE SALUD DE IBAGUE USI-ESE EN EL SOFTWARE DIANAMICA GERENCIAL A FIN DE INICIAR LA EJECUCION PRESUPUESTAL DEL 2026</t>
  </si>
  <si>
    <t>PRESTACIÓN DE SERVICIOS PARA LA PARAMETRIZACIÓN DEL PRESUPUESTO</t>
  </si>
  <si>
    <t>ADMINISTRATIVA FINANCIERA</t>
  </si>
  <si>
    <t>CLAUDIA MILENA SALCEDO HERNANDEZ</t>
  </si>
  <si>
    <t>65.773.131</t>
  </si>
  <si>
    <t>25-44-101208617</t>
  </si>
  <si>
    <t>https://community.secop.gov.co/Public/Tendering/ContractNoticePhases/View?PPI=CO1.PPI.44368265&amp;isFromPublicArea=True&amp;isModal=False</t>
  </si>
  <si>
    <t>MANZANA 6 CASA 8 OCTAVA ETAPA JORDAN</t>
  </si>
  <si>
    <t>CLAUSMIL76@HOTMAIL.COM</t>
  </si>
  <si>
    <t>PRESUPUESTO</t>
  </si>
  <si>
    <t>026</t>
  </si>
  <si>
    <t>EDILMA ISABEL HURTADO</t>
  </si>
  <si>
    <t>CONTRATAR LA PRESTACIÓN DE SERVICIOS PROFESIONALES DE UN ABOGADO ESPECIALIZADO Y CON EXPERIENCIA PARA APOYAR LOS PROCESOS JURÍDICOS Y CONTRACTUALES DE LA UNIDAD DE SALUD DE IBAGUÉ USI- E.S.E. Y EL DESPACHO DE LA GERENCIA</t>
  </si>
  <si>
    <t>ABOGADO ESPECIALIZADO</t>
  </si>
  <si>
    <t>OLGA LUCIA LIEVANO RODRIGUEZ</t>
  </si>
  <si>
    <t>65.740.22</t>
  </si>
  <si>
    <t>N/A</t>
  </si>
  <si>
    <t>https://community.secop.gov.co/Public/Tendering/ContractNoticePhases/View?PPI=CO1.PPI.44368640&amp;isFromPublicArea=True&amp;isModal=False</t>
  </si>
  <si>
    <t>HACIENDA LAS VICTORIAS PARCELA 64 CASA PICALEÑA</t>
  </si>
  <si>
    <t>olga.luz@outlook,com</t>
  </si>
  <si>
    <t>GERENCIA</t>
  </si>
  <si>
    <t>027</t>
  </si>
  <si>
    <t>NATALY MUR FRASICA</t>
  </si>
  <si>
    <t>CONTRATAR LA PRESTACION DE LOS SERVICIOS DE VIGILANCIA POR MEDIO DE SISTEMA INALAMBRICO EN LAS UNIDADES INTERMEDIAS, CENTROS DE SALUD Y VIGILANCIA HUMANA EN LAS UNIDADES INTERMEDIAS: JORDÁN VIII ETAPA, UNIDAD DEL ŞUR, UNIDAD HOSPITAL SAN FRANCISCO, UNIDAD DEL SALADO Y UNIDAD PICALEÑA, ADSCRITOS A LA UNIDAD DE SALUD DE IBAGUÉ U.S.I.-E.S.E</t>
  </si>
  <si>
    <t>VIGILANCIA POR MEDIO DE SISTEMA INALAMBRICO</t>
  </si>
  <si>
    <t>SEGURIDAD TREBOL LTDA.</t>
  </si>
  <si>
    <t>800.185.215-2</t>
  </si>
  <si>
    <t>310-47-994000019932 rc310-74-994000007146</t>
  </si>
  <si>
    <t>https://community.secop.gov.co/Public/Tendering/ContractNoticePhases/View?PPI=CO1.PPI.44368977&amp;isFromPublicArea=True&amp;isModal=False</t>
  </si>
  <si>
    <t>CRA. 3BNo.45-105 B/ LA QUINTA; CRA.7 No.21-05</t>
  </si>
  <si>
    <t>seguridadtrebol@yahoo.es</t>
  </si>
  <si>
    <t>SERVICIO</t>
  </si>
  <si>
    <t>APOYO SEGURIDAD</t>
  </si>
  <si>
    <t>028</t>
  </si>
  <si>
    <t xml:space="preserve">JAIME ARIAS </t>
  </si>
  <si>
    <t>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</si>
  <si>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TRANSPORTE Y TRASLADO DE LOS ALIMENTOS</t>
  </si>
  <si>
    <t>RICARDO PRADO RUGELES</t>
  </si>
  <si>
    <t>14.223.76</t>
  </si>
  <si>
    <t>25-44-101208637</t>
  </si>
  <si>
    <t>https://community.secop.gov.co/Public/Tendering/ContractNoticePhases/View?PPI=CO1.PPI.44368675&amp;isFromPublicArea=True&amp;isModal=False</t>
  </si>
  <si>
    <t>MANZANA U CASA 14 TULIO VARON</t>
  </si>
  <si>
    <t>ricardopradaing@hotmail.com</t>
  </si>
  <si>
    <t xml:space="preserve">AUXILIAR  </t>
  </si>
  <si>
    <t>COCINA Y U.I.</t>
  </si>
  <si>
    <t>029</t>
  </si>
  <si>
    <t>SUMINISTRO DE INSUMOS PARA REDES ELÉCTRICAS, EQUIPOS INDUSTRIALES, PLANTAS GENERADORAS Y OTROS, JUNTO CON SERVICIOS TÉCNICOS DE MANTENIMIENTO PREVENTIVO Y CORRECTIVO PARA EQUIPOS INDUSTRIALES, PLANTAS GENERADORAS, REDES ELÉCTRICAS Y ARREGLOS ELÉCTRICOS EN GENERAL, REQUERIDOS EN TODAS LAS SEDES ADSCRITAS A LA UNIDAD DE SALUD DE IBAGUÉ, EN MODALIDAD DE MONTо AGOTABLE.</t>
  </si>
  <si>
    <t>SUMINISTRO DE INSUMOS PARA REDES ELÉCTRICAS, EQUIPOS INDUSTRIALES</t>
  </si>
  <si>
    <t>JOSE ALEXANDER SANCHEZ BOHORQUEZ</t>
  </si>
  <si>
    <t>17.339.06</t>
  </si>
  <si>
    <t>VILLAVICENCIO</t>
  </si>
  <si>
    <t>25-44-101208638</t>
  </si>
  <si>
    <t>https://community.secop.gov.co/Public/Tendering/ContractNoticePhases/View?PPI=CO1.PPI.44369614&amp;isFromPublicArea=True&amp;isModal=False</t>
  </si>
  <si>
    <t>sUPER mANZANA A CASA 11 aLBANIA ii</t>
  </si>
  <si>
    <t>joysanchez1011@hotmail.com</t>
  </si>
  <si>
    <t>APOYO HOSPITALARIO</t>
  </si>
  <si>
    <t>030</t>
  </si>
  <si>
    <t xml:space="preserve">JAIR ANTONIO JIMENEZ </t>
  </si>
  <si>
    <t>CONTRATAR LA PRESTACIÓN DE SERVICIOS PROFESIONALES DE UN ABOGADO CON EXPERIENCIA PARA APOYAR LOS PROCESOS JURÍDICOS Y CONTRATACION ENTRE OTROS A LA GERENCIA Y DEMAS DEPENDENCIAS DE LA UNIDAD DE SALUD DE IBAGUÉ USI- E.S.E.</t>
  </si>
  <si>
    <t>ANGIE JULIETT ROJAS MILLAN</t>
  </si>
  <si>
    <t>52.958.708</t>
  </si>
  <si>
    <t>https://community.secop.gov.co/Public/Tendering/ContractNoticePhases/View?PPI=CO1.PPI.44369672&amp;isFromPublicArea=True&amp;isModal=False</t>
  </si>
  <si>
    <t>CALLE 69 6 A-80 SUR TORREON DE VARSOVIA</t>
  </si>
  <si>
    <t>angiejuliett@gmail.com</t>
  </si>
  <si>
    <t>031</t>
  </si>
  <si>
    <t>"CONTRATAR LA PRESTACIÓN DE SERVICIOS DE UN PROFESIONAL ESPECIALIZADO PARA APOYO A LA GESTIÓN Y A LA GERENCIA DE LA UNIDAD DE SALUD DE IBAGUÉ E,S.E</t>
  </si>
  <si>
    <t>PROFESIONAL ESPECIALIZADO</t>
  </si>
  <si>
    <t>CLARITZA RAMIREZ ZAMBRANO</t>
  </si>
  <si>
    <t>28.613.027</t>
  </si>
  <si>
    <t>ATACO</t>
  </si>
  <si>
    <t>25-44-101208688</t>
  </si>
  <si>
    <t>https://community.secop.gov.co/Public/Tendering/ContractNoticePhases/View?PPI=CO1.PPI.44369903&amp;isFromPublicArea=True&amp;isModal=False</t>
  </si>
  <si>
    <t>CALLE 67 No.6-89 CONJUNTO RESIDENCIAL EL PRADO CASA 21</t>
  </si>
  <si>
    <t>claritzarMIREZZAMBRANO@GMAIL.COM</t>
  </si>
  <si>
    <t>032</t>
  </si>
  <si>
    <t>ADRIANA CRISTINA GARCIA GARAY</t>
  </si>
  <si>
    <t>38.361.246</t>
  </si>
  <si>
    <t>25-44-101208650 RC25-40-101055846</t>
  </si>
  <si>
    <t>https://community.secop.gov.co/Public/Tendering/ContractNoticePhases/View?PPI=CO1.PPI.44382471&amp;isFromPublicArea=True&amp;isModal=False</t>
  </si>
  <si>
    <t>EDIFICIO PALMENTO, INTERIOR APTO.602</t>
  </si>
  <si>
    <t>adrigarcia19@hotmail.com</t>
  </si>
  <si>
    <t>033</t>
  </si>
  <si>
    <t>SARY SANTOS</t>
  </si>
  <si>
    <t>CONTRATAR LA PRESTACIÓN DE SERVICIO DE UN TECNOLOGO PARA QUE APOYE LA REALIZACIÓN Y ACTUALIZACIÓN DE INVENTARIOS Y DEMAS ACTIVIDADES QUE SE REQUIERAN EN EL ÁREA DE ALMACEN DE LA UNIDAD DE SALUD DE IBAGUÉ USI-E.S.E.</t>
  </si>
  <si>
    <t>TECNOLOGO</t>
  </si>
  <si>
    <t>BEATRIZ CAMILA SUAREZ VARON</t>
  </si>
  <si>
    <t>.006.026.773</t>
  </si>
  <si>
    <t>LERIDA</t>
  </si>
  <si>
    <t>d</t>
  </si>
  <si>
    <t>I-100051821</t>
  </si>
  <si>
    <t>https://community.secop.gov.co/Public/Tendering/ContractNoticePhases/View?PPI=CO1.PPI.44382487&amp;isFromPublicArea=True&amp;isModal=False</t>
  </si>
  <si>
    <t>CRA. 12 SUR No.97-99 Conjunto Valle Lindo</t>
  </si>
  <si>
    <t>suarezvaron2000@gmail.com</t>
  </si>
  <si>
    <t>ALMACEN</t>
  </si>
  <si>
    <t>034</t>
  </si>
  <si>
    <t>CONTRATAR LA PRESTACIÓN DE SERVICIO DE UN TECNOLOGO PARA QUE APOYE LA REALIZACIÓN Y ACTUALIZACIÓN DE INVENTARIOSY DEMAS ACTIVIDADES QUE SE REQUIERAN EN EL ÁREA DE ALMACEN DE LA UNIDAD DE SALUD DE IBAGUÉ USI- E.S.E.</t>
  </si>
  <si>
    <t>YEFRY ANDRES GONZALEZ ORTIZ</t>
  </si>
  <si>
    <t>1.109.244.418</t>
  </si>
  <si>
    <t>ALPUJARRA</t>
  </si>
  <si>
    <t>25-44-101208655</t>
  </si>
  <si>
    <t>https://community.secop.gov.co/Public/Tendering/ContractNoticePhases/View?PPI=CO1.PPI.44383023&amp;isFromPublicArea=True&amp;isModal=False</t>
  </si>
  <si>
    <t>URBANIZACIÓN ALBANIA CASA 6 No.14</t>
  </si>
  <si>
    <t>yefrygonzalezortiz@gmail.com</t>
  </si>
  <si>
    <t>035</t>
  </si>
  <si>
    <t>CONTRATAR LA PRESTACIÓN DE SERVICIO DE UN TÉCNICO PARA QUE APOYE LA REALIZACIÓN Y ACTUALIZACIÓN DE LOS INVENTARIOS UBICADOS EN EL SECTOR RURAL Y URBANO Y DEMAS ACTIVIDADES QUE SE REQUIERAN EN EL ÁREA DE ALMACEN DE LA UNIDAD DE SALUD DE IBAGUÉ USI-E.S.E.</t>
  </si>
  <si>
    <t>TECNICO DE APOYO DE FACTURACIÓN</t>
  </si>
  <si>
    <t>MANUEL ARTURO MORENO PEDRAZA</t>
  </si>
  <si>
    <t>M1.007.441.654</t>
  </si>
  <si>
    <t>I-100051822</t>
  </si>
  <si>
    <t>https://community.secop.gov.co/Public/Tendering/ContractNoticePhases/View?PPI=CO1.PPI.44383002&amp;isFromPublicArea=True&amp;isModal=False</t>
  </si>
  <si>
    <t>RA. 11ANo.4-58 barrio belen</t>
  </si>
  <si>
    <t>MORENOMANUL1201289@GMAIL.COM</t>
  </si>
  <si>
    <t>036</t>
  </si>
  <si>
    <t>CONTRATAR LA PRESTACIÓN DE SERVICIO DE UN TECNOLOGO PARA QUE APOYE LA REALIZACIÓN Y ACTUALIZACIÓN DE INVENTARIOS Y DEMAS ACTIVIDADES QUE SE REQUIERAN EN EL ÁREA DE ALMACEN DE LA UNIDAD DE SALUD DE IBAGUÉ USI- E.S.E.</t>
  </si>
  <si>
    <t>MILLER ALEXANDER GUTIERREZ MENESES</t>
  </si>
  <si>
    <t>1.110.480.076</t>
  </si>
  <si>
    <t>I-100051818</t>
  </si>
  <si>
    <t>https://community.secop.gov.co/Public/Tendering/ContractNoticePhases/View?PPI=CO1.PPI.44383048&amp;isFromPublicArea=True&amp;isModal=False</t>
  </si>
  <si>
    <t>CRA, 4 CNo.105-52</t>
  </si>
  <si>
    <t>magutierrez67@hotmail.comm</t>
  </si>
  <si>
    <t>037</t>
  </si>
  <si>
    <t xml:space="preserve">DORA CARDOZO </t>
  </si>
  <si>
    <t>CONTRATAR UN PROFESIONAL EN ENFERMERÍA ESPECIALIZADO PARA EL PROGRAMA DE SEGURIDAD DEL PACIENTE Y EL LIDERAZGO EN LA UNIDAD DE SALUD DE IBAGUÉ (U.S.I. – E.S.E.).</t>
  </si>
  <si>
    <t>PROFESIONAL EN ENFERMERÍA ESPECIALIZAD</t>
  </si>
  <si>
    <t>SOFIA LAURA VICTORIA MOYA RAMIREZ</t>
  </si>
  <si>
    <t>1.110.536.440</t>
  </si>
  <si>
    <t>25-44-101208687</t>
  </si>
  <si>
    <t>https://community.secop.gov.co/Public/Tendering/ContractNoticePhases/View?PPI=CO1.PPI.44415118&amp;isFromPublicArea=True&amp;isModal=False</t>
  </si>
  <si>
    <t>CALLE 32 No.6-35</t>
  </si>
  <si>
    <t>sofilvm000@hotmail.com</t>
  </si>
  <si>
    <t>ESPECIALIZADO ENFERMERIA</t>
  </si>
  <si>
    <t>038</t>
  </si>
  <si>
    <t>CONTRATAR LA PRESTACIÓN DE SERVICIOS DE UN AUXILIAR DЕ ENFERMERIA PARA VACUNAR A LA POBLACION OBJETO EN LA UNIDAD DE SALUD DE IBAGUE U.S.I. E.S.E, Y DEMAS DEPENDENCIAS DE LA UNIDAD DE SALUD DE IBAGUÉ USI- E.S.E. – ZONA URBANA.</t>
  </si>
  <si>
    <t>AUXILIAR DE ENFERMERIA</t>
  </si>
  <si>
    <t>LUISA FERNANDA AYALA CORTEZ</t>
  </si>
  <si>
    <t>1.110.507.022</t>
  </si>
  <si>
    <t>25-44-101208684</t>
  </si>
  <si>
    <t>https://community.secop.gov.co/Public/Tendering/ContractNoticePhases/View?PPI=CO1.PPI.44413703&amp;isFromPublicArea=True&amp;isModal=False</t>
  </si>
  <si>
    <t>CALLE 68 A No.28A-34 LOS  CIRUELOS</t>
  </si>
  <si>
    <t>LUISAFERNANDA.AYALA8@GMAIL.COM</t>
  </si>
  <si>
    <t>039</t>
  </si>
  <si>
    <t>CONTRATAR LA PRESTACIÓN DE SERVICIOS DE UN AUXILIAR DE ENFERMERIA PARA VACUNAR A LA POBLACION ОВЈЕТО EN LA UNIDAD DE SALUD DE IBAGUE U.S.I. E.S.E, Y DEMAS DEPENDENCIAS DE LA UNIDAD DE SALUD DE IBAGUÉ USI- E.S.E. – ZONA ÚRBANA.</t>
  </si>
  <si>
    <t>NINI YOJANA VARON GUTIERREZ</t>
  </si>
  <si>
    <t>52.741.227</t>
  </si>
  <si>
    <t>25-40-101055864</t>
  </si>
  <si>
    <t>https://community.secop.gov.co/Public/Tendering/ContractNoticePhases/View?PPI=CO1.PPI.44414081&amp;isFromPublicArea=True&amp;isModal=False</t>
  </si>
  <si>
    <t>CALLE 129 No.9-59 VILLA MARINA</t>
  </si>
  <si>
    <t>YOHANAVARON@GMAIL.COM</t>
  </si>
  <si>
    <t>040</t>
  </si>
  <si>
    <t>CONTRATAR LA PRESTACIÓN DE SERVICIOS DE ÚN AUXILIAR DE ENFERMERIA PARA VACUNAR A LA POBLACION OBJETO EN LA UNIDAD DE SALUD DE IBAGUE U.S.I. E.S.E, Y DEMAS DEPENDENCIAS DE LA UNIDAD DE SALUD DE IBAGUÉ USI- E.S.E. – ZONA URBAÑA.</t>
  </si>
  <si>
    <t>MARIA CAMILA NIÑO VILLARRAGA</t>
  </si>
  <si>
    <t>1.110.597.725</t>
  </si>
  <si>
    <t>25-44-101208681</t>
  </si>
  <si>
    <t>https://community.secop.gov.co/Public/Tendering/ContractNoticePhases/View?PPI=CO1.PPI.44414685&amp;isFromPublicArea=True&amp;isModal=False</t>
  </si>
  <si>
    <t>MANZANA 4 CASA 8 CIUDADELA COMFENALCO</t>
  </si>
  <si>
    <t>TRABAJOSEINFORMESUSI@GMAIL.COM</t>
  </si>
  <si>
    <t>041</t>
  </si>
  <si>
    <t>CONTRATAR LA PRESTACIÓN DE SERVICIOS DE UN AUXILIAR DE ENFERMERIA PARA VACUNAR A LA POBLÁCION OBJETO EN LA UNIDAD DE SALUD DE IBAGUE U.S.I. E.S.E, Y DEMAS DEPENDENCIAS DE LA UNIDAD DE SALUD DE IBAGUÉ USI- E.S.E. – ZÓNA URBANA.</t>
  </si>
  <si>
    <t>CARLOS EDUARDO AMAYA BARBOSA</t>
  </si>
  <si>
    <t>1.003.820.148</t>
  </si>
  <si>
    <t>25-40-101055868</t>
  </si>
  <si>
    <t>https://community.secop.gov.co/Public/Tendering/ContractNoticePhases/View?PPI=CO1.PPI.44414853&amp;isFromPublicArea=True&amp;isModal=False</t>
  </si>
  <si>
    <t>MANZANA H CASA 10 HACIENDA LA MIEL</t>
  </si>
  <si>
    <t>CAEBA06@HOTMAIL.COM</t>
  </si>
  <si>
    <t>042</t>
  </si>
  <si>
    <t>DORA CARDOZO</t>
  </si>
  <si>
    <t>CONTRATAR LA PRESTACIÓN DE SERVICIOS DE UN AUXILIAR DE ENFERMERIA PARA VACUNAR A LA POBLACION OBJETO EN LA UNIDAD DE SALUD DE IBAGUE U.S.I. E.S.E,Y DEMAS DEPENDENCIAS DE LA UNIDAD DE SALUD DE IBAGUÉ USI-E.S.E. – ZONA URBANA.</t>
  </si>
  <si>
    <t>YENSI JASBLEIDY GUALY SANTOS</t>
  </si>
  <si>
    <t>1.110.489.791</t>
  </si>
  <si>
    <t>25-40-101055869</t>
  </si>
  <si>
    <t>https://community.secop.gov.co/Public/Tendering/ContractNoticePhases/View?PPI=CO1.PPI.44415165&amp;isFromPublicArea=True&amp;isModal=False</t>
  </si>
  <si>
    <t>MANZANA C CASA 24 LA ORQUIDEA</t>
  </si>
  <si>
    <t>YENJAS9@HOTMAIL.COM</t>
  </si>
  <si>
    <t>043</t>
  </si>
  <si>
    <t>LADY CAROLINA GIRALDO</t>
  </si>
  <si>
    <t>CONTRATAR LA PRESTACION DEL SERVICIO DE UN TECNICO DE APOYO DE FACTURACIÓN A LA EJECUCIÓN DE LAS RUTAS DE ATENCIÓN EN SALUD EN LA UNIDAD DE SALUD DE IBÁGUÉ U.S.I. E.S.E</t>
  </si>
  <si>
    <t>AARON GILBERTO VALENCIA PORTILLA</t>
  </si>
  <si>
    <t>5.823.96</t>
  </si>
  <si>
    <t>https://community.secop.gov.co/Public/Tendering/ContractNoticePhases/View?PPI=CO1.PPI.44415545&amp;isFromPublicArea=True&amp;isModal=False</t>
  </si>
  <si>
    <t>MANZANA J VCASA 9 BARRIO PEDREGAL</t>
  </si>
  <si>
    <t>AARON_VALENCIA@HOTMAIL.COM</t>
  </si>
  <si>
    <t>044</t>
  </si>
  <si>
    <t>CONTRATAR LA PRESTACION DEΕ SERVICIOS PARA ΑΡOYAR EL DESARROLLO DE ACTIVIDADES ADMINISTRATIVAŞ DE GLOSAS EN LO REFERENTE A LA OFICINA DE AUDITORIA DE CUENTAS MEDICAS DE LA UNIDAD DE SALUD DE IBAGUE USI ESE.</t>
  </si>
  <si>
    <t>PRESTACION DEΕ SERVICIOS</t>
  </si>
  <si>
    <t>JORGE ELIECER MONTEJO HERNANDEZ</t>
  </si>
  <si>
    <t>1.110.597.523</t>
  </si>
  <si>
    <t>I -10051860</t>
  </si>
  <si>
    <t>https://community.secop.gov.co/Public/Tendering/ContractNoticePhases/View?PPI=CO1.PPI.44415585&amp;isFromPublicArea=True&amp;isModal=False</t>
  </si>
  <si>
    <t>MANZANA B CASA 10 VASCONIA</t>
  </si>
  <si>
    <t>JORGEMONTEJO585@GMAIL.COM</t>
  </si>
  <si>
    <t>ADMINISTRATRIVO AUX</t>
  </si>
  <si>
    <t>FACTURACIÓN</t>
  </si>
  <si>
    <t>045</t>
  </si>
  <si>
    <t>CONTRATAR LA PRESTACION DEL SERVICIO DE UN TECNICO DE APOYO DE FACTURACIÓN A LA EJÉCUCIÓN DE LAS RUTAS DE ATENCIÓN EN SALUD EN LA UNIDAD DE SALUD DE IBAGUÉ U.S.I. E.S.E</t>
  </si>
  <si>
    <t>PRESTACION DEL SERVICIO DE UN TECNICO DE APOYO D</t>
  </si>
  <si>
    <t>ANA MARIA PATIÑO CAMACHO</t>
  </si>
  <si>
    <t>1.192.897.273</t>
  </si>
  <si>
    <t>25-44-101208692</t>
  </si>
  <si>
    <t>https://community.secop.gov.co/Public/Tendering/ContractNoticePhases/View?PPI=CO1.PPI.44416233&amp;isFromPublicArea=True&amp;isModal=False</t>
  </si>
  <si>
    <t>CRA. 4nO.78B-56 Barrio Jardin</t>
  </si>
  <si>
    <t>maria0205143@gmail.com</t>
  </si>
  <si>
    <t>046</t>
  </si>
  <si>
    <t>CONTRATAR LA PRESTACIÓN DE SERVICIOS PROFESIONALES DE UN MEDICO GENERAL PARA EL FORTALECIMIENTO DE LA RUTA DE SALUD MENTAL EN CADA UNA DE LAS UNIDADES INTERMEDIAS, COMO TAMBIEN EN URGENCIAS, HOSPITALIZACION Y SALA DE PARTOS DE LA UNIDAD DE SALUD DE IBAGUÉ U.S.I. E.S.E.</t>
  </si>
  <si>
    <t>MARIO FERNANDO MERA AZAIN</t>
  </si>
  <si>
    <t xml:space="preserve">TUQUERRES </t>
  </si>
  <si>
    <t>25-40-101055880</t>
  </si>
  <si>
    <t>https://community.secop.gov.co/Public/Tendering/ContractNoticePhases/View?PPI=CO1.PPI.44416294&amp;isFromPublicArea=True&amp;isModal=False</t>
  </si>
  <si>
    <t>CALLE 23 No.13B-34 Barrio La Reconstrucción</t>
  </si>
  <si>
    <t>nandomera15@gmail.com</t>
  </si>
  <si>
    <t>047</t>
  </si>
  <si>
    <t>CONTRATAR LA PRESTACIÓN DE SERVICIOS DE APOYO A LA GESTIÓN DE UN TECNOLOGO EN SISTEMAS PARA LAS DIFERENTES ACTIVIDADES QUE REALIZA AREA DE SISTEMAS Y EN GENERAL A LA UNIDAD DE SALUD DЕ IBAGUÉ E.S.E.</t>
  </si>
  <si>
    <t>RUBEN DARIO LUGO MUÑOZ</t>
  </si>
  <si>
    <t>1.110.486.57</t>
  </si>
  <si>
    <t>25-44-101208694</t>
  </si>
  <si>
    <t>https://community.secop.gov.co/Public/Tendering/ContractNoticePhases/View?PPI=CO1.PPI.44416753&amp;isFromPublicArea=True&amp;isModal=False</t>
  </si>
  <si>
    <t>CRA.10 No.61-19 CONJUNTO TIERRA LINDA</t>
  </si>
  <si>
    <t>RUDALUMU159@HOTMAIL.COM</t>
  </si>
  <si>
    <t>048</t>
  </si>
  <si>
    <t>CONTRATAR LA PRESTACIÓN DE SERVICIOS DE UN PROFESIONAL MÉDICO ESPECIALIZADO EN PEDIATRÍA PARA EL SERVICIO DE CONSULTA EXTERNA EN LA UNIDAD DE SALUD IBAGUÉ USI ESE COMO APOYO A LAS RUTAS DE ATENCIÓN EN SALUD</t>
  </si>
  <si>
    <t>PROFESIONAL MÉDICO ESPECIALIZADO EN PEDIATRÍA</t>
  </si>
  <si>
    <t>JOSE ADOLFO ALVAREZ</t>
  </si>
  <si>
    <t>14.878.116</t>
  </si>
  <si>
    <t>BUGA</t>
  </si>
  <si>
    <t>25-44-101208708</t>
  </si>
  <si>
    <t>https://community.secop.gov.co/Public/Tendering/ContractNoticePhases/View?PPI=CO1.PPI.44416792&amp;isFromPublicArea=True&amp;isModal=False</t>
  </si>
  <si>
    <t>CRA. 12No.69-158</t>
  </si>
  <si>
    <t>AALVAREZMD@HOTMAIL.COM</t>
  </si>
  <si>
    <t xml:space="preserve">ESPECIALIZADO </t>
  </si>
  <si>
    <t>CONSULTA EXTERNA</t>
  </si>
  <si>
    <t>049</t>
  </si>
  <si>
    <t>CONTRATAR LA PRESTACIÓN DE SERVICIOS DE UN PROFESIONAL EN NUTRICIÓN COMO APOYO A LAS RUTAS DE ATENCION EN SALUD PARA LA UNIDAD DE SALUD DE IBAGUÉ USI ESE</t>
  </si>
  <si>
    <t>PROFESIONAL EN NUTRICIÓN</t>
  </si>
  <si>
    <t>NOHORA ALEXANDRA ZULUAGA GOMEZ</t>
  </si>
  <si>
    <t>30.398.749</t>
  </si>
  <si>
    <t>FRESNO</t>
  </si>
  <si>
    <t>I-100051886,I-100013499</t>
  </si>
  <si>
    <t>https://community.secop.gov.co/Public/Tendering/ContractNoticePhases/View?PPI=CO1.PPI.44417381&amp;isFromPublicArea=True&amp;isModal=False</t>
  </si>
  <si>
    <t>APTO 101 TORRE 19 BOSQUE LARGO</t>
  </si>
  <si>
    <t>nohorazulu@hotmail.com</t>
  </si>
  <si>
    <t>PROFESIONAL ASISTENCIAL</t>
  </si>
  <si>
    <t>050</t>
  </si>
  <si>
    <t>CONTRATAR LA PRESTACIÓN DE SERVICIOS DE UN MÉDICO ESPECIALIZADO EN GINECOLOGÍA PARA EL SERVICIO DE CONSULTА EXTERNA EN LA UNIDAD DE SALUD IBAGUÉ USI ESE CОМО АРOYO A LAS RUTAS DE ATENCIÓN EN SALUD</t>
  </si>
  <si>
    <t>MÉDICO ESPECIALIZADO EN GINECOLOGÍA</t>
  </si>
  <si>
    <t>GIN-ECO S.A.S</t>
  </si>
  <si>
    <t>901.430.318-1</t>
  </si>
  <si>
    <t>25-44-101208710,25-40-101055888</t>
  </si>
  <si>
    <t>https://community.secop.gov.co/Public/Tendering/ContractNoticePhases/View?PPI=CO1.PPI.44417542&amp;isFromPublicArea=True&amp;isModal=False</t>
  </si>
  <si>
    <t>CALLE 43 No.4-26piedra pintada alta</t>
  </si>
  <si>
    <t>ginecoibg2020@htmail.com</t>
  </si>
  <si>
    <t>051</t>
  </si>
  <si>
    <t>CONTRATAR LA PRESTACIÓN DE SERVICIOS DE UN PROFESIONAL MÉDICO ESPECIALIZADO EN PSIQUIATRÍA PARA LOS SERVICIO DE URGENCIAS, HOSPITALIZACIÓN Y CONSULTA EXTERNA EN SALUD MENTAL - UNIDAD DE SALUD IBAGUÉ USI ESE COMO APOYO A LAS RUTAS DE ATENCIÓN EN SALUD.</t>
  </si>
  <si>
    <t>MÉDICO ESPECIALIZADO EN PSIQUIATRÍA</t>
  </si>
  <si>
    <t>DANIEL EDUARDO PINILLA OSPIN</t>
  </si>
  <si>
    <t>14.138.035</t>
  </si>
  <si>
    <t>25-44-101208690</t>
  </si>
  <si>
    <t>https://community.secop.gov.co/Public/Tendering/ContractNoticePhases/View?PPI=CO1.PPI.44417581&amp;isFromPublicArea=True&amp;isModal=False</t>
  </si>
  <si>
    <t>CALLE 95N o.13A-SUR-64 ED. ATICA 72 APTO.1404</t>
  </si>
  <si>
    <t>danielepinillao@gmail.com</t>
  </si>
  <si>
    <t>052</t>
  </si>
  <si>
    <t>CONTRATAR LA PRESTACIÓN DE SERVICIOS DE UN PROFESIONAL MÉDICO ESPECIALIZADO EN PSIQUIATRÍA PARA LOS SERVICIO DE URGENCIAS Y HOSPITALIZACIÓN EN SALUD MENTAL - UNIDAD DE SALUD IBAGUÉ USI ESE COMO APOYO A LAS RUTAS DE ATENCIÓN EN SALUD.</t>
  </si>
  <si>
    <t>CATHERINE MENESES MAYOR</t>
  </si>
  <si>
    <t>1.110.501.425</t>
  </si>
  <si>
    <t>25-44-101208715,25-40-101055892</t>
  </si>
  <si>
    <t>https://community.secop.gov.co/Public/Tendering/ContractNoticePhases/View?PPI=CO1.PPI.44438614&amp;isFromPublicArea=True&amp;isModal=False</t>
  </si>
  <si>
    <t>AV 12 No.66-490 Conjunto yurupari</t>
  </si>
  <si>
    <t>menesespsiquiatria@gmail.com</t>
  </si>
  <si>
    <t>053</t>
  </si>
  <si>
    <t>CIELO MARIANA CAROLINA PRADILLA VELEZ</t>
  </si>
  <si>
    <t>1.232.391.592</t>
  </si>
  <si>
    <t>SAN CRISTIBAL VENEZUELA</t>
  </si>
  <si>
    <t>25-44101208703,25-40-101055883</t>
  </si>
  <si>
    <t>https://community.secop.gov.co/Public/Tendering/ContractNoticePhases/View?PPI=CO1.PPI.44438696&amp;isFromPublicArea=True&amp;isModal=False</t>
  </si>
  <si>
    <t>CRA.6 No.53-29 Apto.503</t>
  </si>
  <si>
    <t>cielopra@gmail.com</t>
  </si>
  <si>
    <t>054</t>
  </si>
  <si>
    <t>CONTRATAR LA PRESTACIÓN DE SERVICIOS PROFESIONAL DE UN ABOGADO ESPECIALISTA PARA APOYAR LOS PROCESOS DE CONTRATACIÓN A LA GERENCIA Y DEMÁS DEPENDENCIAS DE LA UNIDAD DE SALUD DE IBAGUÉ USI- E.S.E.</t>
  </si>
  <si>
    <t>SONIA CAMILA GOMEZ MOSQUERA</t>
  </si>
  <si>
    <t>1.110.591.276</t>
  </si>
  <si>
    <t>25-44-101208704</t>
  </si>
  <si>
    <t>https://community.secop.gov.co/Public/Tendering/ContractNoticePhases/View?PPI=CO1.PPI.44439274&amp;isFromPublicArea=True&amp;isModal=False</t>
  </si>
  <si>
    <t>MANZANA D PISO 2 ARKAMONICA</t>
  </si>
  <si>
    <t>scamilagm1988@outlook.com</t>
  </si>
  <si>
    <t>JURIDICA</t>
  </si>
  <si>
    <t>055</t>
  </si>
  <si>
    <t>CONTRATAR LA PRESTACIÓN DE SERVICIOS PROFESIONAL DE UN ABOGADO ESPECIALISTA PARA APOYAR LOS PROCESOS DE CONTRATACIÓN A LA GERENCIA Y DEMÁS DEPENDENCIAS DE LA UNIDAD DE SALUD DE IBAGUÉ USI- E.S.E</t>
  </si>
  <si>
    <t>OSCAR HERNANDO VILLALOBOS MOLINA</t>
  </si>
  <si>
    <t>1.110.494.837</t>
  </si>
  <si>
    <t>25-44-101208705</t>
  </si>
  <si>
    <t>https://community.secop.gov.co/Public/Tendering/ContractNoticePhases/View?PPI=CO1.PPI.44439954&amp;isFromPublicArea=True&amp;isModal=False</t>
  </si>
  <si>
    <t>CALLE 3 A No.5-34 RINCON LA POLA  T1 APTO 102</t>
  </si>
  <si>
    <t>OSCARVILKLA05@GMAIL.COM</t>
  </si>
  <si>
    <t>056</t>
  </si>
  <si>
    <t xml:space="preserve">LUISA FERNANDA TRIANA </t>
  </si>
  <si>
    <t>CONTRATAR LA PRESTACION DE SERVICIOS DE UN AUXILIAR DE ENFERMERIA COMO APOYO A LA EJECUCIÓN DE LAS RUTAS DE ATENCION EN SALUD Y DEMAS DEPENDENCIAS DE LA UNIDAD DE SALUD·DE IBAGUÉ USI E.S.E. – ZONA URBANA</t>
  </si>
  <si>
    <t>INGRITH KATHERINE CHACON PALACIO</t>
  </si>
  <si>
    <t>1.109.380.383</t>
  </si>
  <si>
    <t>I100051889</t>
  </si>
  <si>
    <t>https://community.secop.gov.co/Public/Tendering/ContractNoticePhases/View?PPI=CO1.PPI.44440216&amp;isFromPublicArea=True&amp;isModal=False</t>
  </si>
  <si>
    <t>CONJUNTO AMBALA 97 TORRE 9 APTO.1203</t>
  </si>
  <si>
    <t>chaconkatherine338@gmail.com</t>
  </si>
  <si>
    <t>057</t>
  </si>
  <si>
    <t>EDUCARDO VILLALOBOS</t>
  </si>
  <si>
    <t>CONTRATAR A UN PROFESIONAL DE CONTABILIDAD PÚBLICA PARA QUE BRINDE APOYO EN LA EJECUCIÓN DE ACTIVIDADES RELACIONADAS CON LA CAUSACIÓN DE CUENTAS PARA EL ÁREA DE CONTABILIDAD DE LA UNIDAD DE SALUD DE IBAGUÉ USI E.S.E</t>
  </si>
  <si>
    <t>PROFESIONAL DE CONTABILIDAD PÚBLICA</t>
  </si>
  <si>
    <t>DANIELA CARVAJAL CARVAJAL</t>
  </si>
  <si>
    <t>1.007.701.222</t>
  </si>
  <si>
    <t>25-44-101208706</t>
  </si>
  <si>
    <t>https://community.secop.gov.co/Public/Tendering/ContractNoticePhases/View?PPI=CO1.PPI.44440300&amp;isFromPublicArea=True&amp;isModal=False</t>
  </si>
  <si>
    <t>TORREON 5 AVENIDA ET.5 T 3 APTO.201</t>
  </si>
  <si>
    <t>daniela.car212020@gmail.com</t>
  </si>
  <si>
    <t>CONTADORA</t>
  </si>
  <si>
    <t>CONTABILIDAD</t>
  </si>
  <si>
    <t>058</t>
  </si>
  <si>
    <t>CONTRATAR LA PRESTACION DE SERVICIOS DE UN AUXILIAR DE ENFERMERIA COMO APOYO A LA EJECUCIÓN DE LAS RUTAS DE ATENCION EN SALUD Y DEMAS DEPENDENCIÁS DE LA UNIDAD DE SALUD DE IBAGUÉ USI E.S.E. – ZONA URBANA</t>
  </si>
  <si>
    <t>YEIMY ALEXANDRA RICO MIRANDA</t>
  </si>
  <si>
    <t>1.110.471.181</t>
  </si>
  <si>
    <t>I-100051890</t>
  </si>
  <si>
    <t>https://community.secop.gov.co/Public/Tendering/ContractNoticePhases/View?PPI=CO1.PPI.44440768&amp;isFromPublicArea=True&amp;isModal=False</t>
  </si>
  <si>
    <t>CRA.14No.9-39</t>
  </si>
  <si>
    <t>jloalexc16@hotmail.com</t>
  </si>
  <si>
    <t>059</t>
  </si>
  <si>
    <t>LUISA FERNANDA TRIANA</t>
  </si>
  <si>
    <t>CONTRATAR LA PRESTACION DE SERVICIOS DE UN AUXILIAR DE ENFERMERIA COMO APOYO A LA EJECUCIÓN DE LAS RUTAS DE ATENCION EN SALUD Y DEMAS DEPENDENCIAS DE LA UNIDAD DE SALUD DE IBAGUÉ USI· E.S.E. – ZONA URBAÑA</t>
  </si>
  <si>
    <t>MARTHA LILIANA ROA ARDILA</t>
  </si>
  <si>
    <t>37.724. 534</t>
  </si>
  <si>
    <t>BUCARAMANGA</t>
  </si>
  <si>
    <t>25-44-101208714</t>
  </si>
  <si>
    <t>https://community.secop.gov.co/Public/Tendering/ContractNoticePhases/View?PPI=CO1.PPI.44441429&amp;isFromPublicArea=True&amp;isModal=False</t>
  </si>
  <si>
    <t>MANZANA 15CASA 9 SANTA ANA</t>
  </si>
  <si>
    <t>MARTHALILIANAROAD8@GMAIL.COM</t>
  </si>
  <si>
    <t>060</t>
  </si>
  <si>
    <t>CONTRATAR LA PRESTACION DE SERVICIOS DE UN AUXILIAR DE ENFERMERIA COMO APOYO A LA EJECUCIÓN DE LAS RUTAS DE ATENCION EN SALUD Y DEMAS DEPENDENCIAS DE LA UNIDAD DE SALUD DE IBAGUÉ USI E.S.E. – ZONA URBANA</t>
  </si>
  <si>
    <t>MELLANY DAYAN GUZMAN RUIZ</t>
  </si>
  <si>
    <t>1.005.720.298</t>
  </si>
  <si>
    <t>25-44-101208713</t>
  </si>
  <si>
    <t>https://community.secop.gov.co/Public/Tendering/ContractNoticePhases/View?PPI=CO1.PPI.44441808&amp;isFromPublicArea=True&amp;isModal=False</t>
  </si>
  <si>
    <t>CRA. 9No.17-22 Barrio Puebli NUevo</t>
  </si>
  <si>
    <t>melanyorguzman@gmail.com</t>
  </si>
  <si>
    <t>061</t>
  </si>
  <si>
    <t>https://community.secop.gov.co/Public/Tendering/ContractNoticePhases/View?PPI=CO1.PPI.44467942&amp;isFromPublicArea=True&amp;isModal=False</t>
  </si>
  <si>
    <t>062</t>
  </si>
  <si>
    <t>CONTRATAR UN PROFESIONAL EN INGENIERIA DE SISTEMAS COМО АРОYO A LA EJECUCIÓN DE LAS RUTAS DE ATENCIÓN EN SALUD PARA LA UNIDAD DE SALUD DE IBAGUÉ U.S.I. E.S.E</t>
  </si>
  <si>
    <t>PROFESIONAL EN INGENIERIA DE SISTEMAS</t>
  </si>
  <si>
    <t>JOSE RAFUL FRANCO LONDOÑO</t>
  </si>
  <si>
    <t>16.070.364</t>
  </si>
  <si>
    <t>I100051906</t>
  </si>
  <si>
    <t>https://community.secop.gov.co/Public/Tendering/ContractNoticePhases/View?PPI=CO1.PPI.44467948&amp;isFromPublicArea=True&amp;isModal=False</t>
  </si>
  <si>
    <t>CALLE 24 No.5a-08 apto.202</t>
  </si>
  <si>
    <t>rafulfranco@hotmail.com</t>
  </si>
  <si>
    <t>PROFESIONAL ADMINISTRATIVO</t>
  </si>
  <si>
    <t>063</t>
  </si>
  <si>
    <t>CONTRATAR LA PRESTACIÓN DE SERVICIOS DE UN PROFESIONAL EN MEDICINA GENERAL PARA EL SERVICIO DE CONSULTA EXTERNA EN LA UNIDAD DE SALUD IBAGUÉ USI ESE COMO APOYO A LAS RUTAS DE ATENCIÓN EN SALUD</t>
  </si>
  <si>
    <t>PROFESIONAL EN MEDICINA GENERAL</t>
  </si>
  <si>
    <t>ELNORILSKE MORÁLES OСНОА</t>
  </si>
  <si>
    <t>51.987.188</t>
  </si>
  <si>
    <t>25-44-101208728 RC25-40-101055901</t>
  </si>
  <si>
    <t>https://community.secop.gov.co/Public/Tendering/ContractNoticePhases/View?PPI=CO1.PPI.44467974&amp;isFromPublicArea=True&amp;isModal=False</t>
  </si>
  <si>
    <t>MANZANA 7 CASA 7 ARBOLEDA PICALEÑA</t>
  </si>
  <si>
    <t>NORILABRUL@HOTMAILÑ.COM</t>
  </si>
  <si>
    <t>064</t>
  </si>
  <si>
    <t>CONTRATAR LA PRESTACIÓN DE SERVICIOS DE MEDICINA ESPECIALIZADA PARA EL SERVICIO DE ECOGRAFÍAS EN EL SERVICIO DE CONSULTA EXTERNA - UNIDAD DE SALUD DE IBAGUÉ U.S.I. E.S.E.</t>
  </si>
  <si>
    <t>MEDICINA ESPECIALIZADA EN ECOGRAFIAS</t>
  </si>
  <si>
    <t>MARIO FERNANDØ PADILLA RODRIGUEZ</t>
  </si>
  <si>
    <t>93.394.691</t>
  </si>
  <si>
    <t>25-44-101208730 rc 25-40-101055905</t>
  </si>
  <si>
    <t>https://community.secop.gov.co/Public/Tendering/ContractNoticePhases/View?PPI=CO1.PPI.44467996&amp;isFromPublicArea=True&amp;isModal=False</t>
  </si>
  <si>
    <t>calle 79No.17C-39 CASA 76</t>
  </si>
  <si>
    <t>mafepadi@hotmail.com</t>
  </si>
  <si>
    <t>065</t>
  </si>
  <si>
    <t>VICTOR NAYIB CRISTO GUERRERO</t>
  </si>
  <si>
    <t>CONTRATAR LA PRESTACIÓN DE SERVICIOS PROFESIONALES DE UN PROFESIONAL DEL ÁREA DE LA SALUD, CON ESPECIALIZACIÓN EN GERENCIA DE SERVICIOS DE SALUD, PARA APOYAR TÉÇNICA Y ESTRATÉGICAMENTE A LA UNIDAD DE SALUD DE IBAGUÉ E.S.E. EN LOS PROCESOS DE PLANEACIÓN ESTRATÉGICA INSTITUCIONAL</t>
  </si>
  <si>
    <t>PROFESIONAL DEL ÁREA DE LA SALUD, CON ESPECIALIZACIÓN EN GERENCIA</t>
  </si>
  <si>
    <t>PAOLA ANDREA BARRAGAN LOAIZA</t>
  </si>
  <si>
    <t>28.799.762</t>
  </si>
  <si>
    <t>25-44-101208761</t>
  </si>
  <si>
    <t>https://community.secop.gov.co/Public/Tendering/ContractNoticePhases/View?PPI=CO1.PPI.44523444&amp;isFromPublicArea=True&amp;isModal=False</t>
  </si>
  <si>
    <t>cra. 8No.65-18</t>
  </si>
  <si>
    <t>pbarragan,unidos@gmail.com</t>
  </si>
  <si>
    <t>PLANEACION GERENCIA</t>
  </si>
  <si>
    <t>066</t>
  </si>
  <si>
    <t>JOSE GUILLERMO VARGAS</t>
  </si>
  <si>
    <t>CONTRATAR LA PRESTACIÓN DE SERVICIOS DE UN PROFESINAL UNIVERSITARIO CON EXPERIENCIA EN CALIDAD PARA EJECUTAR LOS PROCESOS DE HABILITACIÓN, EJECUCIÓN Y PLANEACIÓN DEL PROGRAMA DE AUDITORIAS PARA ELMEJORAMIENTO CONTINUO DE LA CALIDAD EN SALUD (PAMEC), ENTRE OTROS A LA GERENCIA Y DEMAS DEPENDENCIAS DE LA UNIDAD DE SALUD DE IBAGUE USI-E.S.E. DENTRO DEL MARCO DE LA EJECUCIÓN DEL CONVENIO 2269 DE 2025 MAITE</t>
  </si>
  <si>
    <t xml:space="preserve">PROFESIONAL UNIVERSITARIO  </t>
  </si>
  <si>
    <t>INGRID CONSUELO PUCHANA SOSA</t>
  </si>
  <si>
    <t>https://community.secop.gov.co/Public/Tendering/ContractNoticePhases/View?PPI=CO1.PPI.44549672&amp;isFromPublicArea=True&amp;isModal=False</t>
  </si>
  <si>
    <t>CALLE 86 No.2-100 CONJUNTO AGUASVERDES TORRE 2 APTO 1002 JARDIN</t>
  </si>
  <si>
    <t>INGRID_PUCHANA@HOTMAIL.COM</t>
  </si>
  <si>
    <t>PROFESIONAL CALIDAD</t>
  </si>
  <si>
    <t>067</t>
  </si>
  <si>
    <t>ISABEL CATALINA FERNANDEZ PEDROZA</t>
  </si>
  <si>
    <t>25-44-101208841 RC 25-40101055935</t>
  </si>
  <si>
    <t>https://community.secop.gov.co/Public/Tendering/ContractNoticePhases/View?PPI=CO1.PPI.44545533&amp;isFromPublicArea=True&amp;isModal=False</t>
  </si>
  <si>
    <t>CALLE 62 No.8-20</t>
  </si>
  <si>
    <t>isabel.fernandez1722@gmail.com</t>
  </si>
  <si>
    <t>068</t>
  </si>
  <si>
    <t>EDGAR MAURICIO GONZALEZ</t>
  </si>
  <si>
    <t>VILLAHERMOSA</t>
  </si>
  <si>
    <t>25-44-101208778RC 25-40-101055927</t>
  </si>
  <si>
    <t>https://community.secop.gov.co/Public/Tendering/ContractNoticePhases/View?PPI=CO1.PPI.44546174&amp;isFromPublicArea=True&amp;isModal=False</t>
  </si>
  <si>
    <t>CRA.4 ESTADIO  No.31-56</t>
  </si>
  <si>
    <t>goedma@hotmail.com</t>
  </si>
  <si>
    <t>069</t>
  </si>
  <si>
    <t>DANNA VALENTINA PALACIO RAMIREZ</t>
  </si>
  <si>
    <t>25-44-101208779 RC 25-40-101055928</t>
  </si>
  <si>
    <t>https://community.secop.gov.co/Public/Tendering/ContractNoticePhases/View?PPI=CO1.PPI.44546295&amp;isFromPublicArea=True&amp;isModal=False</t>
  </si>
  <si>
    <t>CALLE 22 N,7-26 Barrio El Carmen</t>
  </si>
  <si>
    <t>dannapalacio003@gmail.com</t>
  </si>
  <si>
    <t>070</t>
  </si>
  <si>
    <t>KELLY LORENA CARDONA ORTIZ</t>
  </si>
  <si>
    <t>25-44-101208777 RC25-40-101055926</t>
  </si>
  <si>
    <t>https://community.secop.gov.co/Public/Tendering/ContractNoticePhases/View?PPI=CO1.PPI.44547056&amp;isFromPublicArea=True&amp;isModal=False</t>
  </si>
  <si>
    <t>torre 4 apto.804 conjunto yerbabuena</t>
  </si>
  <si>
    <t>lorecardonao@gmail.com</t>
  </si>
  <si>
    <t>071</t>
  </si>
  <si>
    <t>CONTRATAR LA PRESTACIÓN DE SERVICIOS DE UN PROFESIONAL MEDICO ESPECIALIZADO EN MEDICINA FAMILIAR PARA EL SERVICIO DE CONSULTA EXTERNA DE LA UNIDAD DE SALUD DE IBAGUÉ U.S.I. E.S.E. COMO APOYO A LAS RUTAS DE ATENCIÓN EN SALUD</t>
  </si>
  <si>
    <t>c1</t>
  </si>
  <si>
    <t>MEDICO ESPECIALIZADO</t>
  </si>
  <si>
    <t xml:space="preserve">YONNY ROLANDO HERNANDEZ MENDEZ </t>
  </si>
  <si>
    <t>HONDA</t>
  </si>
  <si>
    <t>25-44-101208816 rc25-40-101055934</t>
  </si>
  <si>
    <t>https://community.secop.gov.co/Public/Tendering/ContractNoticePhases/View?PPI=CO1.PPI.44547650&amp;isFromPublicArea=True&amp;isModal=False</t>
  </si>
  <si>
    <t>CRA. 2No.75 B- 31</t>
  </si>
  <si>
    <t>yonny1170@hotmail.com</t>
  </si>
  <si>
    <t>072</t>
  </si>
  <si>
    <t>ANDREA NIETO</t>
  </si>
  <si>
    <t>CONTRATAR LA PRESTACIÓN DE SERVICIOS PROFESIONALES DE UN QUIMICO FARMACEUTICA COM APOYO A LA EJECUCIÓN DE LAS RUTAS DE ATENCIÓN EN SALUD, ENTRE OTROS A LA GERENCIA Y DEMAS DEPENDENCIAS DE LA UNIDAD DE SALUD DE IBAGUE</t>
  </si>
  <si>
    <t>QUIMICA FARMACEUTICA</t>
  </si>
  <si>
    <t>MARTHA LUCIA DELGADO TORRES</t>
  </si>
  <si>
    <t>25-44-101208834</t>
  </si>
  <si>
    <t>https://community.secop.gov.co/Public/Tendering/ContractNoticePhases/View?PPI=CO1.PPI.44660739&amp;isFromPublicArea=True&amp;isModal=False</t>
  </si>
  <si>
    <t>CALLE 66 A No.10-45</t>
  </si>
  <si>
    <t>delgamar8@yahoo.com</t>
  </si>
  <si>
    <t>PROFESIONAL QUIMICA</t>
  </si>
  <si>
    <t>073</t>
  </si>
  <si>
    <t>OSCAR RUIZ JIMENEZ</t>
  </si>
  <si>
    <t>CONTRATAR MEDIANTE LA MODALIDAD DE PRESTACIÓN DE SERVICIOS DE APOYO A LA GESTION CON CONOCIMIENTO EN HERRAMIENTAS OFIMATICAS PARA EL DESARROLLO DE ACTIVIDADES RELACIONADAS CON EL CNTACT CENTER Y LA GESTION DEL RIESGO CON LOS USUARIOS DE LA UNIDAD DE SALUD DE IBAGUE U.S.I. E.S.E.</t>
  </si>
  <si>
    <t>AUXILIAR ADTIVO</t>
  </si>
  <si>
    <t>LAURA DANIELA BARRAGAN LOAIZA</t>
  </si>
  <si>
    <t>25-44-101208888</t>
  </si>
  <si>
    <t>https://community.secop.gov.co/Public/Tendering/ContractNoticePhases/View?PPI=CO1.PPI.44662448&amp;isFromPublicArea=True&amp;isModal=False</t>
  </si>
  <si>
    <t>MANZANA H No.02 Barrio Parreales</t>
  </si>
  <si>
    <t>ldbarragan.07@gmail.com</t>
  </si>
  <si>
    <t>Apoyo Adtivo.</t>
  </si>
  <si>
    <t>contac center</t>
  </si>
  <si>
    <t>074</t>
  </si>
  <si>
    <t>MARGARITA CAROLINA PARRA SUAREZ</t>
  </si>
  <si>
    <t>25-44-101208885</t>
  </si>
  <si>
    <t>https://community.secop.gov.co/Public/Tendering/ContractNoticePhases/View?PPI=CO1.PPI.44663579&amp;isFromPublicArea=True&amp;isModal=False</t>
  </si>
  <si>
    <t>CALLE 146 A No.47 R 65 CASA PICALEÑA</t>
  </si>
  <si>
    <t>ander.molina26@hotmail.com</t>
  </si>
  <si>
    <t>075</t>
  </si>
  <si>
    <t xml:space="preserve">JANUARIO DIAZ </t>
  </si>
  <si>
    <t>CONTRATAR LA PRESTACIÓN DE SERVICIOS DE UN PROFESIONAL ESPECIALIZADO PARA APOYO A LA OFICINA DE PLANEACIÓN DE LA UNIDAD DE SALUD DE IBAGUÉ E.S.E.</t>
  </si>
  <si>
    <t>LUZ YANED ARIZA FORERO</t>
  </si>
  <si>
    <t>ANZOATEGUI</t>
  </si>
  <si>
    <t>25-44-101208840</t>
  </si>
  <si>
    <t>https://community.secop.gov.co/Public/Tendering/ContractNoticePhases/View?PPI=CO1.PPI.44666474&amp;isFromPublicArea=True&amp;isModal=False</t>
  </si>
  <si>
    <t>MANZANA Q CASA 8  URBANIZACIÓN IBAGUE 2000</t>
  </si>
  <si>
    <t>luzyanedarizaforero@gmail.com</t>
  </si>
  <si>
    <t>076</t>
  </si>
  <si>
    <t>OLGA OSORIO</t>
  </si>
  <si>
    <t>CONTRATAR LA PRESTACIÓN DE SERVICIOS DE APOYO A LA GESTION PARA LA REALIZACIÓN DE LAS ACTIVIDADES ENMARCADAS EN EL PROCESO DE CONTRATACIÓN DE LA UNIDAD DE SALUD DE IBAGUE - USI E.S.E.</t>
  </si>
  <si>
    <t>IMER CABRERA PEÑA</t>
  </si>
  <si>
    <t>https://community.secop.gov.co/Public/Tendering/ContractNoticePhases/View?PPI=CO1.PPI.44677911&amp;isFromPublicArea=True&amp;isModal=False</t>
  </si>
  <si>
    <t>CARRERA 2 BIS No.74-63 PISO 2 BARRIO JARDIN  Palermo</t>
  </si>
  <si>
    <t>imerc1207@gmailñ.com</t>
  </si>
  <si>
    <t>077</t>
  </si>
  <si>
    <t>CONTRATAR LA PRESTACIÓN DEL SERVICIO DE UN PROFESINAL EN PSICOLOGIA PARA EL FORTALECIMIENTO DE LA RUTA DE SALUD MENTAL EN URGENCIAS, OBSERVACIÓN, HOSPITALIZACIÓN, SALA DE PARTOS EN CADA UNA DE LAS UNIDADES INTERMEDIUAS DE LA UNIDAD DE SALUD DE IBAGUE U.S.I. - E.S.E.</t>
  </si>
  <si>
    <t>PSICOLOGO</t>
  </si>
  <si>
    <t>MARIA CAMILA SANCHEZ GUEVARA</t>
  </si>
  <si>
    <t>1.234.639.057</t>
  </si>
  <si>
    <t>25-44-101209086 rc 25-40-101055964</t>
  </si>
  <si>
    <t>https://community.secop.gov.co/Public/Tendering/ContractNoticePhases/View?PPI=CO1.PPI.44677162&amp;isFromPublicArea=True&amp;isModal=False</t>
  </si>
  <si>
    <t>CALLE 79 No.17 C-39 PALMAS DEL VERGEL CADA No.50</t>
  </si>
  <si>
    <t>emvc1234@gmail.com</t>
  </si>
  <si>
    <t>URGENCIAS</t>
  </si>
  <si>
    <t>078</t>
  </si>
  <si>
    <t>JIMENA CAROLINA BOBADILLA CALDERON</t>
  </si>
  <si>
    <t>25-44-101208897 RC25-40-101055942</t>
  </si>
  <si>
    <t>https://community.secop.gov.co/Public/Tendering/ContractNoticePhases/View?PPI=CO1.PPI.44678600&amp;isFromPublicArea=True&amp;isModal=False</t>
  </si>
  <si>
    <t>CARRERA 5 No.88-30 Edificio IWOKA APT.1305 TORRE 2</t>
  </si>
  <si>
    <t>JICABOCA8625@YAHOO.ES</t>
  </si>
  <si>
    <t>079</t>
  </si>
  <si>
    <t>ERIKA MARCELA CONSTAIN VALENCIA</t>
  </si>
  <si>
    <t>100013542 - 100052020</t>
  </si>
  <si>
    <t>https://community.secop.gov.co/Public/Tendering/ContractNoticePhases/View?PPI=CO1.PPI.44680323&amp;isFromPublicArea=True&amp;isModal=False</t>
  </si>
  <si>
    <t>CALLE 79 No.17C-39</t>
  </si>
  <si>
    <t>080</t>
  </si>
  <si>
    <t>CONTRATAR LA PRESTACIÓN DE LOS SERVICIOS PROFESIONALES DE UN INGENIERO CIVIL DE APOYO AL PLAN ANUAL DE MANTENIMIENTO; ENFOCAD A LA PLANEACIÓN, PROYECCION DE OBRAS CIVILES, SEGUIMIENTO ADMINISTRATIVO, FINANCIERO Y REVISIÓNDE LOS MANTENIMINETOS Y LABORES DE INGENIERIA REALIZADOS A LA INFRAESTRUCTURA HOSPITALARIA DE LA USI- ESE. EN LA FORMULACIÓN, PRESENTACIÓN Y SEGUIMINETO DE LOS PROYECTOS DE INFRAESTRUCTURA DE LA UNIDAD DE SALUD DE IBAGUE</t>
  </si>
  <si>
    <t>INGENIERO CIVIL</t>
  </si>
  <si>
    <t>CAROLINA ANDREA ROMERO POLANCO</t>
  </si>
  <si>
    <t>25-44-101208896</t>
  </si>
  <si>
    <t>https://community.secop.gov.co/Public/Tendering/ContractNoticePhases/View?PPI=CO1.PPI.44715947&amp;isFromPublicArea=True&amp;isModal=False</t>
  </si>
  <si>
    <t> </t>
  </si>
  <si>
    <t>CARRERA 7 No.6-100 casa Belen</t>
  </si>
  <si>
    <t>polancokarito178@gmail.com</t>
  </si>
  <si>
    <t>081</t>
  </si>
  <si>
    <t>CONTRATAR LA PRESTACIÓN DE LOS SERVICIOS PROFESIONALES DE UN ARQUITECTO ASESOR EN INFRAESTRUCTURA HOSPITALARIA PARA BRINDAR APOYO EN LA FORMULACIÓN, PRESENTACIÓN Y SEGUIMIENTO DE LOS PROYECTOS DE INFRAESTRUCTURA DE LA UNIDAD DE SALUD DE IBAGUE USI ESE.</t>
  </si>
  <si>
    <t>ARQUITECTO</t>
  </si>
  <si>
    <t>CIRO ARMANDO ARDILA VARGAS</t>
  </si>
  <si>
    <t>BARBOSA</t>
  </si>
  <si>
    <t>25-44-101208910</t>
  </si>
  <si>
    <t>https://community.secop.gov.co/Public/Tendering/ContractNoticePhases/View?PPI=CO1.PPI.44718486&amp;isFromPublicArea=True&amp;isModal=False</t>
  </si>
  <si>
    <t>CALLE 19 No.5-16 barbosa santander</t>
  </si>
  <si>
    <t>ciroaav@gmail.com</t>
  </si>
  <si>
    <t>Arquitecto</t>
  </si>
  <si>
    <t>082</t>
  </si>
  <si>
    <t>CONTRATAR EL SUMINISTRO DE PRODUCTOS ALIMENTICIOS, NECESARIOS EN LA ELABORACIÓN DE LAS DIETAS REQUERIDAS, MENAJE Y EQUIPOS PARA COCINA CON DESTINO PARA LOS USUARIOS HOSPITALIZADOS EN LA UNIDAD INTERMEDIA SAN FRANCISCO Y SUR, DE LA UNIDAD DE SALUD DE IBAGUE E.S.E., EN LA MODALIDAD DE MONTO AGOTABLE</t>
  </si>
  <si>
    <t>SUMINISTROS</t>
  </si>
  <si>
    <t xml:space="preserve">ASISTENCIAL </t>
  </si>
  <si>
    <t>SUPERMERCADOS MERCACENTRO</t>
  </si>
  <si>
    <t>https://community.secop.gov.co/Public/Tendering/ContractNoticePhases/View?PPI=CO1.PPI.44795955&amp;isFromPublicArea=True&amp;isModal=False</t>
  </si>
  <si>
    <t>CALLE 100 No.13 b sur 55 t 6 apto 104 hc santa cruz conjunto cyma I</t>
  </si>
  <si>
    <t>dinaroa1010@hotmail.com</t>
  </si>
  <si>
    <t>083</t>
  </si>
  <si>
    <t>VERONICA RODRIGUEZ RIVERA</t>
  </si>
  <si>
    <t>CONTRATAR LOS SERVICIOS PROFESIONALES PARA REALIZAR VALORACIONES MEDICAS OCUPACIONALES CON ENFASIS OSTEOMUSCULAR, INCLUYENDO VALORACIONES DE INGRESO, PERIODICAS Y EGRESO Y CASOS ESPECIALES, ANALISIS DE PUESTOS DE TRABAJO, POSIBILIDAD DE INCAPACIDAD Y EXAMENES COMPLEMENTARIOS AL PERSONAL DE LA UNIDAD DE SALUD DE IBAGUE U.S.I. – E.S.E</t>
  </si>
  <si>
    <t>VALORACIONES MEDICAS</t>
  </si>
  <si>
    <t>YUDI ANDREA PENAGOS RONCANCIO</t>
  </si>
  <si>
    <t>25-46-101046714</t>
  </si>
  <si>
    <t>https://community.secop.gov.co/Public/Tendering/ContractNoticePhases/View?PPI=CO1.PPI.44804854&amp;isFromPublicArea=True&amp;isModal=False</t>
  </si>
  <si>
    <t>CALLE 86 No.2-100 Aguas del Vergel</t>
  </si>
  <si>
    <t>andreapenagos.5@hotmail.com</t>
  </si>
  <si>
    <t>SEGURIDAD Y SALUD</t>
  </si>
  <si>
    <t>084</t>
  </si>
  <si>
    <t>CONTRATAR UN ABOGADO ESPECIALIZADO PARA LA REPRESENTACIÓN JUDICIAL Y APOYO JURIDICO EN PROCESOS LABORALES, COLECTIVOS, PENSIONALES, DISCIPLINARIOS Y OTROS QUE REQUIERA LA  UNIDAD DE SALUD DE IBAGUÉ USI- E.S.E.</t>
  </si>
  <si>
    <t>CAROLINA DEL PILAR ALBARELO MARULANDA</t>
  </si>
  <si>
    <t>1110505317</t>
  </si>
  <si>
    <t>25-44-101209131</t>
  </si>
  <si>
    <t>https://community.secop.gov.co/Public/Tendering/ContractNoticePhases/View?PPI=CO1.PPI.44849662&amp;isFromPublicArea=True&amp;isModal=False</t>
  </si>
  <si>
    <t>Calle 50 No.7B-17 CASA  22 Conjunto la Jacaranda</t>
  </si>
  <si>
    <t>caroalbarello@hotmail.com</t>
  </si>
  <si>
    <t>R.H. GERENCIA</t>
  </si>
  <si>
    <t>085</t>
  </si>
  <si>
    <t>CONTRATAR LA PRESTACIÓN DE SERVICIOS DE UN PROIFESIONAL EN TRABAJO SOCIAL PARA EL FORTALECIMIENTO DEL SERVICIO DE ATENCIÓN AL USUARIO, INCLUYENDO LA RUTA MATERNO PERINATAL Y SALUD MENTAL EN CADA UNA DE LAS UNIDADES INTERMEDIAS EN LA UNIDAD DE SALUD DE IBAGUE USI E.S.E.</t>
  </si>
  <si>
    <t>TRABAJADOR SOCIAL</t>
  </si>
  <si>
    <t>ANGIE PAOLA QUITIAN GALEANO</t>
  </si>
  <si>
    <t>SAN LUIS</t>
  </si>
  <si>
    <t>25-44-101209139 rc25-40-101055972026/01/160</t>
  </si>
  <si>
    <t>https://community.secop.gov.co/Public/Tendering/ContractNoticePhases/View?PPI=CO1.PPI.44860900&amp;isFromPublicArea=True&amp;isModal=False</t>
  </si>
  <si>
    <t>CALLE 3 No.10-15 Barrio Belen</t>
  </si>
  <si>
    <t>SALUD MENTAL U.I.</t>
  </si>
  <si>
    <t>086</t>
  </si>
  <si>
    <t>CONTRATAR LA PRESTACION DE SERVICIOS DE UN AUXILIAR DE ENFERMERIA COMO APOYO A LA EJECUCIÓN DE LAS RUTAS DE ATENCION EN SALUD Y DEMAS DEPENDENCIAS DE LA UNIDAD DE SALUD DE IBAGUÉ USI· E.S.E. – ZONA RURAL</t>
  </si>
  <si>
    <t>EIDY LORENA HERRERA REINA</t>
  </si>
  <si>
    <t>25-44-101209163</t>
  </si>
  <si>
    <t>https://community.secop.gov.co/Public/Tendering/ContractNoticePhases/View?PPI=CO1.PPI.44862256&amp;isFromPublicArea=True&amp;isModal=False</t>
  </si>
  <si>
    <t>VEREDA EL CEDRAL</t>
  </si>
  <si>
    <t>eidylorrnaherrerareina@gmail.com</t>
  </si>
  <si>
    <t>RURAL ASISTENCIAL</t>
  </si>
  <si>
    <t>087</t>
  </si>
  <si>
    <t>MARIA FERNANDA ARIAS DIAZ</t>
  </si>
  <si>
    <t>25-44-101209147</t>
  </si>
  <si>
    <t>https://community.secop.gov.co/Public/Tendering/ContractNoticePhases/View?PPI=CO1.PPI.44863933&amp;isFromPublicArea=True&amp;isModal=False</t>
  </si>
  <si>
    <t>MANZANA 7 CASA 10 TERRAZAS DEL TEJAR</t>
  </si>
  <si>
    <t>claudiax24hotmail.com</t>
  </si>
  <si>
    <t>088</t>
  </si>
  <si>
    <t>YAMILE BELTRAN ARANGO</t>
  </si>
  <si>
    <t>SUPIA</t>
  </si>
  <si>
    <t>25-44-101209375</t>
  </si>
  <si>
    <t>https://community.secop.gov.co/Public/Tendering/ContractNoticePhases/View?PPI=CO1.PPI.44864949&amp;isFromPublicArea=True&amp;isModal=False</t>
  </si>
  <si>
    <t>VEREDA TAPIAS</t>
  </si>
  <si>
    <t>yambear@hotmail.com</t>
  </si>
  <si>
    <t>089</t>
  </si>
  <si>
    <t>EDNA YAMILE CARDENAS PINEDA</t>
  </si>
  <si>
    <t>CONTRATAR UN ODONTOLOGO ESPECIALISTA EN ENDODONCIA PARA PRESTAR SERIVICIOS INTEGRALES A LA DEMANDA DE USUARIOS EN LA UNIDAD DE SALUD DE IBAGUE U.S.I. -E.S.E.</t>
  </si>
  <si>
    <t>ESPECIALISTA ENDODONCISTA</t>
  </si>
  <si>
    <t>GLORIA ALEXANDRA MONTOYA CESPEDES</t>
  </si>
  <si>
    <t>25-44-101209425 rc25-40-101055986</t>
  </si>
  <si>
    <t>https://community.secop.gov.co/Public/Tendering/ContractNoticePhases/View?PPI=CO1.PPI.44968837&amp;isFromPublicArea=True&amp;isModal=False</t>
  </si>
  <si>
    <t>CARRERA 4 DNo.38A-50 bARRIO mAGISTERIO</t>
  </si>
  <si>
    <t>gloriaalexandramontoya@gmail.com</t>
  </si>
  <si>
    <t>ESPECIALISTA</t>
  </si>
  <si>
    <t>090</t>
  </si>
  <si>
    <t>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</si>
  <si>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SALUD ORAL AUXILIAR</t>
  </si>
  <si>
    <t>SONIA YULIETH BOTERO MEDINA</t>
  </si>
  <si>
    <t>25-44-101209401 rc 25-40-101055983</t>
  </si>
  <si>
    <t>https://community.secop.gov.co/Public/Tendering/ContractNoticePhases/View?PPI=CO1.PPI.44969482&amp;isFromPublicArea=True&amp;isModal=False</t>
  </si>
  <si>
    <t>MANZANA 30 CASA 11 BARRIO JORDN 7 ETAPA</t>
  </si>
  <si>
    <t>syboterom18@gmail.com</t>
  </si>
  <si>
    <t>091</t>
  </si>
  <si>
    <t>LILIANA MILENA PARAMO GUZMAN</t>
  </si>
  <si>
    <t>GUAMO</t>
  </si>
  <si>
    <t>25-44-101209404 rc 25-40-101055984</t>
  </si>
  <si>
    <t>https://community.secop.gov.co/Public/Tendering/ContractNoticePhases/View?PPI=CO1.PPI.44970365&amp;isFromPublicArea=True&amp;isModal=False</t>
  </si>
  <si>
    <t>BLOQUE B3 APTO.302 PRADOS DEL NORTE</t>
  </si>
  <si>
    <t>lilipaguz@hotmail.com</t>
  </si>
  <si>
    <t>092</t>
  </si>
  <si>
    <t>MAYERLI YURANI AVENDAÑO LEMUS</t>
  </si>
  <si>
    <t>RECHAZADO</t>
  </si>
  <si>
    <t>3 MESES</t>
  </si>
  <si>
    <t>https://community.secop.gov.co/Public/Tendering/ContractNoticePhases/View?PPI=CO1.PPI.45040901&amp;isFromPublicArea=True&amp;isModal=False</t>
  </si>
  <si>
    <t>HACIENDA LA MIEL</t>
  </si>
  <si>
    <t>mayerliavendañolemus2021@gmail.com</t>
  </si>
  <si>
    <t>093</t>
  </si>
  <si>
    <t xml:space="preserve">LUISA FERNANDA TRIANA  </t>
  </si>
  <si>
    <t>GREIS MARYID ARIZA RAMIREZ</t>
  </si>
  <si>
    <t>25-44-101209645</t>
  </si>
  <si>
    <t>https://community.secop.gov.co/Public/Tendering/ContractNoticePhases/View?PPI=CO1.PPI.45045502&amp;isFromPublicArea=True&amp;isModal=False</t>
  </si>
  <si>
    <t>VEREDA CHINA ALTA</t>
  </si>
  <si>
    <t>greisariza777@gmail.com</t>
  </si>
  <si>
    <t>094</t>
  </si>
  <si>
    <t>LUCELI LOZANO TORRES</t>
  </si>
  <si>
    <t>https://community.secop.gov.co/Public/Tendering/ContractNoticePhases/View?PPI=CO1.PPI.45047505&amp;isFromPublicArea=True&amp;isModal=False</t>
  </si>
  <si>
    <t>JUNTAS CASA 26 CAÑON DEL COMBEINA</t>
  </si>
  <si>
    <t>UCITORRES2904@GMAI.COM</t>
  </si>
  <si>
    <t>095</t>
  </si>
  <si>
    <t>YEINY YULIANA MARTINEZ ALAPE</t>
  </si>
  <si>
    <t>25-44-101209642</t>
  </si>
  <si>
    <t>https://community.secop.gov.co/Public/Tendering/ContractNoticePhases/View?PPI=CO1.PPI.45048273&amp;isFromPublicArea=True&amp;isModal=False</t>
  </si>
  <si>
    <t>VEREDA LAURELES</t>
  </si>
  <si>
    <t>esalape2205@gmail.com</t>
  </si>
  <si>
    <t>096</t>
  </si>
  <si>
    <t>MARIELA BUITRAGO BAQUIRO</t>
  </si>
  <si>
    <t>2026/018/21</t>
  </si>
  <si>
    <t>25-44-1012009721</t>
  </si>
  <si>
    <t>https://community.secop.gov.co/Public/Tendering/ContractNoticePhases/View?PPI=CO1.PPI.45050440&amp;isFromPublicArea=True&amp;isModal=False</t>
  </si>
  <si>
    <t>Manzana E CASA 1 ARKALA</t>
  </si>
  <si>
    <t>buitragomariela3@gmail.com</t>
  </si>
  <si>
    <t>097</t>
  </si>
  <si>
    <t>BEATRIZ ADRIANA ACOSTA POSADA</t>
  </si>
  <si>
    <t>25-44-101209646</t>
  </si>
  <si>
    <t>https://community.secop.gov.co/Public/Tendering/ContractNoticePhases/View?PPI=CO1.PPI.45051619&amp;isFromPublicArea=True&amp;isModal=False</t>
  </si>
  <si>
    <t>VEREDA PASTALES CASA 11</t>
  </si>
  <si>
    <t>acostaadriana392@gmail.com</t>
  </si>
  <si>
    <t>098</t>
  </si>
  <si>
    <t>JAIR ANTONIO JIMENEZ</t>
  </si>
  <si>
    <t xml:space="preserve">CONTRATAR LA PRESTACIÓN DE SERVICIOS PROFESIONALES DE UN ABOGADO ESPECIALIZADO PARA EL APOYO PERMANENTE EN LOS PROCESOS DE LO CONTECIOSO ADMINISTRATIVO Y DE  REPARACIÓN DIRECTA, ASI COMO EN AQUELLOS QUE SE LE OTORGUE PODER, INCLUYENDO LA EMISIÓN DE  CONCEPTOS JURIDICOS Y LA REVISION DE LOS DISTINTOS PROCESOS DE LA UNIDAD DE SALUD DE IBAGUE E.S.E. </t>
  </si>
  <si>
    <t>ABOGADO</t>
  </si>
  <si>
    <t>RUBEN DARIO GOMEZ GALLO</t>
  </si>
  <si>
    <t>21-46-101132280</t>
  </si>
  <si>
    <t>https://community.secop.gov.co/Public/Tendering/ContractNoticePhases/View?PPI=CO1.PPI.45104857&amp;isFromPublicArea=True&amp;isModal=False</t>
  </si>
  <si>
    <t>Torre 5 apto.201 reservas del bosque</t>
  </si>
  <si>
    <t>rudagoga@yahoo.com</t>
  </si>
  <si>
    <t>099</t>
  </si>
  <si>
    <t>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</si>
  <si>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CLAUDIA PATRICIA GOMEZ BARRETO</t>
  </si>
  <si>
    <t>25-44-101209754 RC 25-40-101056007</t>
  </si>
  <si>
    <t>https://community.secop.gov.co/Public/Tendering/ContractNoticePhases/View?PPI=CO1.PPI.45105396&amp;isFromPublicArea=True&amp;isModal=False</t>
  </si>
  <si>
    <t>MANZANA F CASA 36 JORDAN 9 ETAPA</t>
  </si>
  <si>
    <t>IARALUCIA1012@HOTMAIL.COM</t>
  </si>
  <si>
    <t>AUXILIAR ORAL</t>
  </si>
  <si>
    <t>100</t>
  </si>
  <si>
    <t>DANIELA CARMONA RAMIREZ</t>
  </si>
  <si>
    <t>25-44-101209788 RC25-40101056011</t>
  </si>
  <si>
    <t>https://community.secop.gov.co/Public/Tendering/ContractNoticePhases/View?PPI=CO1.PPI.45105982&amp;isFromPublicArea=True&amp;isModal=False</t>
  </si>
  <si>
    <t>CORREGIMIENTO DE SAN BERNARDO</t>
  </si>
  <si>
    <t>daniiramirezzzd@gmail.com</t>
  </si>
  <si>
    <t>101</t>
  </si>
  <si>
    <t>ERIKA ALEJANDRATORRES OLAYA</t>
  </si>
  <si>
    <t>25-40-101056006 RC25-44-101209740</t>
  </si>
  <si>
    <t>https://community.secop.gov.co/Public/Tendering/ContractNoticePhases/View?PPI=CO1.PPI.45106494&amp;isFromPublicArea=True&amp;isModal=False</t>
  </si>
  <si>
    <t>TORREON EL NOGAL TORRE 18 APTO.405</t>
  </si>
  <si>
    <t>erika.91@hotmail.com</t>
  </si>
  <si>
    <t>102</t>
  </si>
  <si>
    <t>ANA CENED LOZADA ZARATE</t>
  </si>
  <si>
    <t>25-44-101209748</t>
  </si>
  <si>
    <t>https://community.secop.gov.co/Public/Tendering/ContractNoticePhases/View?PPI=CO1.PPI.45107065&amp;isFromPublicArea=True&amp;isModal=False</t>
  </si>
  <si>
    <t>MANZANA 1 CASA 22 VILLA DEL SOL</t>
  </si>
  <si>
    <t>anacenedlozadazarate@gmail.com</t>
  </si>
  <si>
    <t>103</t>
  </si>
  <si>
    <t>CAROL YARITZA PARRA</t>
  </si>
  <si>
    <t>25-44-101209746</t>
  </si>
  <si>
    <t>https://community.secop.gov.co/Public/Tendering/ContractNoticePhases/View?PPI=CO1.PPI.45108402&amp;isFromPublicArea=True&amp;isModal=False</t>
  </si>
  <si>
    <t>VEREDA VILLA RESTREPO</t>
  </si>
  <si>
    <t>carolparra.usi@gmail.com</t>
  </si>
  <si>
    <t>104</t>
  </si>
  <si>
    <t>MARILUZ HORTUA RENGIFO</t>
  </si>
  <si>
    <t>25-44-101209781</t>
  </si>
  <si>
    <t>https://community.secop.gov.co/Public/Tendering/ContractNoticePhases/View?PPI=CO1.PPI.45109020&amp;isFromPublicArea=True&amp;isModal=False</t>
  </si>
  <si>
    <t>SI.MIAS.AUXENFERMERIA9@GMAIL.COM</t>
  </si>
  <si>
    <t>105</t>
  </si>
  <si>
    <t>PAOLA ANDREA GOMEZ  RICO</t>
  </si>
  <si>
    <t>PEREIRA</t>
  </si>
  <si>
    <t>25-44-101209804</t>
  </si>
  <si>
    <t>https://community.secop.gov.co/Public/Tendering/ContractNoticePhases/View?PPI=CO1.PPI.45110084&amp;isFromPublicArea=True&amp;isModal=False</t>
  </si>
  <si>
    <t>CARRERA 11 No.45-51 barrio Calarca</t>
  </si>
  <si>
    <t>aola2018gomezz@gmail.com</t>
  </si>
  <si>
    <t>106</t>
  </si>
  <si>
    <t>MARIA ELCED SANCHEZ</t>
  </si>
  <si>
    <t>ROVIRA</t>
  </si>
  <si>
    <t>https://community.secop.gov.co/Public/Tendering/ContractNoticePhases/View?PPI=CO1.PPI.45110675&amp;isFromPublicArea=True&amp;isModal=False</t>
  </si>
  <si>
    <t>VEREDA EL TAMBO</t>
  </si>
  <si>
    <t>mariaelcedsanchez@gmail.com</t>
  </si>
  <si>
    <t>107</t>
  </si>
  <si>
    <t>DERLY YOHANA DAVILA OSPINA</t>
  </si>
  <si>
    <t>CALI</t>
  </si>
  <si>
    <t>25-44-101209806</t>
  </si>
  <si>
    <t>https://community.secop.gov.co/Public/Tendering/ContractNoticePhases/View?PPI=CO1.PPI.45112415&amp;isFromPublicArea=True&amp;isModal=False</t>
  </si>
  <si>
    <t>VEREDA TOCHE</t>
  </si>
  <si>
    <t>hamiltonbermudez8@gmail.com</t>
  </si>
  <si>
    <t>108</t>
  </si>
  <si>
    <t>DAHIANA VALENCIA TOBON</t>
  </si>
  <si>
    <t>CAJAMARCA</t>
  </si>
  <si>
    <t>25-44-101209812</t>
  </si>
  <si>
    <t>https://community.secop.gov.co/Public/Tendering/ContractNoticePhases/View?PPI=CO1.PPI.45115073&amp;isFromPublicArea=True&amp;isModal=False</t>
  </si>
  <si>
    <t>KM 18 VÍA IBAGUE CAJAMARCA</t>
  </si>
  <si>
    <t>dvlenciatos@gmail.com</t>
  </si>
  <si>
    <t>109</t>
  </si>
  <si>
    <t>CONTRATAR UN PROFESIONAL EN ODONTOLOGIA COMO APOYO A LA EJECUCIÓN DE LAS RUTAS DE ATENCIÓN EN SALUD PARAEL AREA RURAL UNIDAD DE SALUD DE IBAGUE USI-ESE</t>
  </si>
  <si>
    <t>ODONTOLOGO</t>
  </si>
  <si>
    <t>ANDREA LILIANA MARTINEZ GUTIERREZ</t>
  </si>
  <si>
    <t>25-44-101209809 RC 25-40-101056013</t>
  </si>
  <si>
    <t>https://community.secop.gov.co/Public/Tendering/ContractNoticePhases/View?PPI=CO1.PPI.45121133&amp;isFromPublicArea=True&amp;isModal=False</t>
  </si>
  <si>
    <t>AVENIDA 60 No.13-09 EDIFICIO RFP</t>
  </si>
  <si>
    <t>andrealilimartinez@gmail.com</t>
  </si>
  <si>
    <t>PROFESIONAL ODONTOLOGÍA</t>
  </si>
  <si>
    <t>110</t>
  </si>
  <si>
    <t>CONTRATAR LOS SERVICIOS PARA LOS PROCESOS, SUBPROCESOS Y ACTIVIDADES CONEXAS DE RECOLECCIÓN, TRANSPORTE Y DISPOSICIÓN FINAL DE RESIDUOS PELIGROSOS PARA LA UNIDAD DE SALUD DE IBAGUE E.S.E., EN LA MODALIDAD DE MONTO AGOTABLE</t>
  </si>
  <si>
    <t>RESIDUOS PELIGROSOS</t>
  </si>
  <si>
    <t>ASESORIAS SERIVICIOS ECOLOGICOS E INDUSTRIALES S.A.S. ASEI S.A.S.</t>
  </si>
  <si>
    <t>65-46-101070054</t>
  </si>
  <si>
    <t>https://community.secop.gov.co/Public/Tendering/ContractNoticePhases/View?PPI=CO1.PPI.45121198&amp;isFromPublicArea=True&amp;isModal=False</t>
  </si>
  <si>
    <t>CLLE 29 No.41-35 Itagui Antioquia</t>
  </si>
  <si>
    <t>contabilidad@asei.co</t>
  </si>
  <si>
    <t>111</t>
  </si>
  <si>
    <t>CONTRATAR LOS SERVICIOS DE UN PROFESIONAL PARA REALIZAR EL SEGUIMIENTO Y MANTENIMIENTO PREVENTIVO Y CORRECTIVO A TODOS LOS EQUIPOS BIOMEDICOS PROPIKEDAD DE LA UNIDAD DE SALUD DE IBAGUE USI-ESE</t>
  </si>
  <si>
    <t>INGENIERO BIOMÉDICO</t>
  </si>
  <si>
    <t>JULIAN DAVID RODRIGUEZ RAMIREZ</t>
  </si>
  <si>
    <t>25-44-101210068</t>
  </si>
  <si>
    <t>https://community.secop.gov.co/Public/Tendering/ContractNoticePhases/View?PPI=CO1.PPI.45122079&amp;isFromPublicArea=True&amp;isModal=False</t>
  </si>
  <si>
    <t>CALLE 57 No.4-53 Manzana D CASA 10 TORREON DE PIEDRA PINTADA</t>
  </si>
  <si>
    <t>jdrr20@hotmail.com</t>
  </si>
  <si>
    <t>112</t>
  </si>
  <si>
    <t>JULIAN ALEJANDRO BARRAGAN TRIANA</t>
  </si>
  <si>
    <t>MEDELLIN</t>
  </si>
  <si>
    <t>25-44-101209819</t>
  </si>
  <si>
    <t>https://community.secop.gov.co/Public/Tendering/ContractNoticePhases/View?PPI=CO1.PPI.45122622&amp;isFromPublicArea=True&amp;isModal=False</t>
  </si>
  <si>
    <t>CARRERA 6 No.48-14</t>
  </si>
  <si>
    <t>barraganjulian368@gmail.com</t>
  </si>
  <si>
    <t>113</t>
  </si>
  <si>
    <t>NICOLAS SANCHEZ ARISMENDY</t>
  </si>
  <si>
    <t>25-44-101209824</t>
  </si>
  <si>
    <t>https://community.secop.gov.co/Public/Tendering/ContractNoticePhases/View?PPI=CO1.PPI.45122698&amp;isFromPublicArea=True&amp;isModal=False</t>
  </si>
  <si>
    <t>CARRERA 61 C No.23B114 CONJUNTO ALMINAR SAMOA TORRE 5 APTO.604</t>
  </si>
  <si>
    <t>ANCHEZARISMENDY97@GMAIL.COM</t>
  </si>
  <si>
    <t>114</t>
  </si>
  <si>
    <t>YEILA CATERINE OROZCO APONTE</t>
  </si>
  <si>
    <t>25-44-101209917 rc25-40-101056024</t>
  </si>
  <si>
    <t>https://community.secop.gov.co/Public/Tendering/ContractNoticePhases/View?PPI=CO1.PPI.45165400&amp;isFromPublicArea=True&amp;isModal=False</t>
  </si>
  <si>
    <t>MANZANA 3 CASA 26 CASTILLA</t>
  </si>
  <si>
    <t>katheorozco@hotmail.com</t>
  </si>
  <si>
    <t>115</t>
  </si>
  <si>
    <t>DIANA ALEJANDRA GARCIA DELGADO</t>
  </si>
  <si>
    <t>DORADA CALDAS</t>
  </si>
  <si>
    <t>25-44-101209878 rc25-40-101056021</t>
  </si>
  <si>
    <t>https://community.secop.gov.co/Public/Tendering/ContractNoticePhases/View?PPI=CO1.PPI.45165781&amp;isFromPublicArea=True&amp;isModal=False</t>
  </si>
  <si>
    <t>Samaria Conjunto Parque 93</t>
  </si>
  <si>
    <t>icd.guzman1994@hotmail.com</t>
  </si>
  <si>
    <t>116</t>
  </si>
  <si>
    <t>YEIMY CAROLINA FARFAN MARIN</t>
  </si>
  <si>
    <t>25-44-101209876 RC25-40-101056020</t>
  </si>
  <si>
    <t>https://community.secop.gov.co/Public/Tendering/ContractNoticePhases/View?PPI=CO1.PPI.45167844&amp;isFromPublicArea=True&amp;isModal=False</t>
  </si>
  <si>
    <t>CRA.18 HSUR No.1-55-300 Conjunto Carmin Torre 10 Apto. 301</t>
  </si>
  <si>
    <t>arolinafarfanmarin@gmail.com</t>
  </si>
  <si>
    <t>117</t>
  </si>
  <si>
    <t>CARLOS ANTONIO VALERO JIMENEZ</t>
  </si>
  <si>
    <t>25-44-101209941 RC 25-40-101056027</t>
  </si>
  <si>
    <t>https://community.secop.gov.co/Public/Tendering/ContractNoticePhases/View?PPI=CO1.PPI.45168795&amp;isFromPublicArea=True&amp;isModal=False</t>
  </si>
  <si>
    <t>VILLA CAFE ETAPA 2 MANZANA 19 CASA 12</t>
  </si>
  <si>
    <t>carvaji@gmail.com</t>
  </si>
  <si>
    <t>118</t>
  </si>
  <si>
    <t>CONTRATAR UN PROFESIONAL EN ODONTOLOGIA COMO APOYO A LA EJECUCIÓN DE LAS RUTAS DE ATENCIÓN EN SALUD - UNIDAD DE SALUD DE IBAGUE USI-E.S.E. EN EL AREA URBANA</t>
  </si>
  <si>
    <t xml:space="preserve">ABOGADO </t>
  </si>
  <si>
    <t>LORENA CARDENAS VARON</t>
  </si>
  <si>
    <t>25-44-101209969</t>
  </si>
  <si>
    <t>https://community.secop.gov.co/Public/Tendering/ContractNoticePhases/View?PPI=CO1.PPI.45172831&amp;isFromPublicArea=True&amp;isModal=False</t>
  </si>
  <si>
    <t>CARRERA 4 No.11-78 Barrio Santa Lucia</t>
  </si>
  <si>
    <t>orena010494@gmail.com</t>
  </si>
  <si>
    <t>JURIDICA GERENCIA</t>
  </si>
  <si>
    <t>119</t>
  </si>
  <si>
    <t>LEIDY DRIANA MURCIA PERDOMO</t>
  </si>
  <si>
    <t>25-44-101209943 RC25-40-101056028</t>
  </si>
  <si>
    <t>https://community.secop.gov.co/Public/Tendering/ContractNoticePhases/View?PPI=CO1.PPI.45176095&amp;isFromPublicArea=True&amp;isModal=False</t>
  </si>
  <si>
    <t>MANZANA N CASA 14 LA ESMERALDA</t>
  </si>
  <si>
    <t>odontologamurcia16@gmail.com</t>
  </si>
  <si>
    <t>120</t>
  </si>
  <si>
    <t>OLGA LUCIA BOCANEGRA RODRIGUEZ</t>
  </si>
  <si>
    <t>25-44-101209925 rc 25-40-101056026</t>
  </si>
  <si>
    <t>https://community.secop.gov.co/Public/Tendering/ContractNoticePhases/View?PPI=CO1.PPI.45177067&amp;isFromPublicArea=True&amp;isModal=False</t>
  </si>
  <si>
    <t>CRA. 6 SUR No.72-80</t>
  </si>
  <si>
    <t>lgayanam3307@hotmail.com</t>
  </si>
  <si>
    <t>121</t>
  </si>
  <si>
    <t>DANIEL JAIR JIMENEZ TOVAR</t>
  </si>
  <si>
    <t>https://community.secop.gov.co/Public/Tendering/ContractNoticePhases/View?PPI=CO1.PPI.45179500&amp;isFromPublicArea=True&amp;isModal=False</t>
  </si>
  <si>
    <t>MANZANA N CASA 14 ENTRERIOS</t>
  </si>
  <si>
    <t>danilot275@gmail.com</t>
  </si>
  <si>
    <t>122</t>
  </si>
  <si>
    <t>CONTRATAR LA PRESTACIÓN DE SERVICIOS DE UN PROFESIONAL ESPECALIZADO PARA APOYO A LA GERENCIA Y A LA OFICINA DE PRESUPUESTO DE LA UNIDAD DE SALUD DE IBAGUÉ</t>
  </si>
  <si>
    <t>ESPECIALISTA PRESUPUESTO</t>
  </si>
  <si>
    <t>25-44-101210237</t>
  </si>
  <si>
    <t>https://community.secop.gov.co/Public/Tendering/ContractNoticePhases/View?PPI=CO1.PPI.45249180&amp;isFromPublicArea=True&amp;isModal=False</t>
  </si>
  <si>
    <t>123</t>
  </si>
  <si>
    <t>LUIS FERNANDO ROJAS CASTRO</t>
  </si>
  <si>
    <t>CONTRATAR LA PRESTACION DE SERVICIOS PROFESIONALES DE UN ADMINISTRADOR DE EMPRESAS, PARA BRINDAR APOYO A LAS ACTIVIDADES QUE SE DESARROLLEN EN LA OFICINA ASESORA DE CONTROL INTERNO DE LA UNIDAD DE SALUD DE IBAGUE USI ESE</t>
  </si>
  <si>
    <t>ADMINISTRADOR DE EMPRESAS</t>
  </si>
  <si>
    <t>OSCAR MAURICIO GOMEZ JARAMILLO</t>
  </si>
  <si>
    <t>80,760,633</t>
  </si>
  <si>
    <t>25-44-101210091 RC 25-40-101056041</t>
  </si>
  <si>
    <t>https://community.secop.gov.co/Public/Tendering/ContractNoticePhases/View?PPI=CO1.PPI.45256270&amp;isFromPublicArea=True&amp;isModal=False</t>
  </si>
  <si>
    <t>Cra.20 No.20-107A CASA 12 CONJUNTO RESIDENCIAL FILADELFIA</t>
  </si>
  <si>
    <t>OSCAR.GOMEZ.JARAMILLO@GMAIL.COM</t>
  </si>
  <si>
    <t>CONTROL INTERNO</t>
  </si>
  <si>
    <t>124</t>
  </si>
  <si>
    <t>CONTRATAR LA PRESTACIÓN DE SERVICIOS PROFESIONALES DE UN ABOGADO ESPECIALIZADO Y CON EXPERIENCIA PARA APOYAR LOS PROCESOS JURIDICOS, PROCESALES Y CONSTITUCIONALES DE LA UNIDAD DE SALUD DE IBAGUE-USI-E.S.E. Y EL DESPACHO DE LA GERENCIA.</t>
  </si>
  <si>
    <t>JORGE ALBERTO REY ZAFRA</t>
  </si>
  <si>
    <t>BARRANQUILLA</t>
  </si>
  <si>
    <t>480-47-994000058514</t>
  </si>
  <si>
    <t>https://community.secop.gov.co/Public/Tendering/ContractNoticePhases/View?PPI=CO1.PPI.45257767&amp;isFromPublicArea=True&amp;isModal=False</t>
  </si>
  <si>
    <t>lorena010494@gmail.com</t>
  </si>
  <si>
    <t>125</t>
  </si>
  <si>
    <r>
      <t>CONTRATAR A MONTO AGOTABLE EL SUMINISTRO DE REACTIVOS Y EQUIPOS EN COMODATO PARA EL LABORATORIO CLÍNICO DE LA UNIDAD INTERMEDIA SAN FRANCISCO, QUE INCLUYE QUÍMICA SANGUÍNEA, HEMATOLOGÍA, UROANÁLISIS AUTOMATIZADO, INMUNOLOGÍA, ELECTROLITOS, PRUEBAS POCT Y MICROBIOLOGÍA, ASÍ COMO LA PROVISIÓN DE INSUMOS PARA LA TOMA DE MUESTRAS EN LAS UNIDADES INTERMEDIAS, CENTROS DE SALUD Y PUESTOS DE SALUD DE LA UNIDAD DE SALUD DE IBAGUÉ U.S.I.-E.S.E</t>
    </r>
    <r>
      <rPr>
        <sz val="10"/>
        <color theme="1"/>
        <rFont val="Calibri"/>
        <family val="2"/>
        <scheme val="minor"/>
      </rPr>
      <t>.</t>
    </r>
  </si>
  <si>
    <t>SUMINISTROS COMODATO REACTIVOS</t>
  </si>
  <si>
    <t>COODESTOL</t>
  </si>
  <si>
    <t>https://community.secop.gov.co/Public/Tendering/ContractNoticePhases/View?PPI=CO1.PPI.45620727&amp;isFromPublicArea=True&amp;isModal=False</t>
  </si>
  <si>
    <t>Calle |9 No.7-109 Barrio Interlaken</t>
  </si>
  <si>
    <t>gerenncia@coodestol.com.co</t>
  </si>
  <si>
    <t>COMODATO</t>
  </si>
  <si>
    <t>126</t>
  </si>
  <si>
    <t>21-44-101491519 RC 21-40-101269820</t>
  </si>
  <si>
    <t>https://community.secop.gov.co/Public/Tendering/ContractNoticePhases/View?PPI=CO1.PPI.45722243&amp;isFromPublicArea=True&amp;isModal=False</t>
  </si>
  <si>
    <t>CONTRATAR LOS SERVICIOS PROFESIONALES EN LECTURAS  DE MUESTRAS DE CITOLOGIA CERVFICO-VAGINAL Y ADN VPH EN LA UNIDAD DE SALUD DE IBAGUE E.S.E.</t>
  </si>
  <si>
    <t>LECTURAS CITOLOGIAS</t>
  </si>
  <si>
    <t>LIGA CONTRA EL CANCER</t>
  </si>
  <si>
    <t>https://community.secop.gov.co/Public/Tendering/ContractNoticePhases/View?PPI=CO1.PPI.45739658&amp;isFromPublicArea=True&amp;isModal=False</t>
  </si>
  <si>
    <t>CALLE 13 nO.4-37</t>
  </si>
  <si>
    <t>licantolima@hotmail.com</t>
  </si>
  <si>
    <t>especializado</t>
  </si>
  <si>
    <t xml:space="preserve">p y p </t>
  </si>
  <si>
    <t>CONTRATAR UN AUXILIAR DE ENFERMERIA PARA QUE BRINDE APOYO A LA EJECUCIÓN DE LAS RUTAS DE ATENCIÓN EN SALUD EN SALUD DE LA UNIDAD DE SALUD DE IBAGUE U.S.I. - E.S.E.</t>
  </si>
  <si>
    <t>TECNICO AUX ENFERMERIA</t>
  </si>
  <si>
    <t>ASISTENCIAL URBANO</t>
  </si>
  <si>
    <t>LIZETH PAOLA GIRALDO CHAVEZ</t>
  </si>
  <si>
    <t>3.358.058.00</t>
  </si>
  <si>
    <t>https://community.secop.gov.co/Public/Tendering/ContractNoticePhases/View?PPI=CO1.PPI.45725011&amp;isFromPublicArea=True&amp;isModal=False</t>
  </si>
  <si>
    <t>MANZANA 9 CASA 18 LA CEIBA</t>
  </si>
  <si>
    <t>GIRALDO940412@GMAIL.COM</t>
  </si>
  <si>
    <t>P Y P</t>
  </si>
  <si>
    <t>ALCIRA INES RINCON LOAIZA</t>
  </si>
  <si>
    <t>CONTRATAR LA PRESTACIÓN DE SERVICIOS PROFESIONALES PARA APOYAR EL AREA DE ARCHIVO Y GESTIÓN DOCUMENTAL DE LA UNIDAD DE SALUD DE IBAGUE E.S.E.</t>
  </si>
  <si>
    <t>JUAN GABRIEL GARCIA ORTEGON</t>
  </si>
  <si>
    <t>480-47-994000058800</t>
  </si>
  <si>
    <t>https://community.secop.gov.co/Public/Tendering/ContractNoticePhases/View?PPI=CO1.PPI.45726578&amp;isFromPublicArea=True&amp;isModal=False</t>
  </si>
  <si>
    <t>MANZANA 45 CASA 2 BARRIO JORDAN SEPTIMA ETAPA JORDAN</t>
  </si>
  <si>
    <t>gabrielgarcia.asesor@gmail.com</t>
  </si>
  <si>
    <t>ARCHIVO</t>
  </si>
  <si>
    <t>CONTRATAR LA PRESTACIÓN DE SERVICIOS PROFESIONALES DE UN ABOGADO PARA APOYAR LOS PROCESOS JURIDICOS DE LA UNIDAD DE SALUD DE IBAGUE E.S.E.</t>
  </si>
  <si>
    <t>LEIDY DANIELA TORRES CARMONA</t>
  </si>
  <si>
    <t>https://community.secop.gov.co/Public/Tendering/ContractNoticePhases/View?PPI=CO1.PPI.45728545&amp;isFromPublicArea=True&amp;isModal=False</t>
  </si>
  <si>
    <t>CALLE 14 M54 BARRIO ALEMAN DE LERIDA TOLIMA</t>
  </si>
  <si>
    <t>dannitorrescar@gmail.com</t>
  </si>
  <si>
    <t>131</t>
  </si>
  <si>
    <t>CONTRATAR LOS SERVICIOS DE UNA AUXILIAR DE SALUD ORAL PARA APOYAR LOS PROCESOS DE FACTURACIÓN DEL SERVICIO DE ODONTOLOGIA Y LA EJECUCIÓN DE LAS RUTAS DE ATENCIÓN EN SALUD  EN LA  UNIDAD DE SALUD DE IBAGUE USI-ESE</t>
  </si>
  <si>
    <t>NORMA CRISTINA CAMPOS GARCIA</t>
  </si>
  <si>
    <t>100013806  -100053230</t>
  </si>
  <si>
    <t>https://community.secop.gov.co/Public/Tendering/ContractNoticePhases/View?PPI=CO1.PPI.45733090&amp;isFromPublicArea=True&amp;isModal=False</t>
  </si>
  <si>
    <t>FLORIDA 4 TORRES 3 APTO.1208</t>
  </si>
  <si>
    <t>NORMACRIS940@GMAIL.COM</t>
  </si>
  <si>
    <t>0/08/1989</t>
  </si>
  <si>
    <t>CONTRATAR UNA EMPRESA ESPECIALIZADA PARA PRESTAR SERVICIOS DE ASESORÍA, ACOMPAÑAMIENTO TÉCNICO Y CAPACITACIÓN, ORIENTADOS AL FORTALECIMIENTO, OPTIMIZACIÓN Y MEJORAMIENTO DE LOS PROCESOS DE FACTURACIÓN, RADICACIÓN, AUDITORÍA DE CUENTAS MÉDICAS (GLOSAS Y DEVOLUCIONES) Y APOYO EN LA GESTIÓN PARA LA RECUPERACIÓN DE CARTERA, EN LA UNIDAD DE SALUD DE IBAGUÉ – USI- ESE.</t>
  </si>
  <si>
    <t>C2</t>
  </si>
  <si>
    <t>C&amp;CSALUD S.A.S.</t>
  </si>
  <si>
    <t>2026/30/01</t>
  </si>
  <si>
    <t>https://community.secop.gov.co/Public/Tendering/ContractNoticePhases/View?PPI=CO1.PPI.45746223&amp;isFromPublicArea=True&amp;isModal=False</t>
  </si>
  <si>
    <t>CALLE 60  No.8-37 word trade center of.804</t>
  </si>
  <si>
    <t>asesores_cyc2022@hotmail.com</t>
  </si>
  <si>
    <t>ASESORIA ESPECIALIZADA</t>
  </si>
  <si>
    <t>CONTRATAR EL SUMINISTRO DE TINTAS, TONER TIPO GENERICO Y/O NUEVO Y RECARGAS PARA LAS IMPRESORAS LASSER YU DE INYECCIÓN, UBICADAS EN LAS AREAS ASISTENCIALES Y ADMINISTRATIVAS DE LA UNIDAD DE SALUD DЕ IBAGUÉ E.S.E.</t>
  </si>
  <si>
    <t>EDWIN OLINTO JAIMES AREVALO</t>
  </si>
  <si>
    <t>25-46-101049320</t>
  </si>
  <si>
    <t>4.000.000.00</t>
  </si>
  <si>
    <t>https://community.secop.gov.co/Public/Tendering/ContractNoticePhases/View?PPI=CO1.PPI.45753482&amp;isFromPublicArea=True&amp;isModal=False</t>
  </si>
  <si>
    <t>MANZANA S CASA 49 BARRIO JORDAN 9 ETAPA</t>
  </si>
  <si>
    <t>EDWJAIMES2011@HOTMAIL.COM</t>
  </si>
  <si>
    <t>03/03*/1979</t>
  </si>
  <si>
    <t>134</t>
  </si>
  <si>
    <t>CONTRATAR LA PRESTACIÓN DE SERVICIO DE UN TECNICO PARA QUE APOYE LA REALIZACIÓN Y ACTUALIZACIÓN DE LOS INVENTARIOS UBICADOS EN EL SECTOR RURAL Y URBANO Y DEMAS ACTIVIDADES QUE SE REQUIERAN EN EL ÁREA DE ALMACEN DE LA UNIDAD DE SALUD DE IBAGUÉ USI- E.S.E.</t>
  </si>
  <si>
    <t>CARLOS ALBERTO LOZANO CHAVEZ</t>
  </si>
  <si>
    <t>https://community.secop.gov.co/Public/Tendering/ContractNoticePhases/View?PPI=CO1.PPI.45761850&amp;isFromPublicArea=True&amp;isModal=False</t>
  </si>
  <si>
    <t>MANZANA 11 CASA 4 BARRIO TOPACIO</t>
  </si>
  <si>
    <t>carlos.topacio,27@gmail.com</t>
  </si>
  <si>
    <t>135</t>
  </si>
  <si>
    <t>CONTRATAR  EL SUMINISTRO DE ELEMENTOS DE PROTECCIÓN PERSONAL (EPP), INSUMOS MÉDICOS Y MATERIALES MEDICOS-QUIRURGICOS CONTEMPLADOS EN EL PLAN DE BENEFICIOS DE SALUD, NECESARIOS PARA LA ATENCIÓN INTEGRAL DE USUARIOS EN SERVICIO DE SALUD COMO URGENCIAS, HOSPITALIZACIÓN, UNIDAD MENTAL, ATENCIÓN DE PARTOS, ACTIVIDADES DE PROMOCIÓN Y PREVENCIÓN, ASÍ COMO BRIGADAS DE SALUD URBANAS Y RURALE A MONTO AGTABLE.</t>
  </si>
  <si>
    <t>SUMINISTRO DE ELEMENTOS DE P.P.MEDICAMENTOS DE MANEJO AMBULATORIO,</t>
  </si>
  <si>
    <t>2026/31/01</t>
  </si>
  <si>
    <t>https://community.secop.gov.co/Public/Tendering/ContractNoticePhases/View?PPI=CO1.PPI.45772032&amp;isFromPublicArea=True&amp;isModal=False</t>
  </si>
  <si>
    <t>CONTRATAR EL SUMINISTRO DE MATERIAL  DESECHABLE BIODEGRADABLE PARA LA ENTREGA DE DIETAS ALIMENTICIAS A PACIENTES HOSPITALIZADOS Y EN OBSERVACIÓN  EN LAS UNIDADES INTERMEDIAS SAN FRANCISCO Y SUR DE LA UNIDAD DE SALUD DE IBAGUE E.S.E.MEDIANTE UN CONTRATO DE MONTO AGOTABLE</t>
  </si>
  <si>
    <t>JULIAN EDUARDO ARBELAEZ MENESAS</t>
  </si>
  <si>
    <t>https://community.secop.gov.co/Public/Tendering/ContractNoticePhases/View?PPI=CO1.PPI.45776507&amp;isFromPublicArea=True&amp;isModal=False</t>
  </si>
  <si>
    <t>CARRERA 4 No.17-88 Barrio Centro</t>
  </si>
  <si>
    <t>tecnicielosfacturaelectronica@hotmail.com</t>
  </si>
  <si>
    <t>CONTRATAR A MONTO AGOTABLE EL SUMINISTRO DE PAPELERIA Y ELEMENTOS DE OFICINA PARA LAS AREAS ASISTENCIALES Y ADMINISTRATIVAS DE LAS UNIDADES INTERMEDIAS, CENTROS Y PUESTOS DE SALUD DE LA UNIDAD DE SALUD DE IBAGUE U.S.I. -E.S.E.</t>
  </si>
  <si>
    <t>GLADYS DILIA OLAYA JEREZ</t>
  </si>
  <si>
    <t>https://community.secop.gov.co/Public/Tendering/ContractNoticePhases/View?PPI=CO1.PPI.45779950&amp;isFromPublicArea=True&amp;isModal=False</t>
  </si>
  <si>
    <t>CALLE 61 CNo.23B-114 APTO.307 TORRE 2 CONJUNTO RESIDENCIAL ALMINAR ZAMOA BARRIO EL TRIUNFO</t>
  </si>
  <si>
    <t>gladysolayajerez@gmail.com</t>
  </si>
  <si>
    <t>CONTRATAR EL SUMINISTRO  DE INSUMOS DE LIMPIEZA Y DESINFECCIÓN PARA PROTECCIÓN DE CARGA BACTERIANA LA UNIDAD DE SALUD DE IBAGUE U.S.I. - E.S.E.</t>
  </si>
  <si>
    <t>QUIRUMEDICAS S.A.S.</t>
  </si>
  <si>
    <t>SEVILLA</t>
  </si>
  <si>
    <t>21-44-101491759</t>
  </si>
  <si>
    <t>https://community.secop.gov.co/Public/Tendering/ContractNoticePhases/View?PPI=CO1.PPI.45788317&amp;isFromPublicArea=True&amp;isModal=False</t>
  </si>
  <si>
    <t>Cra. 49 A No.128-A32</t>
  </si>
  <si>
    <t>6488888 etx.460-462</t>
  </si>
  <si>
    <t>contabilidad@QUIRURMEDICAS.COM.CO</t>
  </si>
  <si>
    <t>CONTRATAR LA ADQUISICIÓN DE LOS REPUESTOS PARA LOS EQUIPOS DE COMPUTO, IMPRESORAS UPS, SCANNER Y Y PORTATILES DE PROPIEDAD DE LA UNIDAD DE SALUD DE IBAGUE EMPRESA SOCIAL DEL ESTADO</t>
  </si>
  <si>
    <t>JULIO CESAR BELTRAN GARZON</t>
  </si>
  <si>
    <t>2026/02/30</t>
  </si>
  <si>
    <t>480-47-994000058847</t>
  </si>
  <si>
    <t>https://community.secop.gov.co/Public/Tendering/ContractNoticePhases/View?PPI=CO1.PPI.45788384&amp;isFromPublicArea=True&amp;isModal=False</t>
  </si>
  <si>
    <t>Calle 79 b No.5-81 Oficina 01 Edificio Space Nogal Bogota</t>
  </si>
  <si>
    <t>todotintasysuministros2007@hotmail.com</t>
  </si>
  <si>
    <t xml:space="preserve">EDILMA ISABEL HURTADO </t>
  </si>
  <si>
    <t>CONTRATAR LA PRESTACIÓN DE SERVICIOS DE UN PROFESIONAL ESPECIALIZADO PARA BRINDAR APOYO A LA UNIDAD DE SALUD DE IBAGUE EN EL SEGUIMIENTO Y CARGUE DE INDICADORES FENIX DE LA SUPERINTENDENCIA NACIONAL DE SALUD</t>
  </si>
  <si>
    <t>ENFERMERO ESPECIALIZADO</t>
  </si>
  <si>
    <t>GERENCIA FENIX</t>
  </si>
  <si>
    <t>JAIRO ANDRES RIVERA PREVIADO</t>
  </si>
  <si>
    <t>25-46-101049536</t>
  </si>
  <si>
    <t>https://community.secop.gov.co/Public/Tendering/ContractNoticePhases/View?PPI=CO1.PPI.45788569&amp;isFromPublicArea=True&amp;isModal=False</t>
  </si>
  <si>
    <t>CALLE 2 nO.4-14-201</t>
  </si>
  <si>
    <t>jairo77_12@hotmail.com</t>
  </si>
  <si>
    <t>CONTRATAR LA FUMIGACIÓN, DESRATIZACIÓN Y LAVADO DE TANQUES QUE SE REALIZAN DURANTE EL AÑO 2026, A LAS DIFERENTES UNIDADES INTERMEDIAS, CENTROS Y PUESTOS DE SALUD ADSCRITOS A LA UNIDAD DE SALUD DE IBAGUE – E.S.E., ASI COMO EL RETIRO PANELES DE ABEJAS AFRICANIZADAS DE LA SEDE JORDAN 2 ETAPA.</t>
  </si>
  <si>
    <t>SERVICIO FUMIGACIÓN</t>
  </si>
  <si>
    <t>JOSE ELIUD DIAZ BARRETO</t>
  </si>
  <si>
    <t>ARMERO</t>
  </si>
  <si>
    <t>480-47-994000058875</t>
  </si>
  <si>
    <t>https://community.secop.gov.co/Public/Tendering/ContractNoticePhases/View?PPI=CO1.PPI.45788829&amp;isFromPublicArea=True&amp;isModal=False</t>
  </si>
  <si>
    <t>CARRERA 16 No.10-61 Manzana c s lt 8 Los Acacios Armero Guayabal</t>
  </si>
  <si>
    <t>serviambientedeltolima@gmail.com</t>
  </si>
  <si>
    <t>DAHIANA CAROLINA BLANCO</t>
  </si>
  <si>
    <t>CONTRATAR LA PRESTACION DE SERVICIOS DE UN AUXILIAR ADMINISTRATIVO PARA APOYO EN EL AREA DE ATENCIÓN DE GESTION DE TRAMITES AL PUBLICO Y ALPACIENTE EN LA UNIDAD DE SALUD DE IBAGUE USI-E.S.E.</t>
  </si>
  <si>
    <t>BACHILLER AUX ADTIVO.</t>
  </si>
  <si>
    <t>ATENCIÓN AL USUARIO</t>
  </si>
  <si>
    <t>GERALDIN XIOMARA QUINTERO HUELGAS</t>
  </si>
  <si>
    <t>MOCOA PUTUMAYO</t>
  </si>
  <si>
    <t>https://community.secop.gov.co/Public/Tendering/ContractNoticePhases/View?PPI=CO1.PPI.45789156&amp;isFromPublicArea=True&amp;isModal=False</t>
  </si>
  <si>
    <t>CARRERA 14B SURN93-160</t>
  </si>
  <si>
    <t>QXQUINTEROH@UT.EDU.COM</t>
  </si>
  <si>
    <t>09/11/19999</t>
  </si>
  <si>
    <t xml:space="preserve">CONTRATAR POR PRESTACIÓN DE SERVICIOS DE UN AUXILIAR  QUE BRINDE APOYO AL ÁREA DE FACTURACIÓN EN LA EJECUCIÓN DE LAS RUTAS DE ATENCIÓN EN SALUD - UNIDAD DE SALUD DE IBAGUE U.S.I. - E.S.E. </t>
  </si>
  <si>
    <t>JOHANA MARGARITA ALVAREZ JIMENEZ</t>
  </si>
  <si>
    <t>28,548,840</t>
  </si>
  <si>
    <t>25-44-101211790</t>
  </si>
  <si>
    <t>https://community.secop.gov.co/Public/Tendering/ContractNoticePhases/View?PPI=CO1.PPI.45789641&amp;isFromPublicArea=True&amp;isModal=False</t>
  </si>
  <si>
    <t>CRA. 21 No.6-67</t>
  </si>
  <si>
    <t>giraldomonica829@gmail.com</t>
  </si>
  <si>
    <t>FACTURACION</t>
  </si>
  <si>
    <t>EBS</t>
  </si>
  <si>
    <t xml:space="preserve">DIEGO SILVA </t>
  </si>
  <si>
    <t>CONTRATAR LA PRESTACION DE SERVICIOS DE UN PROFESIONAL QUE EJERZA COMO COORDINADOR GENERAL EBS PARA REALIZAR LA EJECUCIÓN DEL PROGRAMA EN ATENCIÓN PRIMARIA EN SALUD APS – EQUIPOS BÁSICOS DE SALUD (EBS), PARA EL AREA URBANA Y RURAL EN EL MARCO DE LA RESOLUCIÓN No.2593 DEL 12 DE DICIEMBRE DE 2025 EXPEDIDA POR EL MISNISTERIO DE SALUD Y PROTECCIÓN SOCIAL.</t>
  </si>
  <si>
    <t>JASBLEIDY BARRERA CAÑIZALES</t>
  </si>
  <si>
    <t>https://community.secop.gov.co/Public/Tendering/ContractNoticePhases/View?PPI=CO1.PPI.45789928&amp;isFromPublicArea=True&amp;isModal=False</t>
  </si>
  <si>
    <t>CRA.2 No.80-23 centro</t>
  </si>
  <si>
    <t>jasbarrrera1987@outlook.com</t>
  </si>
  <si>
    <t>ENFERMERA ESPECIALIZADA</t>
  </si>
  <si>
    <t>SARY Y EDNA</t>
  </si>
  <si>
    <t>CONTRATAR EL SUMINISTRO BAJO LA MODALIDAD DE MONTO AGOTABLE DE INSUMOS, SUMINISTROS, INSTRUMENTOS Y HERRAMIENTAS ODONTOLOGICAS DESTINADOS A LA PRESTACIÓN EFICIENTE Y CONTINUA DEL SERVICIO DE LA UNIDAD DE SALUD DE IBAGUE U.S.I. -E.S.E.</t>
  </si>
  <si>
    <t>SUMINISTROS ODONTOLOGICOS</t>
  </si>
  <si>
    <t>DISMED PHARMA S.A.S.</t>
  </si>
  <si>
    <t>100053373 rc 100013837</t>
  </si>
  <si>
    <t>https://community.secop.gov.co/Public/Tendering/ContractNoticePhases/View?PPI=CO1.PPI.45789980&amp;isFromPublicArea=True&amp;isModal=False</t>
  </si>
  <si>
    <t>CONTRATAR LA PRESTACIÓN DE SERVICIOS PROFESIONALES DE UN INGENIERO MECÁNICO PARA EL APOYO EN LA SUPERVISIÓN DE LOS MANTENIMIENTOS PREVENTIVOS Y CORRECTIVOS RELACIONADOS CON LOS AUTOMOTORES DE PROIEDAD DE LA ENTIDAD, ASI COMO DE LOS DEMAS EQUIPOS INDUSTRIALES COMO AIRES ACONDIONADOS, AUTOCLAVES, NEVERAS DE MEDICAMENTOS ESPECIALES, ENTRE OTROS, CONFORME A LOS STANDARES DE CALIDAD Y NORMAS DE SEGURIDAD</t>
  </si>
  <si>
    <t>INGENIRO MECANICO</t>
  </si>
  <si>
    <t>RAUL FERNANDO ESCOBAR CIRO</t>
  </si>
  <si>
    <t xml:space="preserve">LA UNION </t>
  </si>
  <si>
    <t>2544-101211855</t>
  </si>
  <si>
    <t>https://community.secop.gov.co/Public/Tendering/ContractNoticePhases/View?PPI=CO1.PPI.45791496&amp;isFromPublicArea=True&amp;isModal=False</t>
  </si>
  <si>
    <t>CARRERA 8 No.126-41 torre 2 102</t>
  </si>
  <si>
    <t>raulescc@gmail.com</t>
  </si>
  <si>
    <t>profesional</t>
  </si>
  <si>
    <t>147</t>
  </si>
  <si>
    <t>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</si>
  <si>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LUISA FERNANDA DIAZ RESTREPO</t>
  </si>
  <si>
    <t>ESPINAL</t>
  </si>
  <si>
    <t>25-44-101211820</t>
  </si>
  <si>
    <t>3.677.873.00)</t>
  </si>
  <si>
    <t>https://community.secop.gov.co/Public/Tendering/ContractNoticePhases/View?PPI=CO1.PPI.45792214&amp;isFromPublicArea=True&amp;isModal=False</t>
  </si>
  <si>
    <t>CALLE 146 ANo.47R 65CASA PICALEÑA</t>
  </si>
  <si>
    <t>148</t>
  </si>
  <si>
    <t>CONTRATAR EL SUMINISTRO DE MEDICAMENTOS, INCLUYENDO AQUELLOS DE CONTROL ESPECIAL Y MONOPOLIO DEL FONDO NACIONAL DE ESTUPEFACIENTES, NECESARIOS PARA LA ATENCIÓN EN SERVICIOS DE URGENCIAS, SALA DE PARTOS, HOSPITALIZACIÓN EN GINECOLOGÍA, GENERAL, ÁREA RESPIRATORIA, UNIDAD MENTAL SUR, ASÍ COMO PARA ACTIVIDADES DE PROMOCIÓN Y PREVENCIÓN, Y BRIGADAS DE SALUD URBANA Y RURAL, CON UN MONTO AGOTABLE SEGÚN LO CONTEMPLADO EN EL PLAN DE BENEFICIOS DE SALUD.</t>
  </si>
  <si>
    <t>SUMINISTROS MEDICAMENTOS</t>
  </si>
  <si>
    <t>25-40-101056147 -25-44-101211797</t>
  </si>
  <si>
    <t>https://community.secop.gov.co/Public/Tendering/ContractNoticePhases/View?PPI=CO1.PPI.45792251&amp;isFromPublicArea=True&amp;isModal=False</t>
  </si>
  <si>
    <t>CONTRATAR LA PRESTACIÓN DE SERVICIOS PROFESIONALES DE UN PROFESIONAL CON EXPERIENCIA, PARA APOYAR TÉCNICA Y ESTRATEGICAMENTE A LA UNIDAD DE SALUD DE IBAGUE E.S.E. EN LOS PROCESOS RELACIONADOS CON LA GESTION DE PRESTACIÓN DE SERVICIOS DE SALUD DESDE LA SUBGERENCIA DE SERVICIOS DE SALUD</t>
  </si>
  <si>
    <t>ADMINISTRADOR FINANCIERO</t>
  </si>
  <si>
    <t>SUBGERENCIA</t>
  </si>
  <si>
    <t>NELSON LASSO VILLANUEVA</t>
  </si>
  <si>
    <t>25-46-101049465</t>
  </si>
  <si>
    <t>9.594.450.o</t>
  </si>
  <si>
    <t>https://community.secop.gov.co/Public/Tendering/ContractNoticePhases/View?PPI=CO1.PPI.45792586&amp;isFromPublicArea=True&amp;isModal=False</t>
  </si>
  <si>
    <t>CRA. 5 No.41-B 5 sur Manzana Lcasa 41 barrio las Palmeras</t>
  </si>
  <si>
    <t>nlassov@gmail.com</t>
  </si>
  <si>
    <t>SUBGERENCIA DE SERVICIOS</t>
  </si>
  <si>
    <t>CONTRATAR  LA PRESTACIÓN DE SERVICIOS DE UN PROFESIONAL  ESPECIALIZADO PARA BRINDAR APOYO A LA UNIDAD DE SALUD DE IBAGUE EN LA CONTRATACIÓN DE SERVICIOS DE SALUD CON LAS EAPB PRESENTES EN EL MUNICIPIO DE IBAGUE</t>
  </si>
  <si>
    <t>INGENIERA DE SISTEMAS ESPECIALIZADA</t>
  </si>
  <si>
    <t>ROCIO DEL PILAR FIERRO PEREZ</t>
  </si>
  <si>
    <t>25-46-101049466</t>
  </si>
  <si>
    <t>9.594.450.00</t>
  </si>
  <si>
    <t>https://community.secop.gov.co/Public/Tendering/ContractNoticePhases/View?PPI=CO1.PPI.45793096&amp;isFromPublicArea=True&amp;isModal=False</t>
  </si>
  <si>
    <t>CALLE 104 b-109 NORTE CONJUNTO SAN REMO BLOQUE 6 APTO. 101</t>
  </si>
  <si>
    <t>ROFI1122@HOTMAIL.COM</t>
  </si>
  <si>
    <t>INGENIERO SISTEMAS ESPECIALIZADOS</t>
  </si>
  <si>
    <t>151</t>
  </si>
  <si>
    <t>AHUDY VASQUEZ GALINDO</t>
  </si>
  <si>
    <t>25-44-101211789</t>
  </si>
  <si>
    <t>3.677.873.00</t>
  </si>
  <si>
    <t>https://community.secop.gov.co/Public/Tendering/ContractNoticePhases/View?PPI=CO1.PPI.45793351&amp;isFromPublicArea=True&amp;isModal=False</t>
  </si>
  <si>
    <t>MANZANA KCASA 7 BARRIO PORTALES DEL NORTE</t>
  </si>
  <si>
    <t>audithcamila@gmail.com</t>
  </si>
  <si>
    <t>CONTRATAR LA PRESTACIÓN DE SERVICIOS PROFESIONALES DE UN ABOGADO ESPECIALIZADO Y CON EXPERIENCIA PARA APOYO AL AREA JURIDICA DE LA UNIDAD DE SALUD  DE IBAGUE</t>
  </si>
  <si>
    <t>DIEGO FERNANDO CORTES TABARES</t>
  </si>
  <si>
    <t>28-44-101211766</t>
  </si>
  <si>
    <t>https://community.secop.gov.co/Public/Tendering/ContractNoticePhases/View?PPI=CO1.PPI.45793395&amp;isFromPublicArea=True&amp;isModal=False</t>
  </si>
  <si>
    <t>CARRERA 7B No.60-117 bARRIO pRADOS DEL nORTE mANZANA a CASA 3</t>
  </si>
  <si>
    <t>diego.cortestt@gmail.com</t>
  </si>
  <si>
    <t>153</t>
  </si>
  <si>
    <t xml:space="preserve">ADMINISTRATIVO </t>
  </si>
  <si>
    <t>KAREN TATIANA LOPEZ ORTIZ</t>
  </si>
  <si>
    <t>SAN PEDRO</t>
  </si>
  <si>
    <t>https://community.secop.gov.co/Public/Tendering/ContractNoticePhases/View?PPI=CO1.PPI.45794456&amp;isFromPublicArea=True&amp;isModal=False</t>
  </si>
  <si>
    <t>CARRERA 12 No.29-50 Barrio Antonio Nariño</t>
  </si>
  <si>
    <t>arentatianalopez1104@gmail.com</t>
  </si>
  <si>
    <t>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</si>
  <si>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PROFESIONAL  COORDINADOR EBS</t>
  </si>
  <si>
    <t>EBS ASISTENCIAL</t>
  </si>
  <si>
    <t>MARIA VICTORIA HUERFANO RIVERA</t>
  </si>
  <si>
    <t>https://community.secop.gov.co/Public/Tendering/ContractNoticePhases/View?PPI=CO1.PPI.45794704&amp;isFromPublicArea=True&amp;isModal=False</t>
  </si>
  <si>
    <t>CALLE 37 B No.6-70</t>
  </si>
  <si>
    <t>mariavhuerfano@gmail.com</t>
  </si>
  <si>
    <t>especialista ebs</t>
  </si>
  <si>
    <t>CAMAD</t>
  </si>
  <si>
    <r>
      <t>CONTRATAR LA PRESTACIÓN DEL SERVICIO DE UN PROFESIONAL ESPECIALIZADO DEL AREA DE LA SALUD PARA LA COORDINACIÓN DEL “PROYECTO PPL ERON PICALEÑA” DEL MUNICIPIO DE IBAGUÉ, EN EL MARCO DE LA RESOLUCIÓN N° 0001146 DEL 04 DE JUNIO DE 2025 “</t>
    </r>
    <r>
      <rPr>
        <sz val="10"/>
        <color theme="1"/>
        <rFont val="Calibri"/>
        <family val="2"/>
        <scheme val="minor"/>
      </rPr>
      <t xml:space="preserve">POR MEDIO DE LA CUAL SE EFECTÚA UNA ASIGNACIÓN DE RECURSOS DEL PRESUPUESTO DE </t>
    </r>
    <r>
      <rPr>
        <sz val="10"/>
        <color rgb="FF000000"/>
        <rFont val="Calibri"/>
        <family val="2"/>
        <scheme val="minor"/>
      </rPr>
      <t>GASTOS DE INVERSIÓN DEL MINISTERIO DE SALUD Y PROTECCIÓN SOCIAL, PARA LA PREVENCIÓN Y</t>
    </r>
    <r>
      <rPr>
        <sz val="10"/>
        <color theme="1"/>
        <rFont val="Calibri"/>
        <family val="2"/>
        <scheme val="minor"/>
      </rPr>
      <t xml:space="preserve"> </t>
    </r>
    <r>
      <rPr>
        <sz val="10"/>
        <color rgb="FF000000"/>
        <rFont val="Calibri"/>
        <family val="2"/>
        <scheme val="minor"/>
      </rPr>
      <t>ATENCIÓN DE PERSONAS CON RIESGOS, PROBLEMAS Y TRASTORNOS MENTALES DERIVADOS DEL</t>
    </r>
    <r>
      <rPr>
        <sz val="10"/>
        <color theme="1"/>
        <rFont val="Calibri"/>
        <family val="2"/>
        <scheme val="minor"/>
      </rPr>
      <t xml:space="preserve"> </t>
    </r>
    <r>
      <rPr>
        <sz val="10"/>
        <color rgb="FF000000"/>
        <rFont val="Calibri"/>
        <family val="2"/>
        <scheme val="minor"/>
      </rPr>
      <t>CONSUMO DE SUSTANCIAS PSICOACTIVAS.</t>
    </r>
  </si>
  <si>
    <t>COORDINADOR CAMAD</t>
  </si>
  <si>
    <t>CAMAD ADMINISTRATIVO</t>
  </si>
  <si>
    <t>CLAUDIA LUCIA RINCON MARQUEZ</t>
  </si>
  <si>
    <t>25-44-101211822</t>
  </si>
  <si>
    <t>https://community.secop.gov.co/Public/Tendering/ContractNoticePhases/View?PPI=CO1.PPI.45794735&amp;isFromPublicArea=True&amp;isModal=False</t>
  </si>
  <si>
    <t>Calle 14 No.41-43 Madaira Torre 2 apto.902</t>
  </si>
  <si>
    <t>ps.lucyrinconm@gmai.com</t>
  </si>
  <si>
    <t>2201/1988</t>
  </si>
  <si>
    <t>ESPECIALISTA CAMAD</t>
  </si>
  <si>
    <t>ANA MARIA JARAMILLO ARANGO</t>
  </si>
  <si>
    <t>25-44-101211837</t>
  </si>
  <si>
    <t>https://community.secop.gov.co/Public/Tendering/ContractNoticePhases/View?PPI=CO1.PPI.45794751&amp;isFromPublicArea=True&amp;isModal=False</t>
  </si>
  <si>
    <t>CALLE 93 No.4D SUR 70</t>
  </si>
  <si>
    <t>anamjaramilloarango94@gmail.com</t>
  </si>
  <si>
    <t>ESPECIALISTA EBS</t>
  </si>
  <si>
    <t>GUILLERMO ALFONSO RODRIGUEZ RAMIREZ</t>
  </si>
  <si>
    <t>25-44-101211786</t>
  </si>
  <si>
    <t>https://community.secop.gov.co/Public/Tendering/ContractNoticePhases/View?PPI=CO1.PPI.45794772&amp;isFromPublicArea=True&amp;isModal=False</t>
  </si>
  <si>
    <t>CRA. 13 No.40B-74 EDIFICIO TEKTO SAN MARCOS APTO.611</t>
  </si>
  <si>
    <t>guilloarr@hotmail.com</t>
  </si>
  <si>
    <t>014/08/1969</t>
  </si>
  <si>
    <t>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</si>
  <si>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TECNICO ADMINISTRATIVO EBS</t>
  </si>
  <si>
    <t>ADMINISTRATIVO EBS</t>
  </si>
  <si>
    <t>LINA PATRICIA MOSQUERA GUZMAN</t>
  </si>
  <si>
    <t>2026/01//16</t>
  </si>
  <si>
    <t>https://community.secop.gov.co/Public/Tendering/ContractNoticePhases/View?PPI=CO1.PPI.45794791&amp;isFromPublicArea=True&amp;isModal=False</t>
  </si>
  <si>
    <t>TECNOLOGO EN ELECTRONICA</t>
  </si>
  <si>
    <t>NADGLY MUR ROBAYO</t>
  </si>
  <si>
    <t>https://community.secop.gov.co/Public/Tendering/ContractNoticePhases/View?PPI=CO1.PPI.45795728&amp;isFromPublicArea=True&amp;isModal=False</t>
  </si>
  <si>
    <t>CALLE 3 No.3-09 LA POLA</t>
  </si>
  <si>
    <t>namur1621@gmail.com</t>
  </si>
  <si>
    <t>administradora publica</t>
  </si>
  <si>
    <t>NATALIA MARIA CARDONA MOICA</t>
  </si>
  <si>
    <t>https://community.secop.gov.co/Public/Tendering/ContractNoticePhases/View?PPI=CO1.PPI.45795783&amp;isFromPublicArea=True&amp;isModal=False</t>
  </si>
  <si>
    <t>MANZANA C CS 22 BARRIO CORDO¿BA</t>
  </si>
  <si>
    <t>nataliamcardonam@gmail.com</t>
  </si>
  <si>
    <t>INGENIERA MECANICA EBS</t>
  </si>
  <si>
    <t>VIVIAN PATRICIA HERRERA TRONCOSO</t>
  </si>
  <si>
    <t>25-44-101211842</t>
  </si>
  <si>
    <t>https://community.secop.gov.co/Public/Tendering/ContractNoticePhases/View?PPI=CO1.PPI.45795074&amp;isFromPublicArea=True&amp;isModal=False</t>
  </si>
  <si>
    <t>CALLE 69 No.11-173 CONDOMINIO RIVERA</t>
  </si>
  <si>
    <t>naviviht@gmail.com</t>
  </si>
  <si>
    <t>DAYANA ANDREA ÑUNGO CASTELLANOS</t>
  </si>
  <si>
    <t>https://community.secop.gov.co/Public/Tendering/ContractNoticePhases/View?PPI=CO1.PPI.45795096&amp;isFromPublicArea=True&amp;isModal=False</t>
  </si>
  <si>
    <t>CRA. 7No.38-63</t>
  </si>
  <si>
    <t>dayanaandrea1018@gmail.com</t>
  </si>
  <si>
    <t>18/110/1999</t>
  </si>
  <si>
    <t>ANGIE TATIANA GONZALEZ PEREZ</t>
  </si>
  <si>
    <t>https://community.secop.gov.co/Public/Tendering/ContractNoticePhases/View?PPI=CO1.PPI.45796725&amp;isFromPublicArea=True&amp;isModal=False</t>
  </si>
  <si>
    <t>CRA.22 SURNo.154-81 TORRE 11 APTO.403</t>
  </si>
  <si>
    <t>TATIANAGP05@GMAIL.COM</t>
  </si>
  <si>
    <t>TECNICO EN SISTEMAS</t>
  </si>
  <si>
    <t>CONTRATAR LA PRESTACIÓN DE SERVICIO DE UN TECNOLOGO PARA QUE APOYE LA REALIZACIÓN DE INFORMES A ENTES DE CONTROL Y DEPENDENCIAS DE LA ENTIDAD, ESTUDIOS PREVIOS Y DEMAS ACTIVIDADES QUE SE REQUIERAN EN EL ÁREA DE APOYO HOSPITALARIO DE LA UNIDAD DE SALUD DE IBAGUÉ USI- E.S.E.</t>
  </si>
  <si>
    <t>TECNOLOGO EN COSTOS</t>
  </si>
  <si>
    <t>SULMA SOFIA ORTIZ CAYCEDO</t>
  </si>
  <si>
    <t>COYAIMA</t>
  </si>
  <si>
    <t>25-44-101212582</t>
  </si>
  <si>
    <t>https://community.secop.gov.co/Public/Tendering/ContractNoticePhases/View?PPI=CO1.PPI.45796750&amp;isFromPublicArea=True&amp;isModal=False</t>
  </si>
  <si>
    <t>CRA.6 No.48-14</t>
  </si>
  <si>
    <t>CONTRATAR LA PRESTACION DE SERVICIOS DE UN(A) PROFESIONAL ADMINISTRATIVO CON EL OBJETO ACOMPAÑE, APOYE, TODAS LAS ACTIVIDADES, DESDE EL PUNTO DE VISTA CONTABLE, FINANCIERO,PRESUPUESTAL, TECNICO ADMINISTRATIVO, EN EL MARCO DE LA RESOLUCION NO.2593 EXPEDIDA POR EL MINISTERIO DE SALUD Y PROTECCION SOCIAL.</t>
  </si>
  <si>
    <t>PAOLA ANDREA ARANGO PEÑA</t>
  </si>
  <si>
    <t>026/02/04</t>
  </si>
  <si>
    <t>https://community.secop.gov.co/Public/Tendering/ContractNoticePhases/View?PPI=CO1.PPI.45797128&amp;isFromPublicArea=True&amp;isModal=False</t>
  </si>
  <si>
    <t>calle 67 nO.23-56bARRIO aMBALA</t>
  </si>
  <si>
    <t>paolaarango8510@gmail.com</t>
  </si>
  <si>
    <t>CONTRATAR LA PRESTACIÓN DE SERVICIOS DE APOYO ASISTENCIAL DE UN AUXILIAR DE ENFERMERÍA PARA CONTRIBUIR A LA EJECUCIÓN OPERATIVA DEL PROYECTO PPL ERON PICALEÑA DEL MUNICIPIO DE IBAGUÉ, EN EL MARCO DE LA RESOLUCIÓN N° 0001146 DEL 04 DE JUNIO DE 2025, MEDIANTE EL APOYO A LOS PROCESOS DE TAMIZACIÓN, VALORACIÓN INICIAL, IMPLEMENTACIÓN DE ACCIONES DE PROMOCIÓN DE LA SALUD Y PREVENCIÓN DE RIESGOS, COORDINACIÓN OPERATIVA PARA LA APLICACIÓN DE PRUEBAS DE VIH Y SÍFILIS, SEGUIMIENTO BÁSICO A LA POBLACIÓN CANALIZADA, CONSOLIDACIÓN DE REGISTROS Y PARTICIPACIÓN EN LAS FASES DE IMPLEMENTACIÓN, SEGUIMIENTO Y ANÁLISIS DE RESULTADOS DEL PROYECTO, CONTRIBUYENDO A LA ATENCIÓN INTEGRAL DE LA POBLACIÓN PRIVADA DE LA LIBERTAD</t>
  </si>
  <si>
    <t>CAMAD ASISTENCIAL</t>
  </si>
  <si>
    <t>ANGIE LORENA MENDEZ OTERO</t>
  </si>
  <si>
    <t>25-46-101049815</t>
  </si>
  <si>
    <t>https://community.secop.gov.co/Public/Tendering/ContractNoticePhases/View?PPI=CO1.PPI.46222156&amp;isFromPublicArea=True&amp;isModal=False</t>
  </si>
  <si>
    <t>CARRERA 21 SUR No.145-77</t>
  </si>
  <si>
    <t>torre 61 APTO.204</t>
  </si>
  <si>
    <t>angielmendez1990@gmail.com</t>
  </si>
  <si>
    <t xml:space="preserve">BELLANID MADRIGAL MUÑOZ </t>
  </si>
  <si>
    <t>25-44-101212330</t>
  </si>
  <si>
    <t>https://community.secop.gov.co/Public/Tendering/ContractNoticePhases/View?PPI=CO1.PPI.46227368&amp;isFromPublicArea=True&amp;isModal=False</t>
  </si>
  <si>
    <t>Carrera  9 No.40-34 CASA- teléfono de contacto No., EMAIL: bellasanti06@hotmail.com</t>
  </si>
  <si>
    <t>Carrera  9 No.40-34 CASA- teléfono de contacto No.3187226246, EMAIL: bellasanti06@hotmail.com</t>
  </si>
  <si>
    <t>bellasanti06@hotmail.com</t>
  </si>
  <si>
    <t>CONTRATAR LA PRESTACIÓN DE SERVICIOS PROFESIONALES DE UN PSICÓLOGO PARA LA EJECUCIÓN DE LAS ACCIONES ASISTENCIALES, PSICOEDUCATIVAS, DE REDUCCIÓN DE RIESGOS Y DE GESTIÓN DEL CASO CONTEMPLADAS EN EL PROYECTO PPL ERON PICALEÑA DEL MUNICIPIO DE IBAGUÉ, EN EL MARCO DE LA RESOLUCIÓN N°0001146 DEL 04 DE JUNIO DE 2025, MEDIANTE LA CUAL SE EFECTÚA UNA ASIGNACIÓN DE RECURSOS DEL PRESUPUESTO DE GASTOS DE INVERSIÓN DEL MINISTERIO DE SALUD Y PROTECCIÓN SOCIAL.</t>
  </si>
  <si>
    <t xml:space="preserve">CARLOS AUGUSTO BUENDIA PEREZ </t>
  </si>
  <si>
    <t>25-44-101212312</t>
  </si>
  <si>
    <t>4.750.000.</t>
  </si>
  <si>
    <t>https://community.secop.gov.co/Public/Tendering/ContractNoticePhases/View?PPI=CO1.PPI.46230388&amp;isFromPublicArea=True&amp;isModal=False</t>
  </si>
  <si>
    <t xml:space="preserve">Calle 11 No.14-63 Paseo Bolivar Casa Paseo Bolivar Honda Tolima- </t>
  </si>
  <si>
    <t>carlosaugustobp@gmail.com.</t>
  </si>
  <si>
    <t xml:space="preserve">VALERIA DEL PILAR FLOREZ VARON </t>
  </si>
  <si>
    <t>25-44-101212360</t>
  </si>
  <si>
    <t>https://community.secop.gov.co/Public/Tendering/ContractNoticePhases/View?PPI=CO1.PPI.46230272&amp;isFromPublicArea=True&amp;isModal=False</t>
  </si>
  <si>
    <t>Carrera  9ª SUR No.30-19 Barrio Villa Cafe</t>
  </si>
  <si>
    <t>flores varonvaleria@gmail.com</t>
  </si>
  <si>
    <t>CONTRATAR LA PRESTACIÓN DE SERVICIOS PROFESIONALES DE UN ENFERMERO(A) PARA APOYAR LA EJECUCIÓN DE ACCIONES ASISTENCIALES, DE PROMOCIÓN DE LA SALUD, PREVENCIÓN DE LA ENFERMEDAD, IDENTIFICACIÓN TEMPRANA DE RIESGOS Y FORTALECIMIENTO DE LAS INTERVENCIONES COLECTIVAS CONTEMPLADAS EN EL PROYECTO PPL ERON PICALEÑA DEL MUNICIPIO DE IBAGUÉ, EN EL MARCO DE LA RESOLUCIÓN N°0001146 DEL 04 DE JUNIO DE 2025 DEL MINISTERIO DE SALUD Y PROTECCIÓN SOCIAL.</t>
  </si>
  <si>
    <t>ENFERMERO(A)</t>
  </si>
  <si>
    <t>DANNY LUCIA SANCHEZ CARO</t>
  </si>
  <si>
    <t>25-44-101212306</t>
  </si>
  <si>
    <t>https://community.secop.gov.co/Public/Tendering/ContractNoticePhases/View?PPI=CO1.PPI.46231024&amp;isFromPublicArea=True&amp;isModal=False</t>
  </si>
  <si>
    <t>Cra.10 A No.75 A-06 Barrio/ Jordán 7 Etapa</t>
  </si>
  <si>
    <t>ps.dannylucia_17@hotmail.com.</t>
  </si>
  <si>
    <t>ENFERMERA</t>
  </si>
  <si>
    <t>CONTRATAR LA PRESTACIÓN DE SERVICIOS PROFESIONALES DE UN MÉDICO PARA APOYAR LA EJECUCIÓN DE LAS ACCIONES ASISTENCIALES DEL PROYECTO PPL ERON PICALEÑA DEL MUNICIPIO DE IBAGUÉ, EN EL MARCO DE LA RESOLUCIÓN N°0001146 DEL 04 DE JUNIO DE 2025,  MEDIANTE LA REALIZACIÓN DE VALORACIONES INTEGRALES EN SALUD DESDE EL PRIMER NIVEL DE ATENCIÓN, LA IDENTIFICACIÓN TEMPRANA DE RIESGOS FÍSICOS Y MENTALES, LA GESTIÓN Y CANALIZACIÓN OPORTUNA A LOS SERVICIOS DE SALUD REQUERIDOS, EL APOYO EN LA IMPLEMENTACIÓN DE ESTRATEGIAS DE PROMOCIÓN DE LA SALUD Y REDUCCIÓN DE RIESGOS, ASÍ COMO LA PARTICIPACIÓN EN LAS FASES DE IMPLEMENTACIÓN, SEGUIMIENTO Y CIERRE TÉCNICO DEL PROYECTO, GARANTIZANDO LA ATENCIÓN INTEGRAL DE LA POBLACIÓN PRIVADA DE LA LIBERTAD.</t>
  </si>
  <si>
    <t xml:space="preserve">JAVIER ANTONIO GUERRERO RADA </t>
  </si>
  <si>
    <t>25-44-101212323</t>
  </si>
  <si>
    <t>RENUNCIA 19 MARZO/26</t>
  </si>
  <si>
    <t>https://community.secop.gov.co/Public/Tendering/ContractNoticePhases/View?PPI=CO1.PPI.46231305&amp;isFromPublicArea=True&amp;isModal=False</t>
  </si>
  <si>
    <t>Calle 84 B No.42F 23 Barranquilla</t>
  </si>
  <si>
    <t>guerreroradajavier@gmail.com</t>
  </si>
  <si>
    <t>MEDICO GENERAL</t>
  </si>
  <si>
    <t>CONTRATAR LA PRESTACIÓN DE SERVICIOS PROFESIONALES DE UN TRABAJADOR SOCIAL PARA APOYAR LA EJECUCIÓN DEL PROYECTO PPL ERON PICALEÑA DEL MUNICIPIO DE IBAGUÉ, EN EL MARCO DE LA RESOLUCIÓN N°0001146 DEL 04 DE JUNIO DE 2025, MEDIANTE EL DESARROLLO DE INTERVENCIONES PSICOSOCIALES ORIENTADAS A LA IDENTIFICACIÓN DE FACTORES DE VULNERABILIDAD, EL ACOMPAÑAMIENTO SOCIAL A LA POBLACIÓN PRIORIZADA, LA GESTIÓN DE CANALIZACIONES A SERVICIOS DE SALUD Y OFERTA INSTITUCIONAL, EL FORTALECIMIENTO DE REDES DE APOYO, LA DISMINUCIÓN DE BARRERAS DE ACCESO Y LA PREPARACIÓN PARA LA INCLUSIÓN SOCIAL, ASÍ COMO LA PARTICIPACIÓN EN LAS FASES DE IMPLEMENTACIÓN, SEGUIMIENTO Y CIERRE TÉCNICO DEL PROYECTO, FAVORECIENDO LA CONTINUIDAD DE LA ATENCIÓN DE LA POBLACIÓN PRIVADA DE LA LIBERTAD.</t>
  </si>
  <si>
    <t xml:space="preserve">MARIA ALEJANDRA ANDRADE RICO </t>
  </si>
  <si>
    <t>PURIFICACION</t>
  </si>
  <si>
    <t>25-44-101212321</t>
  </si>
  <si>
    <t>https://community.secop.gov.co/Public/Tendering/ContractNoticePhases/View?PPI=CO1.PPI.46231380&amp;isFromPublicArea=True&amp;isModal=False</t>
  </si>
  <si>
    <t>Carrera 9 No.9-300 Barrio Ospina Pérez</t>
  </si>
  <si>
    <t>trabajosocial.andrade21@gmail.com</t>
  </si>
  <si>
    <t>CONTRATAR LA PRESTACIÓN DE SERVICIO INTEGRAL DE ASEO, DESINFECCION Y SERVICIOS GENERALES,  QUE REQUIERE LA UNIDAD DE SALUD DE IBAGUÉ U.S.I. - E.S.E. EN TODAS SUS SEDES, UNIDADES INTERMEDIAS, CENTROS DE SALUD Y PUESTOS DE SALUD.</t>
  </si>
  <si>
    <t>MIN 2</t>
  </si>
  <si>
    <t>100054111 - 100014079</t>
  </si>
  <si>
    <t>https://community.secop.gov.co/Public/Tendering/ContractNoticePhases/View?PPI=CO1.PPI.46131102&amp;isFromPublicArea=True&amp;isModal=False</t>
  </si>
  <si>
    <t>CONTRATAR LA PRESTACION DEL SERVICIO DE VIGILANCIA Y SEGURIDAD PRIVADA, A TRAVES DE VIGILANCIA HUMANA Y VIGILANCIA MEDIANTE SISTEMA INALAMBRICO, EN LAS UNIDADES INTERMEDIAS Y CENTROS DE SALUD, JORDAN VIII ETAPA, UNIDAD DEL SUR, UNIDAD HOSPITAL SAN FRANCISCO, UNIDAD DEL SALADO Y UNIDAD PICALEÑA, ADSCRITOS A LA UNIDAD DE SALUD DE IBAGUÉ U.S.I.-E.S.E. EL CUAL DEBERÁ SER PRESTADO POR UNA EMPRESA LEGALMENTE CONSTITUIDA Y AUTORIZADA POR LA SUPERINTENDENCIA DE VIGILANCIA Y SEGURIDAD PRIVADA, DE CONFORMIDAD CON LA NORMATIVIDAD VIGENTE.</t>
  </si>
  <si>
    <t>MIN 1</t>
  </si>
  <si>
    <t>310-47-994000021122 rc 310-74-994000007644</t>
  </si>
  <si>
    <t>https://community.secop.gov.co/Public/Tendering/ContractNoticePhases/View?PPI=CO1.PPI.46103934&amp;isFromPublicArea=True&amp;isModal=False</t>
  </si>
  <si>
    <t>CONTRATAR UN AUXILIAR DE ENFERMERIA PARA QUE BRINDE APOYO A LA EJECUCIÓN DE LAS RUTAS DE ATENCION EN SALUD EN LA TOMA Y ALISTAMIENTO DE MUESTRAS DEL LABORATORIO CLINICO DE LA UNIDAD DE SALUD DE IBAGUE U.S.I. - E.S.E.</t>
  </si>
  <si>
    <t>LABORATORIO ASISTENCIAL</t>
  </si>
  <si>
    <t>ANDREA KATERINE ESPINOSA BECERRA</t>
  </si>
  <si>
    <t>480-47-994000059049</t>
  </si>
  <si>
    <t>https://community.secop.gov.co/Public/Tendering/ContractNoticePhases/View?PPI=CO1.PPI.46304262&amp;isFromPublicArea=True&amp;isModal=False</t>
  </si>
  <si>
    <t>crA. 4 b nO.29-75 bARRIO lA FRANCIA</t>
  </si>
  <si>
    <t>akespinosa002@gmail.com</t>
  </si>
  <si>
    <t>auxiliar enfermeria</t>
  </si>
  <si>
    <t>laboratorio clinico</t>
  </si>
  <si>
    <t>DISCAPACIDAD</t>
  </si>
  <si>
    <t>DIEGO SILVA</t>
  </si>
  <si>
    <t>CONTRATAR LA PRESTACIÓN DE SERVICIOS PROFESIONALES DE UN ENFERMERO PROFESIONAL PARA LA REALIZACIÓN DEL REGISTRO, VALORACIÓN, CARACTERIZACIÓN Y CERTIFICACIÓN DE PERSONAS CON DISCAPACIDAD EMN EL MUNICIPIO DE IBAGUE TOLIMA, DURENTE LA VIGENCIA 2026, EN EL MARCO DE LA RESOLUCIÓN NO.00001018 DEL 26 DE MAYO DE 2025, EXPEDIDA POR EL MINISTERIO DE SALUD Y PROTECCIÓN SOCIAL</t>
  </si>
  <si>
    <t>JEFFERSON RODRIGO BARRERO TAFUR</t>
  </si>
  <si>
    <t>20626/03/02</t>
  </si>
  <si>
    <t>https://community.secop.gov.co/Public/Tendering/ContractNoticePhases/View?PPI=CO1.PPI.46306470&amp;isFromPublicArea=True&amp;isModal=False</t>
  </si>
  <si>
    <t>CALLE 37No.4B-67 CASA NACIONALRRERA 11 No.39-03 BARRIO GAITAN</t>
  </si>
  <si>
    <t>jeffersonbarreroyeye@hotmail.com</t>
  </si>
  <si>
    <t>ENFERMERO</t>
  </si>
  <si>
    <t>CONTRATAR LA PRESTACIÓN DE SERVICIOS PROFESIONALES DE UN PSICOLOGO PARA LA REALIZACIÓN DEL REGISTRO, VALORACIÓN, CARACTERIZACIÓN Y CERTIFICACIÓN DE PERSONAS CON DISCAPACIDAD EN EL MUNICIPIO DE IBAGUÉ, TOLIMA, DURANTE LA VIGENCIA 2026, EN EL MARCO DE LA CELEBRACION DE LA RESOLUCIÓN No.00001018 del 26 de mayo de  2025 expedida por el ministerio de salud y protección social.</t>
  </si>
  <si>
    <t>JOHAN NICOLAS BELTRAN PEREZ</t>
  </si>
  <si>
    <t>25-44-101212452</t>
  </si>
  <si>
    <t>https://community.secop.gov.co/Public/Tendering/ContractNoticePhases/View?PPI=CO1.PPI.46306483&amp;isFromPublicArea=True&amp;isModal=False</t>
  </si>
  <si>
    <t>Calle 6 No.3-41 Barrio La POla</t>
  </si>
  <si>
    <t>sicologonicolasbeltran@gmail.com</t>
  </si>
  <si>
    <t>CONTRATAR LA PRESTACIÓN DE SERVICIOS PROFESIONALES DE UN MEDICO GENERAL PARA LA REALIZACIÓN DEL REGISTRO, VALORACIÓN, CARACTERIZACIÓN Y CERTIFICACIÓN DE PERSONAS CON DISCAPACIDAD EN EL MUNICIPIO DE IBAGUÉ, TOLIMA, DURANTE LA VIGENCIA 2026, EN EL MARCO DE LA CELEBRACION DE LA RESOLUCIÓN No.00001018 del 26 de mayo de  2025 expedida por el ministerio de salud y protección social.</t>
  </si>
  <si>
    <t>JOSE JENNER ACEVEDO FERNANDEZ</t>
  </si>
  <si>
    <t>25-44-101212437</t>
  </si>
  <si>
    <t>https://community.secop.gov.co/Public/Tendering/ContractNoticePhases/View?PPI=CO1.PPI.46302392&amp;isFromPublicArea=True&amp;isModal=False</t>
  </si>
  <si>
    <t>CALLE 73 N 16-31 PUENTE ALTO TORRE1102 VERGEL</t>
  </si>
  <si>
    <t>cachacevedo@gmail.com</t>
  </si>
  <si>
    <t>CONTRATAR EL SUMINISTRO DE ELEMENTOS Y DISPOSITIVOS MÉDICOS CONTEMPLADOS EN EL PLAN DE BENEFICIOS EN SALUD (PBS), NECESARIOS PARA LA ATENCIÓN INTEGRAL DE USUARIOS EN SERVICIOS DE SALUD COMO URGENCIAS, HOSPITALIZACIÓN, UNIDAD MENTAL, ATENCIÓN DE PARTOS, ACTIVIDADES DE PROMOCIÓN Y PREVENCIÓN, ASÍ COMO BRIGADAS DE SALUD URBANAS Y RURALES, A MONTO AGOTABLE.</t>
  </si>
  <si>
    <t>SUMINISTROS DE DISPOSITIVOS MEDICOS</t>
  </si>
  <si>
    <t>25-40-101056371 -25-44-101212510</t>
  </si>
  <si>
    <t>https://community.secop.gov.co/Public/Tendering/ContractNoticePhases/View?PPI=CO1.PPI.46356724&amp;isFromPublicArea=True&amp;isModal=False</t>
  </si>
  <si>
    <t>CONTRATAR LA PRESTACIÓN DEL SERVICIO DE RADIOLOGÍA PARA LOS USUARIOS DE LA UNIDAD DE SALUD DE IBAGUE USI E.S.E.  QUE REQUIERAN ATENCIÓN DE CONSULTA EXTERNA, URGENCIAS Y HOSPITALIZACIÓN Y DEMAS QUE SE DEBAN PRESTAR CONFORME A LA MISION DE LA ENTIDAD</t>
  </si>
  <si>
    <t>MIN 5</t>
  </si>
  <si>
    <t>21-44-101493541 RC 21-40-101271621</t>
  </si>
  <si>
    <t>https://community.secop.gov.co/Public/Tendering/ContractNoticePhases/View?PPI=CO1.PPI.46233277&amp;isFromPublicArea=True&amp;isModal=False</t>
  </si>
  <si>
    <t>MAURY JHASBLEIDY VELASQUEZ HERRERA</t>
  </si>
  <si>
    <t>480-47-994000059141</t>
  </si>
  <si>
    <t>https://community.secop.gov.co/Public/Tendering/ContractNoticePhases/View?PPI=CO1.PPI.46500634&amp;isFromPublicArea=True&amp;isModal=False</t>
  </si>
  <si>
    <t>CALLE 6 SUR No.23-51</t>
  </si>
  <si>
    <t>aury18us@hotmail.com</t>
  </si>
  <si>
    <t>ESTEFANIA RODRIGUEZ LOZADA</t>
  </si>
  <si>
    <t>25-44-101212767</t>
  </si>
  <si>
    <t>026/03/19</t>
  </si>
  <si>
    <t>https://community.secop.gov.co/Public/Tendering/ContractNoticePhases/View?PPI=CO1.PPI.46503566&amp;isFromPublicArea=True&amp;isModal=False</t>
  </si>
  <si>
    <t>CARRERA 8 B CALLE 72 BARRIO JORDAN 8 ETAPA CASA 4 MZ 16</t>
  </si>
  <si>
    <t>estefania_1,3@outlook.com</t>
  </si>
  <si>
    <t>CONTRATAR EL SUMINISTRO DE MEDICAMENTOS DE MANEJO AMBULATORIO, ASI COMO LOS MEDICAMENTOS REQUERIDOS PARA LAS ACTIYIDADES DE PROMOCIÓN Y MANTENIMIENTO DE LA SALUD DE ACUERDO CON LOS CONTRATOS DE PRESTACIÓN DE SERVICIOS DE SALUD VIGENTES SUSCRITOS ENTRE LA UNIDAD DE SALUD DE IBAGUÉ USI ESE Y LA NUEVA EPS DE LOS MEDICAMENTOS CONTENIDOS EN EL ANEXO TÉCNICO</t>
  </si>
  <si>
    <t>MIN 6</t>
  </si>
  <si>
    <t>25-44-101212705</t>
  </si>
  <si>
    <t>https://community.secop.gov.co/Public/Tendering/ContractNoticePhases/View?PPI=CO1.PPI.46361096&amp;isFromPublicArea=True&amp;isModal=False</t>
  </si>
  <si>
    <t>CONTRATAR A  MONTO AGOTABLE EL SUMINISTRO DE INSUMOS Y MATERIAL PARA EL PROCESAMIENTO DE MUESTRAS DEL LABORATORIO CLINICO TOMADAS EN LAS UNIDADES INTERMEDIAS, CENTROS Y PUESTOS DE LA UNIDAD DE SALUD DE IBAGUE U.S.I. – E.S.E.</t>
  </si>
  <si>
    <t>SUMINISTRO DE INSUMOS LABORATORIOMEDICAMENTOS DE MANEJO AMBULATORIO,</t>
  </si>
  <si>
    <t>MIN 7</t>
  </si>
  <si>
    <t>25-44-101212795</t>
  </si>
  <si>
    <t>https://community.secop.gov.co/Public/Tendering/ContractNoticePhases/View?PPI=CO1.PPI.46362299&amp;isFromPublicArea=True&amp;isModal=False</t>
  </si>
  <si>
    <t>LABORATORIO CLINICO</t>
  </si>
  <si>
    <t xml:space="preserve">EBS </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</si>
  <si>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</si>
  <si>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YINA PAOLA ZAPATA LOTERO</t>
  </si>
  <si>
    <t>https://community.secop.gov.co/Public/Tendering/ContractNoticePhases/View?PPI=CO1.PPI.46582175&amp;isFromPublicArea=True&amp;isModal=False</t>
  </si>
  <si>
    <t>VEREDA LA MIEL</t>
  </si>
  <si>
    <t>ginnazapata2218@gmail.com</t>
  </si>
  <si>
    <t>GRUPO 11 URBANO 3</t>
  </si>
  <si>
    <t>CLARA MARITZA AVILA RODRIGUEZ</t>
  </si>
  <si>
    <t>https://community.secop.gov.co/Public/Tendering/ContractNoticePhases/View?PPI=CO1.PPI.46582589&amp;isFromPublicArea=True&amp;isModal=False</t>
  </si>
  <si>
    <t>CALLE 30 No.2-60</t>
  </si>
  <si>
    <t>vilaclara42@gmail.com</t>
  </si>
  <si>
    <t>GRUPO 11 URBANO 2</t>
  </si>
  <si>
    <t>INGRID VANESA VIVAS TAPIERO</t>
  </si>
  <si>
    <t>25-44-101212987</t>
  </si>
  <si>
    <t>https://community.secop.gov.co/Public/Tendering/ContractNoticePhases/View?PPI=CO1.PPI.46582862&amp;isFromPublicArea=True&amp;isModal=False</t>
  </si>
  <si>
    <t>Barrio Los Tunjos Picaleña</t>
  </si>
  <si>
    <t>ivasvane31@gmail.com</t>
  </si>
  <si>
    <t>GRUPO 11 URBANO 1</t>
  </si>
  <si>
    <t>CONTRATAR LA PRESTACIÓN DE SERVICIOS DE UN(A) MEDICO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</si>
  <si>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JOSE GABRIEL GARCIA TRIANA</t>
  </si>
  <si>
    <t>CARTAGENA</t>
  </si>
  <si>
    <t>RECHAZO</t>
  </si>
  <si>
    <t>4 MESES</t>
  </si>
  <si>
    <t>https://community.secop.gov.co/Public/Tendering/ContractNoticePhases/View?PPI=CO1.PPI.46583446&amp;isFromPublicArea=True&amp;isModal=False</t>
  </si>
  <si>
    <t>CRA.79No.23-09 cASA oASIS</t>
  </si>
  <si>
    <t>JOSEGRABRIELl2507@gmail.com</t>
  </si>
  <si>
    <t>GRUPO 11 URBANO 7</t>
  </si>
  <si>
    <t>CONTRATAR LA PRESTACIÓN DE SERVICIOS DE UN( PROFESIONAL ENFERMERO(A)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</si>
  <si>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JESSICA LORENA BARRERO OSPINA</t>
  </si>
  <si>
    <t>25-44-101212786 RC25-40-101056460</t>
  </si>
  <si>
    <t>https://community.secop.gov.co/Public/Tendering/ContractNoticePhases/View?PPI=CO1.PPI.46583860&amp;isFromPublicArea=True&amp;isModal=False</t>
  </si>
  <si>
    <t>CALLE 44 No.4-13</t>
  </si>
  <si>
    <t>barretojessica311@gmail.com</t>
  </si>
  <si>
    <t>EMFERMERO</t>
  </si>
  <si>
    <t>GRUPO 11 URBANO 6</t>
  </si>
  <si>
    <t>CONTRATAR LA PRESTACIÓN DE SERVICIOS DE UN(A) PSICOLOGO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</si>
  <si>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YESICA TERINE CRIOLLO MENESES</t>
  </si>
  <si>
    <t>100054540 rc</t>
  </si>
  <si>
    <t>https://community.secop.gov.co/Public/Tendering/ContractNoticePhases/View?PPI=CO1.PPI.46584429&amp;isFromPublicArea=True&amp;isModal=False</t>
  </si>
  <si>
    <t>CALLE 13 No.2-10 Barrio Santa Barbara</t>
  </si>
  <si>
    <t>yesicacriollo16@gmail.com</t>
  </si>
  <si>
    <t>GRUPO 11 URBANO  5</t>
  </si>
  <si>
    <t>CONTRATAR LA PRESTACIÓN DE SERVICIOS DE UN AUXILIAR DE ENFERMERÍA QUIEN HARÁ PARTE DE UN (1) EQUIPO BÁSICO DE SALUD, LOS CUALES CONFORME A LA PROGRAMACIÓN Y PRIORIZACIÓN REALIZADA POR LA USI – E.S.E, CUMPLIRÁN RESPONSABILIDADES OPERATIVAS EN UN (1)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</si>
  <si>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JEISSON FERNANDO FORERO OYOLA</t>
  </si>
  <si>
    <t>25-44-101212833</t>
  </si>
  <si>
    <t>https://community.secop.gov.co/Public/Tendering/ContractNoticePhases/View?PPI=CO1.PPI.46608724&amp;isFromPublicArea=True&amp;isModal=False</t>
  </si>
  <si>
    <t>AVENIDA 1 No.31-29 Barrio America</t>
  </si>
  <si>
    <t>eison.forero2018@gmail.com</t>
  </si>
  <si>
    <t>GRUPO 12 RURAL</t>
  </si>
  <si>
    <t>MARCELA VINCOS PALACIOS</t>
  </si>
  <si>
    <t>https://community.secop.gov.co/Public/Tendering/ContractNoticePhases/View?PPI=CO1.PPI.46608753&amp;isFromPublicArea=True&amp;isModal=False</t>
  </si>
  <si>
    <t>CARRERA 12 A No.39-26 bARRIO gAITAN</t>
  </si>
  <si>
    <t>marcelavincos.auxiliar@gmail.com</t>
  </si>
  <si>
    <t>ERIKA PATRICIA GONZALEZ GUZMAN</t>
  </si>
  <si>
    <t>LA DORADA</t>
  </si>
  <si>
    <t>25-44-101212995</t>
  </si>
  <si>
    <t>https://community.secop.gov.co/Public/Tendering/ContractNoticePhases/View?PPI=CO1.PPI.46608781&amp;isFromPublicArea=True&amp;isModal=False</t>
  </si>
  <si>
    <t>CARRERA 7 No.27-10 Casa Belalcazar</t>
  </si>
  <si>
    <t>uniorandres0101@gmail.com</t>
  </si>
  <si>
    <t>ERIS TILBAR AREVALO SOTO</t>
  </si>
  <si>
    <t>https://community.secop.gov.co/Public/Tendering/ContractNoticePhases/View?PPI=CO1.PPI.46609303&amp;isFromPublicArea=True&amp;isModal=False</t>
  </si>
  <si>
    <t>CARRERA 4 BIS No.28- Barrio La Francia</t>
  </si>
  <si>
    <t>rsoto95@gmail.com</t>
  </si>
  <si>
    <t>CONTRATAR LA PRESTACIÓN DE SERVICIOS DE UN MEDICO (A) QUIEN HARÁ PARTE DE UN (1) EQUIPO BÁSICOS DE SALUD, LOS CUALES CONFORME A LA PROGRAMACIÓN Y PRIORIZACIÓN REALIZADA POR LA USI –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</si>
  <si>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ELIANA ALEJANDRA  RODRIGUEZ SERNA</t>
  </si>
  <si>
    <t>100054887 RC 100014320</t>
  </si>
  <si>
    <t>https://community.secop.gov.co/Public/Tendering/ContractNoticePhases/View?PPI=CO1.PPI.46609344&amp;isFromPublicArea=True&amp;isModal=False</t>
  </si>
  <si>
    <t>CRA. 6 SUR No.70/70 bosque reservado torre 1 apto. 406</t>
  </si>
  <si>
    <t>lianaarodriguez@ut.edu.co</t>
  </si>
  <si>
    <t>CONTRATAR LA PRESTACIÓN DE SERVICIOS DE UN PROFESIONAL ENFERMERO (A) QUIEN HARÁ PARTE DE UN (1) EQUIPO BÁSICO DE SALUD, LOS CUALES CONFORME A LA PROGRAMACIÓN Y PRIORIZACIÓN REALIZADA POR LA USI –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</si>
  <si>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JUAN DOMINGO PALACIO ABELLO</t>
  </si>
  <si>
    <t>100054586 RC100014227</t>
  </si>
  <si>
    <t>https://community.secop.gov.co/Public/Tendering/ContractNoticePhases/View?PPI=CO1.PPI.46609399&amp;isFromPublicArea=True&amp;isModal=False</t>
  </si>
  <si>
    <t>VEREDA ANCON TESORITO</t>
  </si>
  <si>
    <t>juanda19@gmail.com</t>
  </si>
  <si>
    <t>CONTRATAR LA PRESTACIÓN DE SERVICIOS DE UN(A) PSICOLOGO QUIEN HARÁ PARTE DE UN (1) EQUIPO BÁSICO DE SALUD, LOS CUALES CONFORME A LA PROGRAMACIÓN Y PRIORIZACIÓN REALIZADA POR LA USI –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</si>
  <si>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LUISA LEON RAMIREZ</t>
  </si>
  <si>
    <t>25-44-10121299</t>
  </si>
  <si>
    <t>https://community.secop.gov.co/Public/Tendering/ContractNoticePhases/View?PPI=CO1.PPI.46609651&amp;isFromPublicArea=True&amp;isModal=False</t>
  </si>
  <si>
    <t>MANZANA 80 CASA 1 BARRIO JORDAN 7 ETAPA</t>
  </si>
  <si>
    <t>mlleonr1997@gmail.com</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</si>
  <si>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PREVENTIVOY PREDICTIVO DE SALUD, CONFORME A LOS LINEAMIENTOS DEFINIDOS EN LA RESOLUCIÓN 2593 DE 2025 EXPEDIDOS POR EL MINISTERIO DE PROTECCIÓN SOCIAL.</t>
  </si>
  <si>
    <t>ANDREA PATRICIA BERNAL CHACON</t>
  </si>
  <si>
    <t>25-44-101212897</t>
  </si>
  <si>
    <t>https://community.secop.gov.co/Public/Tendering/ContractNoticePhases/View?PPI=CO1.PPI.46624420&amp;isFromPublicArea=True&amp;isModal=False</t>
  </si>
  <si>
    <t>Manzana 36 Casa 11 Jardin Santander</t>
  </si>
  <si>
    <t>bernalchacondrea2@gmail.com</t>
  </si>
  <si>
    <t>GRUPO 6 URBANO</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</si>
  <si>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</si>
  <si>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ALEJANDRA RODRIGUEZ URETE</t>
  </si>
  <si>
    <t>.110.526.573</t>
  </si>
  <si>
    <t>25-44-101212868</t>
  </si>
  <si>
    <t>https://community.secop.gov.co/Public/Tendering/ContractNoticePhases/View?PPI=CO1.PPI.46624236&amp;isFromPublicArea=True&amp;isModal=False</t>
  </si>
  <si>
    <t>Manzana 9 casa 15 Barrio Castilla</t>
  </si>
  <si>
    <t>ma.alejandra.1508@gmail.com</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</si>
  <si>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</si>
  <si>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DILSA YILENA BARRERA OROZCO</t>
  </si>
  <si>
    <t>25-44-101212884</t>
  </si>
  <si>
    <t>https://community.secop.gov.co/Public/Tendering/ContractNoticePhases/View?PPI=CO1.PPI.46624422&amp;isFromPublicArea=True&amp;isModal=False</t>
  </si>
  <si>
    <t>Cra, 1 B No.74-59 Palermo</t>
  </si>
  <si>
    <t>dailynjulieta@gmail.com</t>
  </si>
  <si>
    <t>CONTRATAR LA PRESTACIÓN DE SERVICIOS DE UN(A) PSICOLOGO QUIEN HARÁ PARTE DE DOS (2) EQUIPOS BÁSICOS DE SALUD, LOS CUALES CONFORME A LA PROGRAMACIÓN Y PRIORIZACIÓN REALIZADA POR LA USI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</si>
  <si>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ALEJANDRA TOBAR HERNANDEZ</t>
  </si>
  <si>
    <t>21-44-101494586 rc21-40-101272400</t>
  </si>
  <si>
    <t>https://community.secop.gov.co/Public/Tendering/ContractNoticePhases/View?PPI=CO1.PPI.46626273&amp;isFromPublicArea=True&amp;isModal=False</t>
  </si>
  <si>
    <t>venida 77 00 Conjunto Chicala Ma 1 Casa 15,</t>
  </si>
  <si>
    <t>psicologamtobar@gmail.com</t>
  </si>
  <si>
    <t>CONTRATAR LA PRESTACIÓN DE SERVICIOS DE UN PROFESIONAL ENFERMERO (A)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</si>
  <si>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LINA MARIA MARTINEZ PARRA</t>
  </si>
  <si>
    <t>1,105.683.966</t>
  </si>
  <si>
    <t>100054626 RC 100014250</t>
  </si>
  <si>
    <t>https://community.secop.gov.co/Public/Tendering/ContractNoticePhases/View?PPI=CO1.PPI.46627249&amp;isFromPublicArea=True&amp;isModal=False</t>
  </si>
  <si>
    <t>carrera 4D No.57-12</t>
  </si>
  <si>
    <t>mariamartinezparra@hotmail.com</t>
  </si>
  <si>
    <t>CONTRATAR LA PRESTACIÓN DE SERVICIOS DE UN PROFESIONAL MEDICO(A QUIEN HARÁ PARTE DE DOS (2) EQUIPOS BÁSICOS DE SALUD, LOS CUALES CONFORME A LA PROGRAMACIÓN Y PRIORIZACIÓN REALIZADA POR LA USI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</si>
  <si>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JOSUE DE JESUS PABON MARGA</t>
  </si>
  <si>
    <t>REMOLINO</t>
  </si>
  <si>
    <t>100054630 RC100014235</t>
  </si>
  <si>
    <t>https://community.secop.gov.co/Public/Tendering/ContractNoticePhases/View?PPI=CO1.PPI.46627949&amp;isFromPublicArea=True&amp;isModal=False</t>
  </si>
  <si>
    <t>Calle 5 No.14-04</t>
  </si>
  <si>
    <t>josuepm0616@gmail.com</t>
  </si>
  <si>
    <t>CONTRATAR LA PRESTACIÓN DE SERVICIOS DE UN AUXILIAR DE ENFERMERİA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PREVENTIVOY PREDICTIVO DE SALUD, CONFORME A LOS LINEAMIENTOS DEFINIDOS EN LA RESOLUCIÓN 2593 DE 2025 EXPEDIDOS POR EL MINISTERIO DE PROTECCIÓN SOCIAL.</t>
  </si>
  <si>
    <t>DANIELA ALEXANDRA OCHOA OSPINA</t>
  </si>
  <si>
    <t>25-46101050049</t>
  </si>
  <si>
    <t>https://community.secop.gov.co/Public/Tendering/ContractNoticePhases/View?PPI=CO1.PPI.46628671&amp;isFromPublicArea=True&amp;isModal=False</t>
  </si>
  <si>
    <t>Manzana 22 Casa 3 Barrio Protecho</t>
  </si>
  <si>
    <t>daniy4401@gmail.com</t>
  </si>
  <si>
    <t>HEIDY FARIDE MIRANDA QUINTERO</t>
  </si>
  <si>
    <t>.110.479.302</t>
  </si>
  <si>
    <t>https://community.secop.gov.co/Public/Tendering/ContractNoticePhases/View?PPI=CO1.PPI.46629336&amp;isFromPublicArea=True&amp;isModal=False</t>
  </si>
  <si>
    <t>Manzana F Casa 15 Tierra Firme</t>
  </si>
  <si>
    <t>heidymiranda88@gmail.com</t>
  </si>
  <si>
    <t>GRUPO 3 URBANO</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</si>
  <si>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</si>
  <si>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JUAN ARLEY TORRES REYES</t>
  </si>
  <si>
    <t>25-46-101050041</t>
  </si>
  <si>
    <t>https://community.secop.gov.co/Public/Tendering/ContractNoticePhases/View?PPI=CO1.PPI.46629399&amp;isFromPublicArea=True&amp;isModal=False</t>
  </si>
  <si>
    <t>alle 83 No.6°60 Arboleda Las Margaritas</t>
  </si>
  <si>
    <t>j.a.t.r.02@hotmail.com</t>
  </si>
  <si>
    <t>ADRIANA MARSELA ÑUNGO SANABRIA</t>
  </si>
  <si>
    <t>11-46101109149</t>
  </si>
  <si>
    <t>https://community.secop.gov.co/Public/Tendering/ContractNoticePhases/View?PPI=CO1.PPI.46631005&amp;isFromPublicArea=True&amp;isModal=False</t>
  </si>
  <si>
    <t>CALLE 72 No.3B-91 Conjunto Las Palmeras Agrupación D</t>
  </si>
  <si>
    <t>adrimarse.nungo@gmail.com</t>
  </si>
  <si>
    <t>LUISA FERNANDA GOMEZ DIAZ</t>
  </si>
  <si>
    <t>25-44-101213006</t>
  </si>
  <si>
    <t>https://community.secop.gov.co/Public/Tendering/ContractNoticePhases/View?PPI=CO1.PPI.46631114&amp;isFromPublicArea=True&amp;isModal=False</t>
  </si>
  <si>
    <t>CARRERA 100 No.13B sur 99-105</t>
  </si>
  <si>
    <t>uisa-6033@hotmail.com</t>
  </si>
  <si>
    <t>MARIA CAROLINA BERMUDEZ BELTRAN</t>
  </si>
  <si>
    <t>100054795 RC 100014288</t>
  </si>
  <si>
    <t>https://community.secop.gov.co/Public/Tendering/ContractNoticePhases/View?PPI=CO1.PPI.46631512&amp;isFromPublicArea=True&amp;isModal=False</t>
  </si>
  <si>
    <t>CALLE 21 No.14-90 Barrio Calambeo</t>
  </si>
  <si>
    <t>arabb946@gmail.com</t>
  </si>
  <si>
    <t>CONTRATAR LA PRESTACIÓN DE SERVICIOS DE APOYO ASISTENCIAL DE UN AUXILIAR DE ENFERMERÍA PARA CONTRIBUIR A LA EJECUCIÓN OPERATIVA DEL PROYECTO PPL ERON PICALEÑA DEL MUNICIPIO DE IBAGUÉ, EN EL MARCO DE LA RESOLUCIÓN N° 0001146 DEL 04 DE JUNIO DE 2025, MEDIANTE EL APOYO A LOS PROCESOS DE TAMIZACIÓN, VALORACIÓN INICIAL, IMPLEMENTACIÓN DE ACCIONES DE PROMOCIÓN DE LA SALUD Y PREVENCIÓN DE RIESGOS, COORDINACIÓN OPERATIVA PARA LA APLICACIÓN DE PRUEBAS DE VIH Y SÍFILIS, SEGUIMIENTO BÁSICO A LA POBLACIÓN CANALIZADA, CONSOLIDACIÓN DE REGISTROS Y PARTICIPACIÓN 'EN LAS FASES DE IMPLEMENTACIÓN, SEGUIMIENTOY ANÁLISIS DE RESULTADOS DEL PROYECTO, CONTRIBUYENDO A LA ATENCIÓN INTEGRAL DE LA POBLACIÓN PRIVADA DE LA LIBERTAD</t>
  </si>
  <si>
    <t>FRANCEDY GAITAN TORRES</t>
  </si>
  <si>
    <t>CHAPARRAL</t>
  </si>
  <si>
    <t>2026/0,3/19</t>
  </si>
  <si>
    <t>25-44-101212864</t>
  </si>
  <si>
    <t>https://community.secop.gov.co/Public/Tendering/ContractNoticePhases/View?PPI=CO1.PPI.46633131&amp;isFromPublicArea=True&amp;isModal=False</t>
  </si>
  <si>
    <t>Carrera 4 D BIS No.110-51 CASA 8 PISO 1 Santa Ana</t>
  </si>
  <si>
    <t>fracedy_1025@hotmail.com</t>
  </si>
  <si>
    <t>PIC</t>
  </si>
  <si>
    <t>CONTRATAR LA PRESTACION DE SERVICIOS DE PROFESIONAL EN SALUD QUE DESEMPEÑE FUNCIONES DE APOYO A LA SUPERVISION, RECOLECCION, ORGANIZACION, PRESENTRACION, ADEMAS DE ANALIZAR E INTERPRETAR LA INFORMACIÓN OBTENIDA EN CUMPLIMIENTO A LAS OBLIGACIONES DEL CONTRATO INTERADMINISTRATIVO No 2325 DEL 29 DE ENERO DEL 2026 SUSCRITO CON LA SECRETARIA DE SALUD MUNICIPAL.</t>
  </si>
  <si>
    <t>COORDINADORA PIC</t>
  </si>
  <si>
    <t>JEIXA JENNIFER CANIZALES RODRIGUEZ</t>
  </si>
  <si>
    <t>25-44-101212847</t>
  </si>
  <si>
    <t>https://community.secop.gov.co/Public/Tendering/ContractNoticePhases/View?PPI=CO1.PPI.46633588&amp;isFromPublicArea=True&amp;isModal=False</t>
  </si>
  <si>
    <t>Calle 37 A No.6 A-10 Barrio Villa Teresa</t>
  </si>
  <si>
    <t>jjcanizales07@hotmail.com</t>
  </si>
  <si>
    <t>COORDINADOR PIC</t>
  </si>
  <si>
    <t>CONTRATAR LA PRESTACIÓN DE SERVICIOS DE UN AUXILIAR DE ENFERMERÍA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</si>
  <si>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LEIDY JASMIN CARDENAS RODRIGUEZ</t>
  </si>
  <si>
    <t>.106.948.943</t>
  </si>
  <si>
    <t>PALOCABILDO</t>
  </si>
  <si>
    <t>25-44-101212867</t>
  </si>
  <si>
    <t>https://community.secop.gov.co/Public/Tendering/ContractNoticePhases/View?PPI=CO1.PPI.46634444&amp;isFromPublicArea=True&amp;isModal=False</t>
  </si>
  <si>
    <t>Manzana 13 casa 12 Etapa 2 Ciudadela Simón Bolivar,</t>
  </si>
  <si>
    <t>Leidycardenas.2018@hotmail.com</t>
  </si>
  <si>
    <t>GRUPO 2 RURAL</t>
  </si>
  <si>
    <t>CONTRATAR LA PRESTACIÓN DE SERVICIOS DE UN AUXILIAR DE ENFERMERÍA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</si>
  <si>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ANGIE JULIETH MONROY BROCHEROS</t>
  </si>
  <si>
    <t>.104.934.952</t>
  </si>
  <si>
    <t>25-44-101212886</t>
  </si>
  <si>
    <t>https://community.secop.gov.co/Public/Tendering/ContractNoticePhases/View?PPI=CO1.PPI.46634737&amp;isFromPublicArea=True&amp;isModal=False</t>
  </si>
  <si>
    <t>Manzana E casa 30 Bella Vista</t>
  </si>
  <si>
    <t>angiejuliethmonroy2903@gmail.com.</t>
  </si>
  <si>
    <t>CONTRATAR LA PRESTACIÓN DE SERVICIOS DE UN AUXILIAR DE ENFERMERÍA QUIEN HARÁ PARTE DE DOS (2) EQUIPOS BÁSICOS DE SALUD, LOS CUALES CONFORME A LA PROGRAMACIÓN Y PRIORIZACIÓN REALIZADA POR LA USI - E.S.E, CUMPLIRÁN RESPONSABILIDADES OPERATIVAS EN DOS (2) TERRITORIOs RURALES, EJECUTANDO ACCIONES-DE ATENCIÓN PRIMARIA EN SALUD, GESTIÓN DEL RIESGO EN SALUD Y SEGUIMIENTO TERRITORIAL, BAJO EL MODELO PREVENTIVO Y PREDICTIVO DE SALUD, CONFORME A LOS LINEAMIENTOS DEFINIDOS EN LA RESOLUCIÓN 2593 DE 2025 EXPEDIDOS POR EL MINISTERIO DE PROTECCIÓN SOCIAL.</t>
  </si>
  <si>
    <t>MARITZA CRISTANCHO SANTOS</t>
  </si>
  <si>
    <t>https://community.secop.gov.co/Public/Tendering/ContractNoticePhases/View?PPI=CO1.PPI.46634790&amp;isFromPublicArea=True&amp;isModal=False</t>
  </si>
  <si>
    <t>Cra.11 No.138-16</t>
  </si>
  <si>
    <t>mari-56981@hotmail.com</t>
  </si>
  <si>
    <t>CONTRATAR LA PRESTACIÓN DE SERVICIOS DE UN(A) PSICOLOGO QUIEN HARÁ PARTE DE DOS (2) EQUIPOS BÁSICOS DE SALUD,.LOS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PREVENTIVOY PREDICTIVO DE SALUD, CONFORME A LOS LINEAMIENTOS DEFINIDOS EN LA RESOLUCIÓN 2593 DE 2025 EXPEDIDOS POR EL MINISTERIO DE PROTECCIÓN SOCIAL.</t>
  </si>
  <si>
    <t>LUIS CARLOS COLLAZOS SALCEDO</t>
  </si>
  <si>
    <t>https://community.secop.gov.co/Public/Tendering/ContractNoticePhases/View?PPI=CO1.PPI.46635370&amp;isFromPublicArea=True&amp;isModal=False</t>
  </si>
  <si>
    <t>Cra. 19 b sur No.124-44 Barrio Bello Horizonte,</t>
  </si>
  <si>
    <t>luiscarloscollazossalcedo@gmail.com</t>
  </si>
  <si>
    <t>CONTRATAR LA PRESTACIÓN DE SERVICIOS DE UN MEDICO (A) QUIEN HARÁ PARTE DE DOS (2) EQUIPOS BÁSICOS DE SALUD, LOS CUALES CONFORME A LA PROGRAMACIÓN Y PRIORIZACIÓN REALIZADA POR LA USI - E.S.E, CUMPLIRÁN RESPONSABILIDADES OPERATIVAS EN DOS (2)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</si>
  <si>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ANA ISABEL ARIZA LEONEL</t>
  </si>
  <si>
    <t>100054765 RC100014278</t>
  </si>
  <si>
    <t>https://community.secop.gov.co/Public/Tendering/ContractNoticePhases/View?PPI=CO1.PPI.46635877&amp;isFromPublicArea=True&amp;isModal=False</t>
  </si>
  <si>
    <t>Cra.4 No.8-75</t>
  </si>
  <si>
    <t>anaisabelariza3@gmail.com</t>
  </si>
  <si>
    <t>CONTRATAR LA PRESTACIÓN DE SERVICIOS DE UN PROFESIONAL ENFERMERO (A) QUIEN HARÁ PARTE DE DOS (2) EQUIPOS BÁSICOS DE SALUD, LOS CUALES CONFORME A LA PROGRAMACIÓN Y PRIORIZACIÓN REALIZADA POR LA USI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</si>
  <si>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KATIA LINETH RIVERO BOLAÑO</t>
  </si>
  <si>
    <t>VALLEDUPAR</t>
  </si>
  <si>
    <t>25-44-101212969 RC25-40-101056575</t>
  </si>
  <si>
    <t>https://community.secop.gov.co/Public/Tendering/ContractNoticePhases/View?PPI=CO1.PPI.46636521&amp;isFromPublicArea=True&amp;isModal=False</t>
  </si>
  <si>
    <t>Vered Ancón Tesorito,</t>
  </si>
  <si>
    <t>NAYIBE ROMERO ROMERO</t>
  </si>
  <si>
    <t>25-44-101212885</t>
  </si>
  <si>
    <t>https://community.secop.gov.co/Public/Tendering/ContractNoticePhases/View?PPI=CO1.PPI.46636553&amp;isFromPublicArea=True&amp;isModal=False</t>
  </si>
  <si>
    <t>Manzana C casa 13 Villa Clara Salado</t>
  </si>
  <si>
    <t>nayibero2@hotmail.com</t>
  </si>
  <si>
    <t>CONTRATAR LA PRESTACIÓN DE SERVICIOS DE UN PROFESIONAL MEDICO(A) QUIEN HARÁ PARTE DE DOS (2) EQUIPOS BÁSICOS DE SALUD, LOS CUALES CONFORME A LA PROGRAMACIÓN Y PRIORIZACIÓN REALIZADA POR LA USI-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</si>
  <si>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ELIANA MARCELA ROJAS SANCHEZ</t>
  </si>
  <si>
    <t>NO ACEPTO</t>
  </si>
  <si>
    <t>https://community.secop.gov.co/Public/Tendering/ContractNoticePhases/View?PPI=CO1.PPI.46638360&amp;isFromPublicArea=True&amp;isModal=False</t>
  </si>
  <si>
    <t>Calle 86 N 69 - 41 Conjunto Torres del Sol Torre 4 Apartamento 2004 Barrio Pontevedra</t>
  </si>
  <si>
    <t>314 334 95 42</t>
  </si>
  <si>
    <t>erojass26@yahoo.es</t>
  </si>
  <si>
    <t>GRUPO 1 URBANO</t>
  </si>
  <si>
    <t>CONTRATAR LA PRESTACIÓN DE SERVICIOS DE UN(A) PSICOLOGO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</si>
  <si>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LAURA VANESA SALAZAR RODRIGUEZ</t>
  </si>
  <si>
    <t>100054727 rc100014267</t>
  </si>
  <si>
    <t>https://community.secop.gov.co/Public/Tendering/ContractNoticePhases/View?PPI=CO1.PPI.46637129&amp;isFromPublicArea=True&amp;isModal=False</t>
  </si>
  <si>
    <t>Manzana 6 Casa 19 Barrio JoseM aria Melo</t>
  </si>
  <si>
    <t>320 391 09 20</t>
  </si>
  <si>
    <t>aura.salazarr1007@gmail.com</t>
  </si>
  <si>
    <t>GINA MARCELA FORERO OYOLA</t>
  </si>
  <si>
    <t>25-44-101212880 RC101056495</t>
  </si>
  <si>
    <t>https://community.secop.gov.co/Public/Tendering/ContractNoticePhases/View?PPI=CO1.PPI.46637266&amp;isFromPublicArea=True&amp;isModal=False</t>
  </si>
  <si>
    <t>Carrera 23ª N 64" -37 Barrio Ambala,</t>
  </si>
  <si>
    <t>310 885 08 24</t>
  </si>
  <si>
    <t>ginam1111@hotmail.com</t>
  </si>
  <si>
    <t>CONTRATAR LA PRESTACIÓN DE SERVICIOS DE UN AUXILIAR DE ENFERMERÍA QUIEN HARÁ PARTE DE DOS (2) EQUIPOS BÁSICOS DE SALUD, LOS CUALES CONFORME A LA PROGRAMACIÓN Y PRIORIZACIÓN REALIZADA POR LA USI-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</si>
  <si>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YEIMY YULIETH SALGADO RODRIGUEZ</t>
  </si>
  <si>
    <t>https://community.secop.gov.co/Public/Tendering/ContractNoticePhases/View?PPI=CO1.PPI.46637617&amp;isFromPublicArea=True&amp;isModal=False</t>
  </si>
  <si>
    <t>Calle 122 N 7D - 55 Santa Ana</t>
  </si>
  <si>
    <t>320 330 54 03</t>
  </si>
  <si>
    <t>juliethsalgador@gmail.com</t>
  </si>
  <si>
    <t>LUZ ELENA ESQUIVEL MORA</t>
  </si>
  <si>
    <t>https://community.secop.gov.co/Public/Tendering/ContractNoticePhases/View?PPI=CO1.PPI.46637670&amp;isFromPublicArea=True&amp;isModal=False</t>
  </si>
  <si>
    <t>Calle 18 N 16-64 Urbanización la Aurora</t>
  </si>
  <si>
    <t>319 674 28 59,</t>
  </si>
  <si>
    <t>elenita-mora@hotmail.com</t>
  </si>
  <si>
    <t>YASMIN RIOS OROZCO</t>
  </si>
  <si>
    <t>https://community.secop.gov.co/Public/Tendering/ContractNoticePhases/View?PPI=CO1.PPI.46637808&amp;isFromPublicArea=True&amp;isModal=False</t>
  </si>
  <si>
    <t>Supermanzana 9 Manzana 2 casa 6 Villa de Gualara</t>
  </si>
  <si>
    <t>320 425 36 69</t>
  </si>
  <si>
    <t>jazminrios406@gmail.com</t>
  </si>
  <si>
    <t>JULIETH HASLEIDY CAPERA GOMEZ</t>
  </si>
  <si>
    <t>25-44-101212984</t>
  </si>
  <si>
    <t>https://community.secop.gov.co/Public/Tendering/ContractNoticePhases/View?PPI=CO1.PPI.46638957&amp;isFromPublicArea=True&amp;isModal=False</t>
  </si>
  <si>
    <t>barrio san Isidro- parte Alta Calle 14 No. 23- 51</t>
  </si>
  <si>
    <t>julicapera8712@gmail.com</t>
  </si>
  <si>
    <t>GRUPO 7 URBANO</t>
  </si>
  <si>
    <t>CONTRATAR LA PRESTACIÓN DE SERVICIOS DE UN PROFESIONAL ENFERMERO (A) QUIEN HARÁ PARTE DE DOS (2) EQUIPOS BÁSICOS DE SALUD, LOS CUALES CONFORME A LA PROGRAMACIÓN Y PRIORIZACIÓN REALIZADA POR LA USI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</si>
  <si>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LINA MARCELA HOYOS RODRIGUEZ</t>
  </si>
  <si>
    <t>480-47-994000059182 RC480-74-994000010219</t>
  </si>
  <si>
    <t>https://community.secop.gov.co/Public/Tendering/ContractNoticePhases/View?PPI=CO1.PPI.46639507&amp;isFromPublicArea=True&amp;isModal=False</t>
  </si>
  <si>
    <t>Carrera 9 No. 35-86</t>
  </si>
  <si>
    <t>linahoyos13@hotmail.com</t>
  </si>
  <si>
    <t>FABIOLA GARCIA ZAMBRANO</t>
  </si>
  <si>
    <t>28.816.54</t>
  </si>
  <si>
    <t>25-44-101212901</t>
  </si>
  <si>
    <t>https://community.secop.gov.co/Public/Tendering/ContractNoticePhases/View?PPI=CO1.PPI.46639574&amp;isFromPublicArea=True&amp;isModal=False</t>
  </si>
  <si>
    <t>Calle 31 No. 4º. bis 41, barrio la Francia</t>
  </si>
  <si>
    <t>fabiolagarcia1501@hotmail.com</t>
  </si>
  <si>
    <t>MARLIN EMILSE MOLANO VASQUEZ</t>
  </si>
  <si>
    <t>480-47-994000059184</t>
  </si>
  <si>
    <t>https://community.secop.gov.co/Public/Tendering/ContractNoticePhases/View?PPI=CO1.PPI.46639928&amp;isFromPublicArea=True&amp;isModal=False</t>
  </si>
  <si>
    <t>alle 9 No. 5-31, barrio la Centro</t>
  </si>
  <si>
    <t>marlyn088@hotmail.com</t>
  </si>
  <si>
    <t>CONTRATAR LA PRESTACIÓN DE SERVICIOS DE UN(A) PSICOLOGO QUIEN HARÁ PARTE DE DOS (2) EQUIPOS BÁSICOS DE SALUD, LOS CUALES CONFORME A LA PROGRAMACIÓN Y PRIORIZACIÓN REALIZADA POR LA USI -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</si>
  <si>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JUAN ESTEBAN TORRES GUTIERREZ</t>
  </si>
  <si>
    <t>100054682 RC100014253</t>
  </si>
  <si>
    <t>https://community.secop.gov.co/Public/Tendering/ContractNoticePhases/View?PPI=CO1.PPI.46639986&amp;isFromPublicArea=True&amp;isModal=False</t>
  </si>
  <si>
    <t>Calle 3 No. 5-75 Barrio el Carmen</t>
  </si>
  <si>
    <t>63juantorres@gmail.com</t>
  </si>
  <si>
    <t>CONTRATAR LA PRESTACIÓN DE SERVICIOS DE UN(A) MEDICO QUIEN HARÁ PARTE DE DOS (2) EQUIPOS BÁSICOS DE SALUD, LOS CUALES CONFORME A LA PROGRAMACIÓN Y PRIORIZACIÓN REALIZADA POR LA USI -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</si>
  <si>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JOSE DANERYS VARGAS CASTRO</t>
  </si>
  <si>
    <t>GIRARDOT</t>
  </si>
  <si>
    <t>25-44-101212965 RC25-40-101056517</t>
  </si>
  <si>
    <t>https://community.secop.gov.co/Public/Tendering/ContractNoticePhases/View?PPI=CO1.PPI.46640468&amp;isFromPublicArea=True&amp;isModal=False</t>
  </si>
  <si>
    <t>Carrera 14 B SUR No. 96-130 - Torre A apartamento 708</t>
  </si>
  <si>
    <t>3125531860.</t>
  </si>
  <si>
    <t>jodanvar@yahoo.com.</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</si>
  <si>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PREDICTIVO DE SALUD, CONFORME A LOS LINEAMIENTOS DEFINIDOS EN LA RESOLUCIÓN 2593 DE 2025 EXPEDIDOS POR EL MINISTERIO DE PROTECCIÓN SOCIAL</t>
  </si>
  <si>
    <t>NIKOL DAYANA FUENTES CANIZALES</t>
  </si>
  <si>
    <t>https://community.secop.gov.co/Public/Tendering/ContractNoticePhases/View?PPI=CO1.PPI.46640840&amp;isFromPublicArea=True&amp;isModal=False</t>
  </si>
  <si>
    <t>Manzana 8 Casa 1 Jardin Comunero</t>
  </si>
  <si>
    <t>nikolfuentes10@gmail.com</t>
  </si>
  <si>
    <t>CONTRATAR LA PRESTACIÓN DE SERVICIOS DE UN PROFESIONAL MEDICO(A) QUIEN HARÁ PARTE DE DOS (2) EQUIPOS BÁSICOS DE SALUD, LOS CUALES CONFORME A LA PROGRAMACIÓN Y PRIORIZACIÓN REALIZADA POR LA USI -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</si>
  <si>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DANIELA KATHERIN RODRIGUEZ CHACON</t>
  </si>
  <si>
    <t>100054822 RC100014296</t>
  </si>
  <si>
    <t>https://community.secop.gov.co/Public/Tendering/ContractNoticePhases/View?PPI=CO1.PPI.46641503&amp;isFromPublicArea=True&amp;isModal=False</t>
  </si>
  <si>
    <t>Carrera 8 SUR No.48-40</t>
  </si>
  <si>
    <t>ANDREA CAROLINA BELLO GUZMAN</t>
  </si>
  <si>
    <t>.110.585.432</t>
  </si>
  <si>
    <t>25-44-101212875</t>
  </si>
  <si>
    <t>https://community.secop.gov.co/Public/Tendering/ContractNoticePhases/View?PPI=CO1.PPI.46641562&amp;isFromPublicArea=True&amp;isModal=False</t>
  </si>
  <si>
    <t>Calle 21 No.13-64 Barrio Ricaurte</t>
  </si>
  <si>
    <t>carob19@outlook.com</t>
  </si>
  <si>
    <t>JUAN SEBASTIAN RICO DONCEL</t>
  </si>
  <si>
    <t>100054640 RC 100014262</t>
  </si>
  <si>
    <t>https://community.secop.gov.co/Public/Tendering/ContractNoticePhases/View?PPI=CO1.PPI.46642072&amp;isFromPublicArea=True&amp;isModal=False</t>
  </si>
  <si>
    <t>Carrera 6 No.50-23</t>
  </si>
  <si>
    <t>jsrd210@gmail.com</t>
  </si>
  <si>
    <t>JINNETH ALEJANDRA GUERRERO GONZALEZ</t>
  </si>
  <si>
    <t>.110.539.094</t>
  </si>
  <si>
    <t>https://community.secop.gov.co/Public/Tendering/ContractNoticePhases/View?PPI=CO1.PPI.46642093&amp;isFromPublicArea=True&amp;isModal=False</t>
  </si>
  <si>
    <t>ra. 3 sur No.21-86</t>
  </si>
  <si>
    <t>alejathebestfirever13@hotmail.com</t>
  </si>
  <si>
    <t>LAURA ESTEFANI MANTILLA AGUJA</t>
  </si>
  <si>
    <t>https://community.secop.gov.co/Public/Tendering/ContractNoticePhases/View?PPI=CO1.PPI.46642926&amp;isFromPublicArea=True&amp;isModal=False</t>
  </si>
  <si>
    <t>Manzana J Casa 13 San Pablo,</t>
  </si>
  <si>
    <t>l.mantilla1509@gmail.com</t>
  </si>
  <si>
    <t>DANNA SOPHIA RAMIREZ TOLE</t>
  </si>
  <si>
    <t>100054699 RC100014257</t>
  </si>
  <si>
    <t>https://community.secop.gov.co/Public/Tendering/ContractNoticePhases/View?PPI=CO1.PPI.46642955&amp;isFromPublicArea=True&amp;isModal=False</t>
  </si>
  <si>
    <t>CARRERA 5 No.13-26 edificio santa lucia apto.501</t>
  </si>
  <si>
    <t>DANNATOLE@HOTMAIL.COM</t>
  </si>
  <si>
    <t>GRUPO 2 URBANO</t>
  </si>
  <si>
    <t>CAROLXIOMARA DIAZ ALVIS</t>
  </si>
  <si>
    <t>100054940 RC100014335</t>
  </si>
  <si>
    <t>https://community.secop.gov.co/Public/Tendering/ContractNoticePhases/View?PPI=CO1.PPI.46643407&amp;isFromPublicArea=True&amp;isModal=False</t>
  </si>
  <si>
    <t>CALLE 41 No.16-04</t>
  </si>
  <si>
    <t>diazalvis18@gmail.com</t>
  </si>
  <si>
    <t>JULIANA MARIA VILLANUEVA MARROQUIN</t>
  </si>
  <si>
    <t>25-44-101212909 RC25-40-101056502</t>
  </si>
  <si>
    <t>https://community.secop.gov.co/Public/Tendering/ContractNoticePhases/View?PPI=CO1.PPI.46643460&amp;isFromPublicArea=True&amp;isModal=False</t>
  </si>
  <si>
    <t>CALLE 46 No.5-21 torre 9 apto 305</t>
  </si>
  <si>
    <t>julianamvillanuevam@gmail.com</t>
  </si>
  <si>
    <t>LADY JOHANNA CATAÑO HENAO</t>
  </si>
  <si>
    <t>25-44-101212930</t>
  </si>
  <si>
    <t>https://community.secop.gov.co/Public/Tendering/ContractNoticePhases/View?PPI=CO1.PPI.46643915&amp;isFromPublicArea=True&amp;isModal=False</t>
  </si>
  <si>
    <t>MANZANA 12 CASA 12 TERRAZAS,</t>
  </si>
  <si>
    <t>ladyjchenao@gmail.com</t>
  </si>
  <si>
    <t>SANDRA MILENA CORREA VASQUEZ</t>
  </si>
  <si>
    <t>25-44-101212892</t>
  </si>
  <si>
    <t>https://community.secop.gov.co/Public/Tendering/ContractNoticePhases/View?PPI=CO1.PPI.46643979&amp;isFromPublicArea=True&amp;isModal=False</t>
  </si>
  <si>
    <t>CALLE 46No.6-33</t>
  </si>
  <si>
    <t>merlynavasquez45@gmail.com</t>
  </si>
  <si>
    <t>CARLOS EDUARDO PAREJA VAN ARCKEN</t>
  </si>
  <si>
    <t>https://community.secop.gov.co/Public/Tendering/ContractNoticePhases/View?PPI=CO1.PPI.46644719&amp;isFromPublicArea=True&amp;isModal=False</t>
  </si>
  <si>
    <t>Vereda Berlin</t>
  </si>
  <si>
    <t>harlyparvan@outlook.com</t>
  </si>
  <si>
    <t>ADRIANA LUCIA TORRES</t>
  </si>
  <si>
    <t>25-44-101212871 RC25-40-101056491</t>
  </si>
  <si>
    <t>https://community.secop.gov.co/Public/Tendering/ContractNoticePhases/View?PPI=CO1.PPI.46644751&amp;isFromPublicArea=True&amp;isModal=False</t>
  </si>
  <si>
    <t>CARRERA 6 DNo.45-31 villa marlen</t>
  </si>
  <si>
    <t>lucuiat2101@gmail.com</t>
  </si>
  <si>
    <t>GRUPO 15 URBANO</t>
  </si>
  <si>
    <t>ZAIRA MONTOYA NIÑO</t>
  </si>
  <si>
    <t>100054728 rc100014268</t>
  </si>
  <si>
    <t>https://community.secop.gov.co/Public/Tendering/ContractNoticePhases/View?PPI=CO1.PPI.46644953&amp;isFromPublicArea=True&amp;isModal=False</t>
  </si>
  <si>
    <t>CALLE 51 NO.6B-17 BARRIO RINCON DE PIEDRA PINTADA</t>
  </si>
  <si>
    <t>zanymn21@gmail.com</t>
  </si>
  <si>
    <t>SANDRA FERNANDA RENGIFO BOCANEGRA</t>
  </si>
  <si>
    <t>100014388  - 100055065</t>
  </si>
  <si>
    <t>https://community.secop.gov.co/Public/Tendering/ContractNoticePhases/View?PPI=CO1.PPI.46645203&amp;isFromPublicArea=True&amp;isModal=False</t>
  </si>
  <si>
    <t>CALLE 8 No.3-a-76 oeste apto.315</t>
  </si>
  <si>
    <t>erchaxtrema@live.com</t>
  </si>
  <si>
    <t>MAYERLI YURANIAVENDAÑO LEMUS</t>
  </si>
  <si>
    <t>25-44-101212888</t>
  </si>
  <si>
    <t>https://community.secop.gov.co/Public/Tendering/ContractNoticePhases/View?PPI=CO1.PPI.46645236&amp;isFromPublicArea=True&amp;isModal=False</t>
  </si>
  <si>
    <t>KM 16 VIA EL ESPINAL MNZANA H APTO.303</t>
  </si>
  <si>
    <t>SANDRA YULIETH PRIETO SALAMANCA</t>
  </si>
  <si>
    <t>https://community.secop.gov.co/Public/Tendering/ContractNoticePhases/View?PPI=CO1.PPI.46645261&amp;isFromPublicArea=True&amp;isModal=False</t>
  </si>
  <si>
    <t>ANZANA 1 CASA 3 FUENTE LOS ROSALES</t>
  </si>
  <si>
    <t>prisasayu24@gmail.com</t>
  </si>
  <si>
    <t>JESUS ALCIDES ARIAS YATE</t>
  </si>
  <si>
    <t>39-46-101020254</t>
  </si>
  <si>
    <t>https://community.secop.gov.co/Public/Tendering/ContractNoticePhases/View?PPI=CO1.PPI.46645299&amp;isFromPublicArea=True&amp;isModal=False</t>
  </si>
  <si>
    <t>UPERMANZANA 10 MANZNANA 5 CASA 3 TUNJOS 2</t>
  </si>
  <si>
    <t>jesus.alcides579@yahoo.com</t>
  </si>
  <si>
    <t>ANDREA PAOLA BARRERO ARDILA</t>
  </si>
  <si>
    <t>https://community.secop.gov.co/Public/Tendering/ContractNoticePhases/View?PPI=CO1.PPI.46653696&amp;isFromPublicArea=True&amp;isModal=False</t>
  </si>
  <si>
    <t>CALLE 32 No.2-63 Brisas</t>
  </si>
  <si>
    <t>oarrerita15@hotmail.com</t>
  </si>
  <si>
    <t>GRUPO 15 RURAL</t>
  </si>
  <si>
    <t>YULIANA XIMENAPINEDA CASAS</t>
  </si>
  <si>
    <t>25-44-101212900</t>
  </si>
  <si>
    <t>https://community.secop.gov.co/Public/Tendering/ContractNoticePhases/View?PPI=CO1.PPI.46654261&amp;isFromPublicArea=True&amp;isModal=False</t>
  </si>
  <si>
    <t>CALLE 21 No.40-55 Barrio Boqueron</t>
  </si>
  <si>
    <t>uhanaximena123@hotmail.com</t>
  </si>
  <si>
    <t>SHARIT DANIELA SIMANCAS CANO</t>
  </si>
  <si>
    <t>https://community.secop.gov.co/Public/Tendering/ContractNoticePhases/View?PPI=CO1.PPI.46654727&amp;isFromPublicArea=True&amp;isModal=False</t>
  </si>
  <si>
    <t>HACIENDA LA MIEL VIA BUENOS AIRES</t>
  </si>
  <si>
    <t>charikdanirlasimanca@gmail.com</t>
  </si>
  <si>
    <t>ORFA CABEZAS MOLINA</t>
  </si>
  <si>
    <t>https://community.secop.gov.co/Public/Tendering/ContractNoticePhases/View?PPI=CO1.PPI.46655013&amp;isFromPublicArea=True&amp;isModal=False</t>
  </si>
  <si>
    <t>CALLE 89 nO.3-86 SUR FLORIDA 4</t>
  </si>
  <si>
    <t>orfacabezasmolina@gmail.com</t>
  </si>
  <si>
    <t>MIGUEL HERNANDO GRANJA MINA</t>
  </si>
  <si>
    <t>62-46-101017471 RC62-54-101001076</t>
  </si>
  <si>
    <t>https://community.secop.gov.co/Public/Tendering/ContractNoticePhases/View?PPI=CO1.PPI.46655055&amp;isFromPublicArea=True&amp;isModal=False</t>
  </si>
  <si>
    <t>CALLE 44a nO.5-100ed sANTA lUMA aPTO.202 bARRIO pIEDRA pINTADA pARTE aLTA</t>
  </si>
  <si>
    <t>mhgranjam@ut.edu.co</t>
  </si>
  <si>
    <t>INGIRD KATHERINE SANCHEZ BARRERO</t>
  </si>
  <si>
    <t>https://community.secop.gov.co/Public/Tendering/ContractNoticePhases/View?PPI=CO1.PPI.46655658&amp;isFromPublicArea=True&amp;isModal=False</t>
  </si>
  <si>
    <t>onjunto Bosque Largo</t>
  </si>
  <si>
    <t>efepypesespinal@gmail.com</t>
  </si>
  <si>
    <t>BRIGITTE CRUZ JIMENEZ</t>
  </si>
  <si>
    <t>25-46-101050076 RC25-44-101003993</t>
  </si>
  <si>
    <t>https://community.secop.gov.co/Public/Tendering/ContractNoticePhases/View?PPI=CO1.PPI.46656013&amp;isFromPublicArea=True&amp;isModal=False</t>
  </si>
  <si>
    <t>ALLE 2 No.12-A-20 sANTA bARBARA</t>
  </si>
  <si>
    <t>nrig.ittecruz16@gmail.com</t>
  </si>
  <si>
    <t>CONTRATAR LA PRESTACIÓN DE SERVICIOS DE UN AUXILIAR DE ENFERMERÍA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</si>
  <si>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JOHANNA ROMERO SANCHEZ</t>
  </si>
  <si>
    <t>25-44-101212944</t>
  </si>
  <si>
    <t>https://community.secop.gov.co/Public/Tendering/ContractNoticePhases/View?PPI=CO1.PPI.46656081&amp;isFromPublicArea=True&amp;isModal=False</t>
  </si>
  <si>
    <t>CALLE 17 No.8-38 Rincon de la Campiña</t>
  </si>
  <si>
    <t>uanyjoaquin453@gmail.com</t>
  </si>
  <si>
    <t>GRUPO 4 RURAL</t>
  </si>
  <si>
    <t>LUZ ANGELICA RODRIGUEZ DEVIA</t>
  </si>
  <si>
    <t>25-44-101212940</t>
  </si>
  <si>
    <t>https://community.secop.gov.co/Public/Tendering/ContractNoticePhases/View?PPI=CO1.PPI.46656224&amp;isFromPublicArea=True&amp;isModal=False</t>
  </si>
  <si>
    <t>CALLE 143 NORTE-26 MANZANA B CASA 6 URBANIZACIÓN LOS  LAGOS  SECTOR EL SALADO</t>
  </si>
  <si>
    <t>NGYLOMAXIMO@HOTMAIL.COM</t>
  </si>
  <si>
    <t>KATHERINE VILLAMIL  CARDOZO</t>
  </si>
  <si>
    <t>5-44-101213074</t>
  </si>
  <si>
    <t>https://community.secop.gov.co/Public/Tendering/ContractNoticePhases/View?PPI=CO1.PPI.46656276&amp;isFromPublicArea=True&amp;isModal=False</t>
  </si>
  <si>
    <t>CONTRATAR LA PRESTACIÓN DE SERVICIOS DE UN MEDICO (A)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</si>
  <si>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DALLY NORLEY MORENO MENDEZ</t>
  </si>
  <si>
    <t>25-44-101212950</t>
  </si>
  <si>
    <t>https://community.secop.gov.co/Public/Tendering/ContractNoticePhases/View?PPI=CO1.PPI.46656724&amp;isFromPublicArea=True&amp;isModal=False</t>
  </si>
  <si>
    <t>VEREDA SAN FRANCISCO</t>
  </si>
  <si>
    <t>5biancamoreno@gmail.com</t>
  </si>
  <si>
    <t>CONTRATAR LA PRESTACIÓN DE SERVICIOS DE UN MEDICO(A)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</si>
  <si>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RAFAEL ANDRES PALMA GUEVARA</t>
  </si>
  <si>
    <t>25-44-101212962 RC25-40-101056515</t>
  </si>
  <si>
    <t>https://community.secop.gov.co/Public/Tendering/ContractNoticePhases/View?PPI=CO1.PPI.46656780&amp;isFromPublicArea=True&amp;isModal=False</t>
  </si>
  <si>
    <t>CARRERA 2 No.108 Manzana 44 casa 22 Barrio Tpacio</t>
  </si>
  <si>
    <t>afaelpalma831@gmail.com</t>
  </si>
  <si>
    <t>CONTRATAR LA PRESTACIÓN DE SERVICIOS DE UN ENFERMERO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</si>
  <si>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GERMAN EDUARDO CARDOSO GARCIA</t>
  </si>
  <si>
    <t>100054885 RC100014317</t>
  </si>
  <si>
    <t>https://community.secop.gov.co/Public/Tendering/ContractNoticePhases/View?PPI=CO1.PPI.46657252&amp;isFromPublicArea=True&amp;isModal=False</t>
  </si>
  <si>
    <t>CARRERA 3 No.3-03 Barrio Caracoli</t>
  </si>
  <si>
    <t>eredcargas@gmail.com</t>
  </si>
  <si>
    <t>01/04/19990</t>
  </si>
  <si>
    <t>CONTRATAR LA PRESTACIÓN DE SERVICIOS DE UN PSICOLOGO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</si>
  <si>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VIVIAN LORENA VASQUEZ GONZALEZ</t>
  </si>
  <si>
    <t>100054690 RC100014255</t>
  </si>
  <si>
    <t>https://community.secop.gov.co/Public/Tendering/ContractNoticePhases/View?PPI=CO1.PPI.46657300&amp;isFromPublicArea=True&amp;isModal=False</t>
  </si>
  <si>
    <t>CARRERA 8 F No.161-50Norte Reservas de San Fermin Torre 2 Apto.503</t>
  </si>
  <si>
    <t>psicologavivianvasquez26@gmail.com</t>
  </si>
  <si>
    <t>MICHEL TATIANA TABARES MONSALVE</t>
  </si>
  <si>
    <t>25-44-101213148</t>
  </si>
  <si>
    <t>https://community.secop.gov.co/Public/Tendering/ContractNoticePhases/View?PPI=CO1.PPI.46657777&amp;isFromPublicArea=True&amp;isModal=False</t>
  </si>
  <si>
    <t>CRA.31 SURNo.12-13 BARRIO LA UNION</t>
  </si>
  <si>
    <t>monsalvetatiana03@gmsail.com</t>
  </si>
  <si>
    <t>GRUPO 16 URBANO</t>
  </si>
  <si>
    <t>MIRYAM TATIANA DIAZ BERNAL</t>
  </si>
  <si>
    <t>25-44-101213205</t>
  </si>
  <si>
    <t>https://community.secop.gov.co/Public/Tendering/ContractNoticePhases/View?PPI=CO1.PPI.46658231&amp;isFromPublicArea=True&amp;isModal=False</t>
  </si>
  <si>
    <t>MANZANA M CASA 9-02 PORTALES DEL NORTE 2</t>
  </si>
  <si>
    <t>td92957@gmail.com</t>
  </si>
  <si>
    <t>KAROL NATTALIA MEDINA GIL</t>
  </si>
  <si>
    <t>RIOBLANCO</t>
  </si>
  <si>
    <t>25-44-101213203</t>
  </si>
  <si>
    <t>https://community.secop.gov.co/Public/Tendering/ContractNoticePhases/View?PPI=CO1.PPI.46658539&amp;isFromPublicArea=True&amp;isModal=False</t>
  </si>
  <si>
    <t>MANZANA 12 CASA 6 BARRIO JORDAN 8 ETAPA</t>
  </si>
  <si>
    <t>karolmedina119@gmail.com</t>
  </si>
  <si>
    <t>PAULA ANDREA CIFUENTES GONZALEZ</t>
  </si>
  <si>
    <t>62-46-101017472 RC 62-54-101001077</t>
  </si>
  <si>
    <t>https://community.secop.gov.co/Public/Tendering/ContractNoticePhases/View?PPI=CO1.PPI.46659317&amp;isFromPublicArea=True&amp;isModal=False</t>
  </si>
  <si>
    <t>CALLE 67 No.21B-28</t>
  </si>
  <si>
    <t>pauci9929@gmail.com</t>
  </si>
  <si>
    <t>GRUPO 16URBANO</t>
  </si>
  <si>
    <t>MONICA DEL PILAR CASTRO LOPEZ</t>
  </si>
  <si>
    <t>25-44-101213113 rc25-40-101056560</t>
  </si>
  <si>
    <t>https://community.secop.gov.co/Public/Tendering/ContractNoticePhases/View?PPI=CO1.PPI.46659351&amp;isFromPublicArea=True&amp;isModal=False</t>
  </si>
  <si>
    <t>MANZANA 23 CASA 3 4 ETAPA URBANIZACIÓN CAÑAVERAL</t>
  </si>
  <si>
    <t>monipkstro@gmail.com</t>
  </si>
  <si>
    <t>LAURA ALEJANDRA VERASTEGUI MORENO</t>
  </si>
  <si>
    <t>100054867 rc100014308</t>
  </si>
  <si>
    <t>https://community.secop.gov.co/Public/Tendering/ContractNoticePhases/View?PPI=CO1.PPI.46659398&amp;isFromPublicArea=True&amp;isModal=False</t>
  </si>
  <si>
    <t>MANZANA F CASA 8 CONJUNTO GIRASOL</t>
  </si>
  <si>
    <t>laurareika52@gmail.com</t>
  </si>
  <si>
    <t>SONIA ROCIO GARCIA MORALES</t>
  </si>
  <si>
    <t>https://community.secop.gov.co/Public/Tendering/ContractNoticePhases/View?PPI=CO1.PPI.46659853&amp;isFromPublicArea=True&amp;isModal=False</t>
  </si>
  <si>
    <t>CARRERA 11 No.39-03 BARRIO GAITAN</t>
  </si>
  <si>
    <t>soniamorales1455@gmail.com</t>
  </si>
  <si>
    <t>GRUPO 5 URBANO</t>
  </si>
  <si>
    <t>ALEXANDER LOZANO MORENO</t>
  </si>
  <si>
    <t>25-44-101212903</t>
  </si>
  <si>
    <t>https://community.secop.gov.co/Public/Tendering/ContractNoticePhases/View?PPI=CO1.PPI.46660403&amp;isFromPublicArea=True&amp;isModal=False</t>
  </si>
  <si>
    <t>CARRERA 10 no.44-40</t>
  </si>
  <si>
    <t>lozanoalexander271@gmail.com</t>
  </si>
  <si>
    <t>EDNA SOFIA PARDO FORERO</t>
  </si>
  <si>
    <t>https://community.secop.gov.co/Public/Tendering/ContractNoticePhases/View?PPI=CO1.PPI.46661051&amp;isFromPublicArea=True&amp;isModal=False</t>
  </si>
  <si>
    <t>MANZANA C CASA 22 COLINAS DEL NORTE</t>
  </si>
  <si>
    <t>sofiapardoforero@gmail.com</t>
  </si>
  <si>
    <t>LAURA VALENTINA CORTES ESPITIA</t>
  </si>
  <si>
    <t>00054663-100014246</t>
  </si>
  <si>
    <t>https://community.secop.gov.co/Public/Tendering/ContractNoticePhases/View?PPI=CO1.PPI.46661078&amp;isFromPublicArea=True&amp;isModal=False</t>
  </si>
  <si>
    <t>CALLE 5 No.14-04</t>
  </si>
  <si>
    <t>aucortes06@gmail.com</t>
  </si>
  <si>
    <t>LILIANA MANJARRES ZABALA</t>
  </si>
  <si>
    <t>100054881 RC100014318</t>
  </si>
  <si>
    <t>https://community.secop.gov.co/Public/Tendering/ContractNoticePhases/View?PPI=CO1.PPI.46661091&amp;isFromPublicArea=True&amp;isModal=False</t>
  </si>
  <si>
    <t>CARRERA 1B No.46-40</t>
  </si>
  <si>
    <t>anjarresliliana888@gmail.com</t>
  </si>
  <si>
    <t>ANGELA YIHANA FRANCO PRIETO</t>
  </si>
  <si>
    <t>MELGAR</t>
  </si>
  <si>
    <t>11-46-101109190</t>
  </si>
  <si>
    <t>https://community.secop.gov.co/Public/Tendering/ContractNoticePhases/View?PPI=CO1.PPI.46661504&amp;isFromPublicArea=True&amp;isModal=False</t>
  </si>
  <si>
    <t>CALLE 61 C No.19-23Ato 807 Bloque 1B Conjunto Vizta</t>
  </si>
  <si>
    <t>nyofranco@gmail.com</t>
  </si>
  <si>
    <t>MARIA CAMILA RAMIREZ RAMOS</t>
  </si>
  <si>
    <t>https://community.secop.gov.co/Public/Tendering/ContractNoticePhases/View?PPI=CO1.PPI.46661517&amp;isFromPublicArea=True&amp;isModal=False</t>
  </si>
  <si>
    <t>CONJUNTO PARQUE CENTRAL TORRE 15 APTO.204</t>
  </si>
  <si>
    <t>camilajohnsson@gmail.com</t>
  </si>
  <si>
    <t>GRUPO 5 RURAL</t>
  </si>
  <si>
    <t>karen suheit miranda osorio</t>
  </si>
  <si>
    <t>https://community.secop.gov.co/Public/Tendering/ContractNoticePhases/View?PPI=CO1.PPI.46661544&amp;isFromPublicArea=True&amp;isModal=False</t>
  </si>
  <si>
    <t>ARBOLEDA CAMPESTRE YARUMO</t>
  </si>
  <si>
    <t>karenosorio220597@gmail.com</t>
  </si>
  <si>
    <t>YERSON ALEJANDRO ALVAREZ ARTUNDUAGA</t>
  </si>
  <si>
    <t>25-44-101213002</t>
  </si>
  <si>
    <t>https://community.secop.gov.co/Public/Tendering/ContractNoticePhases/View?PPI=CO1.PPI.46661590&amp;isFromPublicArea=True&amp;isModal=False</t>
  </si>
  <si>
    <t>CALLE 27 ANo.7-27 Barrio belalcazar</t>
  </si>
  <si>
    <t>ersonalvarez77@gmail.com</t>
  </si>
  <si>
    <t>NORMA ESPERANZa madaraiga gutierrez</t>
  </si>
  <si>
    <t>https://community.secop.gov.co/Public/Tendering/ContractNoticePhases/View?PPI=CO1.PPI.46661909&amp;isFromPublicArea=True&amp;isModal=False</t>
  </si>
  <si>
    <t>manzanac casa 1 portal de la paz</t>
  </si>
  <si>
    <t>adaralaga@gmail.com</t>
  </si>
  <si>
    <t>NORMA MARCELA AVILA LOPEZ</t>
  </si>
  <si>
    <t>25-44-101212961 RC25-44-101212961</t>
  </si>
  <si>
    <t>https://community.secop.gov.co/Public/Tendering/ContractNoticePhases/View?PPI=CO1.PPI.46662402&amp;isFromPublicArea=True&amp;isModal=False</t>
  </si>
  <si>
    <t>ARRERA 3A No.48-56 apto.301</t>
  </si>
  <si>
    <t>ormamarcelaavilalopez13@gmail.com</t>
  </si>
  <si>
    <t>FREDY LOPEZ BARRERA</t>
  </si>
  <si>
    <t>100014301-100054833</t>
  </si>
  <si>
    <t>https://community.secop.gov.co/Public/Tendering/ContractNoticePhases/View?PPI=CO1.PPI.46662435&amp;isFromPublicArea=True&amp;isModal=False</t>
  </si>
  <si>
    <t>APTO 503 TORRE 7 ARBOLEDA CAMPESTRE</t>
  </si>
  <si>
    <t>fredylopez@hotmail.com</t>
  </si>
  <si>
    <t>MARITZA YAIMA CAMACHO</t>
  </si>
  <si>
    <t>100054733 RC100014269</t>
  </si>
  <si>
    <t>https://community.secop.gov.co/Public/Tendering/ContractNoticePhases/View?PPI=CO1.PPI.46662470&amp;isFromPublicArea=True&amp;isModal=False</t>
  </si>
  <si>
    <t>BARRIO CAÑAVERAL MANZANA 26 4 ETAPA CASA 4</t>
  </si>
  <si>
    <t>maritza52737@gmail.com</t>
  </si>
  <si>
    <t>KAREN JULIETH ARGUELLO MENDEZ</t>
  </si>
  <si>
    <t>https://community.secop.gov.co/Public/Tendering/ContractNoticePhases/View?PPI=CO1.PPI.46663118&amp;isFromPublicArea=True&amp;isModal=False</t>
  </si>
  <si>
    <t>MANZANA H CASA 13 HACIENDA PIEDRA PINTADA</t>
  </si>
  <si>
    <t>AREN27arguello@gmail.com</t>
  </si>
  <si>
    <t>GRUPO 3 RURAL</t>
  </si>
  <si>
    <t>OLGA LUCIA RINCON HERRERA</t>
  </si>
  <si>
    <t>25-44-101212951</t>
  </si>
  <si>
    <t>https://community.secop.gov.co/Public/Tendering/ContractNoticePhases/View?PPI=CO1.PPI.46663171&amp;isFromPublicArea=True&amp;isModal=False</t>
  </si>
  <si>
    <t>ARRERA 20 No.44-apto 226</t>
  </si>
  <si>
    <t>lga_ela@hotmail.com</t>
  </si>
  <si>
    <t>LAURA MILENA PALMA BONILLA</t>
  </si>
  <si>
    <t>25-44-101212916</t>
  </si>
  <si>
    <t>https://community.secop.gov.co/Public/Tendering/ContractNoticePhases/View?PPI=CO1.PPI.46663549&amp;isFromPublicArea=True&amp;isModal=False</t>
  </si>
  <si>
    <t>KILOMETRO 2  VIA AL TOTUMO VEREDA ALTO DE COMBEIMA</t>
  </si>
  <si>
    <t>lauritapalmita19898@gmail.com</t>
  </si>
  <si>
    <t>GISELL NATALIA ZAMORA RAMIREZ</t>
  </si>
  <si>
    <t>RENUNCIA</t>
  </si>
  <si>
    <t>https://community.secop.gov.co/Public/Tendering/ContractNoticePhases/View?PPI=CO1.PPI.46664001&amp;isFromPublicArea=True&amp;isModal=False</t>
  </si>
  <si>
    <t>MANZANA A CASA 5 BARRIO POPULAR</t>
  </si>
  <si>
    <t>taliazamora@hotmail.com</t>
  </si>
  <si>
    <t>VICTOR HUGO SERRATO PACHECO</t>
  </si>
  <si>
    <t>25-44-101212988</t>
  </si>
  <si>
    <t>https://community.secop.gov.co/Public/Tendering/ContractNoticePhases/View?PPI=CO1.PPI.46664039&amp;isFromPublicArea=True&amp;isModal=False</t>
  </si>
  <si>
    <t>CARRERA 1BNo.2-23 Barrio el Carmen Libano Tolima</t>
  </si>
  <si>
    <t>ictorhugoserrato@gmail.com</t>
  </si>
  <si>
    <t>ORIANA REYES PALMA</t>
  </si>
  <si>
    <t>100054724 rc100014266</t>
  </si>
  <si>
    <t>https://community.secop.gov.co/Public/Tendering/ContractNoticePhases/View?PPI=CO1.PPI.46664418&amp;isFromPublicArea=True&amp;isModal=False</t>
  </si>
  <si>
    <t>CARRERA 8 No.60-06</t>
  </si>
  <si>
    <t>risreyes2002@gmail.com</t>
  </si>
  <si>
    <t>GRUPO 3RURAL</t>
  </si>
  <si>
    <t>JOHAN STIVEEN ROSAS MILLAN</t>
  </si>
  <si>
    <t>25-46-101050066</t>
  </si>
  <si>
    <t>https://community.secop.gov.co/Public/Tendering/ContractNoticePhases/View?PPI=CO1.PPI.46665207&amp;isFromPublicArea=True&amp;isModal=False</t>
  </si>
  <si>
    <t>CALLE 69 No.6-80 Torre 2 apto.1001</t>
  </si>
  <si>
    <t>teeven1114@hotmail.com</t>
  </si>
  <si>
    <t>LEYDI JIHANNA JARAMILLO ACOSTA</t>
  </si>
  <si>
    <t>https://community.secop.gov.co/Public/Tendering/ContractNoticePhases/View?PPI=CO1.PPI.46665277&amp;isFromPublicArea=True&amp;isModal=False</t>
  </si>
  <si>
    <t>CALLE 26 No.4-67 Barrio Hipodromo</t>
  </si>
  <si>
    <t>lady.jaramillo.acosta@gmail.com</t>
  </si>
  <si>
    <t>GRUPO 8 URBANO</t>
  </si>
  <si>
    <t>VICTOR MANUEL MERCHAN ECHAVARRIA</t>
  </si>
  <si>
    <t>25-44-101213008</t>
  </si>
  <si>
    <t>https://community.secop.gov.co/Public/Tendering/ContractNoticePhases/View?PPI=CO1.PPI.46665393&amp;isFromPublicArea=True&amp;isModal=False</t>
  </si>
  <si>
    <t>CALLE 49 No.1-28 Barrio Libertador</t>
  </si>
  <si>
    <t>anuelmervchan10@hotmail.com</t>
  </si>
  <si>
    <t>MAURICIO ALEJANDRO PALMA ESTRADA</t>
  </si>
  <si>
    <t>18/44/101113001</t>
  </si>
  <si>
    <t>https://community.secop.gov.co/Public/Tendering/ContractNoticePhases/View?PPI=CO1.PPI.46665777&amp;isFromPublicArea=True&amp;isModal=False</t>
  </si>
  <si>
    <t>CARRERA 3 No.1-96 Barrio centro</t>
  </si>
  <si>
    <t>almaes1990@gmail.com</t>
  </si>
  <si>
    <t>GRUPO  8 URBANO</t>
  </si>
  <si>
    <t>MONICA MARIA ESPITIA VELASCO</t>
  </si>
  <si>
    <t>100054804 rc 100014293</t>
  </si>
  <si>
    <t>https://community.secop.gov.co/Public/Tendering/ContractNoticePhases/View?PPI=CO1.PPI.46666126&amp;isFromPublicArea=True&amp;isModal=False</t>
  </si>
  <si>
    <t>CARRERA 5 No.87C-21 CASA 610</t>
  </si>
  <si>
    <t>draespitiamonica@gmail.com</t>
  </si>
  <si>
    <t>AMIRA FRANCISCA SOLANO SOLANO</t>
  </si>
  <si>
    <t>BARRANCAS GUAJIRA</t>
  </si>
  <si>
    <t>100054713 rc 100014265</t>
  </si>
  <si>
    <t>https://community.secop.gov.co/Public/Tendering/ContractNoticePhases/View?PPI=CO1.PPI.46666178&amp;isFromPublicArea=True&amp;isModal=False</t>
  </si>
  <si>
    <t>CARRERA 6no.80-03 Casa 12 Villa Cafe</t>
  </si>
  <si>
    <t>olanoami2023@hotmail.com</t>
  </si>
  <si>
    <t>ANDREA SOLEDAD PALOMINO BRIÑEZ</t>
  </si>
  <si>
    <t>25-44-101212960-RC25-40-101056516</t>
  </si>
  <si>
    <t>https://community.secop.gov.co/Public/Tendering/ContractNoticePhases/View?PPI=CO1.PPI.46666643&amp;isFromPublicArea=True&amp;isModal=False</t>
  </si>
  <si>
    <t>CALLE 93 No.7 R-90 APTO.507 TORRE 6PARQUE RESIDENCIAL ALTAGRACIA</t>
  </si>
  <si>
    <t>anpabril81@hotmail.com</t>
  </si>
  <si>
    <t>LUZ HEIDY OCHOA CALEÑO</t>
  </si>
  <si>
    <t>SAN ANTONIO TOLIMA</t>
  </si>
  <si>
    <t>25-44-101212959</t>
  </si>
  <si>
    <t>https://community.secop.gov.co/Public/Tendering/ContractNoticePhases/View?PPI=CO1.PPI.46666699&amp;isFromPublicArea=True&amp;isModal=False</t>
  </si>
  <si>
    <t>MANZANA B CASA 39 BARRIO SAN ISIDRO</t>
  </si>
  <si>
    <t>EIDYALLISON25@GMAIL.COM</t>
  </si>
  <si>
    <t>GRUPO 10 URBANO</t>
  </si>
  <si>
    <t>BLEDIS HERMINDAOLAYA SANCHEZ</t>
  </si>
  <si>
    <t>https://community.secop.gov.co/Public/Tendering/ContractNoticePhases/View?PPI=CO1.PPI.46667246&amp;isFromPublicArea=True&amp;isModal=False</t>
  </si>
  <si>
    <t>MANZANA C CASA 4 BARRIO PEDREGAL</t>
  </si>
  <si>
    <t>LEDISHERMINDA@GMAIL.COM</t>
  </si>
  <si>
    <t>ANGIE DAYANA MEDINA LOPEZ</t>
  </si>
  <si>
    <t>https://community.secop.gov.co/Public/Tendering/ContractNoticePhases/View?PPI=CO1.PPI.46667270&amp;isFromPublicArea=True&amp;isModal=False</t>
  </si>
  <si>
    <t>URBANIZACIÓN PALMA DEL RIO MANZANA 5 CASA 6 SECTOR EL SALADO</t>
  </si>
  <si>
    <t>angiemedina1615@gmail.com</t>
  </si>
  <si>
    <t>GRUPO  10 URBANO</t>
  </si>
  <si>
    <t>CARLOS ANDRES PEREZ TEJADA</t>
  </si>
  <si>
    <t>480-47-994000059190 rc 480-74-994000010222</t>
  </si>
  <si>
    <t>https://community.secop.gov.co/Public/Tendering/ContractNoticePhases/View?PPI=CO1.PPI.46667777&amp;isFromPublicArea=True&amp;isModal=False</t>
  </si>
  <si>
    <t>CALLE 75 No.5-90</t>
  </si>
  <si>
    <t>ndresperez1978@gmail.com</t>
  </si>
  <si>
    <t>LAURA VALENTINA GONSECA FRASSER</t>
  </si>
  <si>
    <t>100055574 RC100014593</t>
  </si>
  <si>
    <t>https://community.secop.gov.co/Public/Tendering/ContractNoticePhases/View?PPI=CO1.PPI.46668216&amp;isFromPublicArea=True&amp;isModal=False</t>
  </si>
  <si>
    <t>CARRERA 14 No.46-157</t>
  </si>
  <si>
    <t>rasserlaura@gmail.com</t>
  </si>
  <si>
    <t>YENIFER LUCIA RIVERA QUINTERO</t>
  </si>
  <si>
    <t>39-46-101020257 rc39-54-101003284</t>
  </si>
  <si>
    <t>https://community.secop.gov.co/Public/Tendering/ContractNoticePhases/View?PPI=CO1.PPI.46668263&amp;isFromPublicArea=True&amp;isModal=False</t>
  </si>
  <si>
    <t>MANZANA 2 CASA 8NUEVA COLOMBIA</t>
  </si>
  <si>
    <t>ps.talentos.yenifer.2@gmail.com</t>
  </si>
  <si>
    <t>SANDRA PUREZA REYES BARRETO</t>
  </si>
  <si>
    <t>25-44-101212941</t>
  </si>
  <si>
    <t>https://community.secop.gov.co/Public/Tendering/ContractNoticePhases/View?PPI=CO1.PPI.46668407&amp;isFromPublicArea=True&amp;isModal=False</t>
  </si>
  <si>
    <t>Barrio Varsovia II manzana 3 casa 16</t>
  </si>
  <si>
    <t>sandrareyes1970barreto@gamil.com</t>
  </si>
  <si>
    <t>GRUPO 4 URBANO</t>
  </si>
  <si>
    <t>SANDRA MILENAGARCIA WILCHES</t>
  </si>
  <si>
    <t>25-44-101213019</t>
  </si>
  <si>
    <t>https://community.secop.gov.co/Public/Tendering/ContractNoticePhases/View?PPI=CO1.PPI.46668441&amp;isFromPublicArea=True&amp;isModal=False</t>
  </si>
  <si>
    <t>MANZANA H CASA 115URBANIZACIÓN LADY-DI</t>
  </si>
  <si>
    <t>sandramilenagarciawilches@gmail.com</t>
  </si>
  <si>
    <t>SANDRA PAOLA PASOS HERNANDEZ</t>
  </si>
  <si>
    <t>25-44-101213136</t>
  </si>
  <si>
    <t>https://community.secop.gov.co/Public/Tendering/ContractNoticePhases/View?PPI=CO1.PPI.46668483&amp;isFromPublicArea=True&amp;isModal=False</t>
  </si>
  <si>
    <t>SUPERMANZANA 2MANZANA 5 CASA 19 BARRIO LAS AMERICAS</t>
  </si>
  <si>
    <t>sandrapaolapasos@gmail.com</t>
  </si>
  <si>
    <t>GRUPO  4 URBANO</t>
  </si>
  <si>
    <t>LUISA FERNANDA PRIETO MIRANDA</t>
  </si>
  <si>
    <t>25-44-101212955 rc25-40-101056511</t>
  </si>
  <si>
    <t>https://community.secop.gov.co/Public/Tendering/ContractNoticePhases/View?PPI=CO1.PPI.46669205&amp;isFromPublicArea=True&amp;isModal=False</t>
  </si>
  <si>
    <t>CARRERA 14 A No.72-118 BALCONES DEL VERGEL</t>
  </si>
  <si>
    <t>luisa04prieto@gmail.com</t>
  </si>
  <si>
    <t>NIDIA CONSTANZA ARTEAGA PENAGOS</t>
  </si>
  <si>
    <t>25-44-101213138 rc25-40-101056568</t>
  </si>
  <si>
    <t>https://community.secop.gov.co/Public/Tendering/ContractNoticePhases/View?PPI=CO1.PPI.46668718&amp;isFromPublicArea=True&amp;isModal=False</t>
  </si>
  <si>
    <t>CALLE 13 No.13-175 sur conjunto Wakari</t>
  </si>
  <si>
    <t>icoarpe2025@gmail.com</t>
  </si>
  <si>
    <t>LUISA FERNANDA PATARROLLO ALBARRACIN</t>
  </si>
  <si>
    <t>100054819 rc100014297</t>
  </si>
  <si>
    <t>https://community.secop.gov.co/Public/Tendering/ContractNoticePhases/View?PPI=CO1.PPI.46668887&amp;isFromPublicArea=True&amp;isModal=False</t>
  </si>
  <si>
    <t>CARRERA 1 No.66-80 Barrio alfonso uribe badillo</t>
  </si>
  <si>
    <t>patarroyo5@gmail.com</t>
  </si>
  <si>
    <t>CONTRATAR LA PRESTACIÓN DE SERVICIOS PROFESIONALES DE UN INGENIERO AMBIENTAL, CON EL FIN DE BRINDAR APOYO TÉCNICO ESPECIALIZADO EN LA PLANIFICACIÓN, IMPLEMENTACIÓN SEGUIMIENTO DEL PLAN DE GESTIÓN INTEGRAL DE RESIDUOS HOSPITALARIOS Y SIMILARES (PGIRHS); APOYAR TÉCNICAMENTE LA EJECUCIÓN DE LAS ACTIVIDADES ORIENTADAS AL CUMPLIMIENTO DE LOS OBJETIVOS DEL PLAN DE SANEAMIENTO; Y ACOMPAÑAR LA PLANIFICACIÓN, IMPLEMENTACIÓN Y SEGUIMIENTO DEL SISTEMA DE GESTIÓN AMBIENTAL EN LAS SEDES ADSCRITAS A LA UNIDAD DE SALUD DE IBAGUÉ E.S.E.</t>
  </si>
  <si>
    <t>INGENIERO AMBIENTAL</t>
  </si>
  <si>
    <t>JHON ALEXANDER VERA BECERRA</t>
  </si>
  <si>
    <t>DUITAMA</t>
  </si>
  <si>
    <t>MIN 8</t>
  </si>
  <si>
    <t>96-44-101203139</t>
  </si>
  <si>
    <t>https://community.secop.gov.co/Public/Tendering/ContractNoticePhases/View?PPI=CO1.PPI.46464765&amp;isFromPublicArea=True&amp;isModal=False</t>
  </si>
  <si>
    <t>carrera 8 No. 56-70 piso 2 en la ciudad de Tunja,</t>
  </si>
  <si>
    <t>jhon.vera1@outlook.es</t>
  </si>
  <si>
    <t>CONTRATAR EL SUMINISTRO DE ELEMENTOS DE IDENTIFICACIÓN INSTITUCIONAL (GORRAS, CHALECOS Y CINTAS PORTA CARNET), PARA LA EJECUCION DEL PROGRAMA EN ATENCION PRIMARIA EN SALUD APS - EQUIPOS BÁSICOS DE SALUD (EBS), PARA EL AREA URBANA Y RURAL EN EL MARCO DE LA RESOLUCION NO. 002593 DEL 12 DICIEMBRE 2025 EXPEDIDA POR EL MINISTERIO DE SALUD Y PROTECCION SOCIAL</t>
  </si>
  <si>
    <t>RUBEN DARIO NARVAEZ MORENO  ESTABLECIMIENTO PUNTO MADERO STORE</t>
  </si>
  <si>
    <t>25-46-102050098</t>
  </si>
  <si>
    <t>https://community.secop.gov.co/Public/Tendering/ContractNoticePhases/View?PPI=CO1.PPI.46389085&amp;isFromPublicArea=True&amp;isModal=False</t>
  </si>
  <si>
    <t>conjunto San Remo - torre 6  apartamento 101, ciudadela Comfenalco,</t>
  </si>
  <si>
    <t>ruben1122x@hotmail.com</t>
  </si>
  <si>
    <t>MARISOL ANGEL MONTES</t>
  </si>
  <si>
    <t>HERVEO</t>
  </si>
  <si>
    <t>25-46-101050079</t>
  </si>
  <si>
    <t>https://community.secop.gov.co/Public/Tendering/ContractNoticePhases/View?PPI=CO1.PPI.46686712&amp;isFromPublicArea=True&amp;isModal=False</t>
  </si>
  <si>
    <t>Cra.7 No.16-18 Barrio Interlaken</t>
  </si>
  <si>
    <t>320 68 54 51</t>
  </si>
  <si>
    <t>mansolangelmontes8@gmail.com</t>
  </si>
  <si>
    <t>GRUPO 1 RURAL</t>
  </si>
  <si>
    <t>YAMILE ASTRIS GARCIA REYES</t>
  </si>
  <si>
    <t>25-44-101213004</t>
  </si>
  <si>
    <t>https://community.secop.gov.co/Public/Tendering/ContractNoticePhases/View?PPI=CO1.PPI.46686760&amp;isFromPublicArea=True&amp;isModal=False</t>
  </si>
  <si>
    <t>CRA.17 SUR No.145-12 Supermanzana 11 Manzana 7 Casa 12 Los Tunjos</t>
  </si>
  <si>
    <t>313 476 04 27</t>
  </si>
  <si>
    <t>yamiegarcia121@gmail.com</t>
  </si>
  <si>
    <t>MARITZA VICTORIA GIRALDO GUZMAN</t>
  </si>
  <si>
    <t>CUCUTA</t>
  </si>
  <si>
    <t>25-44-101213013</t>
  </si>
  <si>
    <t>https://community.secop.gov.co/Public/Tendering/ContractNoticePhases/View?PPI=CO1.PPI.46687112&amp;isFromPublicArea=True&amp;isModal=False</t>
  </si>
  <si>
    <t>CALLE 43 No.6-21 barrio restrepo</t>
  </si>
  <si>
    <t>mavigiguzo07@gmail.com</t>
  </si>
  <si>
    <t>CAROLINA LOZANO SANTA</t>
  </si>
  <si>
    <t>25-44-101212990</t>
  </si>
  <si>
    <t>https://community.secop.gov.co/Public/Tendering/ContractNoticePhases/View?PPI=CO1.PPI.46687416&amp;isFromPublicArea=True&amp;isModal=False</t>
  </si>
  <si>
    <t>CRA. 1 SURnO.31 B</t>
  </si>
  <si>
    <t>lozanocarolina587@gmail.com</t>
  </si>
  <si>
    <t>AIDA YURANI ALVAREZ RODRIGUEZ</t>
  </si>
  <si>
    <t>25-44-101213010 rc25-40-101056532</t>
  </si>
  <si>
    <t>https://community.secop.gov.co/Public/Tendering/ContractNoticePhases/View?PPI=CO1.PPI.46687476&amp;isFromPublicArea=True&amp;isModal=False</t>
  </si>
  <si>
    <t>CALLE 5 A NO.12-32 uRBANIZACIÓN lA sOFIA bARRIO sAN dIEGO</t>
  </si>
  <si>
    <t>aida.alvarez85@outlook.com</t>
  </si>
  <si>
    <t>HOVER FERNANDO SALAZAR MORALES</t>
  </si>
  <si>
    <t>100054789 RC100014285</t>
  </si>
  <si>
    <t>https://community.secop.gov.co/Public/Tendering/ContractNoticePhases/View?PPI=CO1.PPI.46687779&amp;isFromPublicArea=True&amp;isModal=False</t>
  </si>
  <si>
    <t>CONJUNTO MIRdor los andes torre 1 apto.705</t>
  </si>
  <si>
    <t>ovenmanegement@gmail.com</t>
  </si>
  <si>
    <t>CEIDY YOJANA BERMUDEZ TORRES</t>
  </si>
  <si>
    <t>https://community.secop.gov.co/Public/Tendering/ContractNoticePhases/View?PPI=CO1.PPI.46723035&amp;isFromPublicArea=True&amp;isModal=False</t>
  </si>
  <si>
    <t>CALLE 100 No.13 BSUR No.99-105</t>
  </si>
  <si>
    <t>CEIDY2831@GMAIL.COM</t>
  </si>
  <si>
    <t>GRUPO 6 RURAL</t>
  </si>
  <si>
    <t>YULI KATERINE GUERRERO BRAVO</t>
  </si>
  <si>
    <t>BELEN NARIÑO</t>
  </si>
  <si>
    <t>https://community.secop.gov.co/Public/Tendering/ContractNoticePhases/View?PPI=CO1.PPI.46723089&amp;isFromPublicArea=True&amp;isModal=False</t>
  </si>
  <si>
    <t>CRA.000 MANZANA F CASA 11 TIERRA GRATA EL SALADO</t>
  </si>
  <si>
    <t>isabellaserna1013@gmail.com</t>
  </si>
  <si>
    <t>ADRIANA PALOMINO GRISALES</t>
  </si>
  <si>
    <t>25-44-101213048</t>
  </si>
  <si>
    <t>https://community.secop.gov.co/Public/Tendering/ContractNoticePhases/View?PPI=CO1.PPI.46723537&amp;isFromPublicArea=True&amp;isModal=False</t>
  </si>
  <si>
    <t>CRA. 4 bIS nO.39-07</t>
  </si>
  <si>
    <t>adrialeja2011@hotmail.com</t>
  </si>
  <si>
    <t>ANGIE TATIANA PULIDO JIMENEZ</t>
  </si>
  <si>
    <t>https://community.secop.gov.co/Public/Tendering/ContractNoticePhases/View?PPI=CO1.PPI.46723723&amp;isFromPublicArea=True&amp;isModal=False</t>
  </si>
  <si>
    <t>FERNANDO ZIPA CASAS</t>
  </si>
  <si>
    <t>TUNJA</t>
  </si>
  <si>
    <t>100055032 RC100014375</t>
  </si>
  <si>
    <t>https://community.secop.gov.co/Public/Tendering/ContractNoticePhases/View?PPI=CO1.PPI.46723957&amp;isFromPublicArea=True&amp;isModal=False</t>
  </si>
  <si>
    <t>CRA.8I 147-06 TORRE 5 APTO.802 SLADO</t>
  </si>
  <si>
    <t>fernandozipacasas@gmail.com</t>
  </si>
  <si>
    <t>GLORIA AMPARO GONZALEZ GUIRAL</t>
  </si>
  <si>
    <t>25-44-101213047 RC25-40-101056542</t>
  </si>
  <si>
    <t>https://community.secop.gov.co/Public/Tendering/ContractNoticePhases/View?PPI=CO1.PPI.46724430&amp;isFromPublicArea=True&amp;isModal=False</t>
  </si>
  <si>
    <t>CALLE NULL NULL NULL MZA 4 CASA 1 LA CAMPIÑA</t>
  </si>
  <si>
    <t>glogys@gmail.com</t>
  </si>
  <si>
    <t>JUAN LORENZO CIFUENTES VALENZUELA</t>
  </si>
  <si>
    <t>25-44-101213092</t>
  </si>
  <si>
    <t>https://community.secop.gov.co/Public/Tendering/ContractNoticePhases/View?PPI=CO1.PPI.46724490&amp;isFromPublicArea=True&amp;isModal=False</t>
  </si>
  <si>
    <t>BARRIO CAÑAVERAL MANZANA A CASA 2 URBANIZACIÓN RESERVAS DE SAN FERNANDO</t>
  </si>
  <si>
    <t>jcifuente14@uniminuto.edu.co</t>
  </si>
  <si>
    <t>XIMENA PORTELA CAYCEDO</t>
  </si>
  <si>
    <t>https://community.secop.gov.co/Public/Tendering/ContractNoticePhases/View?PPI=CO1.PPI.46724969&amp;isFromPublicArea=True&amp;isModal=False</t>
  </si>
  <si>
    <t>Torreon El Nogal Calle 132</t>
  </si>
  <si>
    <t>imenaportelap@gmail.com</t>
  </si>
  <si>
    <t>GRUPO 7 RURAL</t>
  </si>
  <si>
    <t>DUNEYI RODRIGUEZ CORTES</t>
  </si>
  <si>
    <t>25-44-101213041</t>
  </si>
  <si>
    <t>https://community.secop.gov.co/Public/Tendering/ContractNoticePhases/View?PPI=CO1.PPI.46725815&amp;isFromPublicArea=True&amp;isModal=False</t>
  </si>
  <si>
    <t>Manzana B casa 15 Barrio La Pradera</t>
  </si>
  <si>
    <t>dune0319@gmail.com</t>
  </si>
  <si>
    <t>sharik juliana rubio padilla</t>
  </si>
  <si>
    <t>https://community.secop.gov.co/Public/Tendering/ContractNoticePhases/View?PPI=CO1.PPI.46725877&amp;isFromPublicArea=True&amp;isModal=False</t>
  </si>
  <si>
    <t>CARRERA 125 No.9-111 Barrio Candelaria</t>
  </si>
  <si>
    <t>uepa169@gmail.com</t>
  </si>
  <si>
    <t>DIANA MARCELA GONZALEZ CARDOSO</t>
  </si>
  <si>
    <t>25-44-101213060</t>
  </si>
  <si>
    <t>https://community.secop.gov.co/Public/Tendering/ContractNoticePhases/View?PPI=CO1.PPI.46726034&amp;isFromPublicArea=True&amp;isModal=False</t>
  </si>
  <si>
    <t>CARRERA 18 M SUR No.155-300</t>
  </si>
  <si>
    <t>ianita.ricardo78@gmail.com</t>
  </si>
  <si>
    <t>CARLOS ALBERTO CARDONA HOLGUIN</t>
  </si>
  <si>
    <t>100054864 RC 100014307</t>
  </si>
  <si>
    <t>https://community.secop.gov.co/Public/Tendering/ContractNoticePhases/View?PPI=CO1.PPI.46726087&amp;isFromPublicArea=True&amp;isModal=False</t>
  </si>
  <si>
    <t>CARRERA 5 No.43-86 APTO.402 TORRE rIVERA</t>
  </si>
  <si>
    <t>alfredocardona67@yahoo.es.</t>
  </si>
  <si>
    <t>JOSE ROBINSON COHETATA PEDRAZA</t>
  </si>
  <si>
    <t>2026/03/2026</t>
  </si>
  <si>
    <t>100054961 RC100014346</t>
  </si>
  <si>
    <t>https://community.secop.gov.co/Public/Tendering/ContractNoticePhases/View?PPI=CO1.PPI.46726576&amp;isFromPublicArea=True&amp;isModal=False</t>
  </si>
  <si>
    <t>CALLE 153 MANZANA 116 CASA 21</t>
  </si>
  <si>
    <t>joseerobins@hotmail.com</t>
  </si>
  <si>
    <t>OLGA LUCIA VENEGAS VELASQUEZ</t>
  </si>
  <si>
    <t>ARMENIA</t>
  </si>
  <si>
    <t>2026/803/25</t>
  </si>
  <si>
    <t>100054842 RC 100014302</t>
  </si>
  <si>
    <t>https://community.secop.gov.co/Public/Tendering/ContractNoticePhases/View?PPI=CO1.PPI.46726481&amp;isFromPublicArea=True&amp;isModal=False</t>
  </si>
  <si>
    <t>MANZANA D CASA 13 JORDAN 9 ETAPA</t>
  </si>
  <si>
    <t>olvanegasv@gmail.com</t>
  </si>
  <si>
    <t>JAVIER ANTONIO GUERRERO RADA</t>
  </si>
  <si>
    <t>100054907 RC100014325</t>
  </si>
  <si>
    <t>https://community.secop.gov.co/Public/Tendering/ContractNoticePhases/View?PPI=CO1.PPI.46727149&amp;isFromPublicArea=True&amp;isModal=False</t>
  </si>
  <si>
    <t>CALLE 84 BNo.42F-23</t>
  </si>
  <si>
    <t>ANDREA PAOLA PALMA LOPEZ</t>
  </si>
  <si>
    <t>https://community.secop.gov.co/Public/Tendering/ContractNoticePhases/View?PPI=CO1.PPI.46738764&amp;isFromPublicArea=True&amp;isModal=False</t>
  </si>
  <si>
    <t>CRA. 22No.15-81 aRBOLEDA cAMPESTRE cONJUNTO aCACIA tORRE 14 aPTO 302</t>
  </si>
  <si>
    <t>andreapalmal,2024@gmail.com</t>
  </si>
  <si>
    <t>GRUPO 11 RURAL</t>
  </si>
  <si>
    <t>KELLY JOHANNA PINZON SANCHEZ</t>
  </si>
  <si>
    <t>25-44-101213055</t>
  </si>
  <si>
    <t>https://community.secop.gov.co/Public/Tendering/ContractNoticePhases/View?PPI=CO1.PPI.46739133&amp;isFromPublicArea=True&amp;isModal=False</t>
  </si>
  <si>
    <t>manzana dcasa 17 colinas del norte</t>
  </si>
  <si>
    <t>phanna_jpk@hotmail.com</t>
  </si>
  <si>
    <t>LICETH DANIELA LOTERO GUARIN</t>
  </si>
  <si>
    <t>TULUA</t>
  </si>
  <si>
    <t>https://community.secop.gov.co/Public/Tendering/ContractNoticePhases/View?PPI=CO1.PPI.46739511&amp;isFromPublicArea=True&amp;isModal=False</t>
  </si>
  <si>
    <t>CARRERA 4 No.16-31 APTO.301</t>
  </si>
  <si>
    <t>lizylot.2@gmail.com</t>
  </si>
  <si>
    <t>ANGELA MARIA GIL VASQUEZ</t>
  </si>
  <si>
    <t>25-44-101213071</t>
  </si>
  <si>
    <t>https://community.secop.gov.co/Public/Tendering/ContractNoticePhases/View?PPI=CO1.PPI.46739587&amp;isFromPublicArea=True&amp;isModal=False</t>
  </si>
  <si>
    <t>CALLE 1 No.10-67 Alaska</t>
  </si>
  <si>
    <t>ngelamgv76@hotmail.com</t>
  </si>
  <si>
    <t>RODRIGO SANCHEZ MENDEZ</t>
  </si>
  <si>
    <t>FACATAIVA</t>
  </si>
  <si>
    <t>25-44-101213059 rc25-40-101056544</t>
  </si>
  <si>
    <t>https://community.secop.gov.co/Public/Tendering/ContractNoticePhases/View?PPI=CO1.PPI.46740033&amp;isFromPublicArea=True&amp;isModal=False</t>
  </si>
  <si>
    <t>Cra.6 sur No.87-08 Torre 4 Apto.1108</t>
  </si>
  <si>
    <t>od_san@hotmail.com</t>
  </si>
  <si>
    <t>ANGEL ORLANDO VANEGAS GARZON</t>
  </si>
  <si>
    <t>100054981-10004357</t>
  </si>
  <si>
    <t>https://community.secop.gov.co/Public/Tendering/ContractNoticePhases/View?PPI=CO1.PPI.46743216&amp;isFromPublicArea=True&amp;isModal=False</t>
  </si>
  <si>
    <t>CALLE 37 A No.47-55 La Azotea</t>
  </si>
  <si>
    <t>ngel.vanegas@unillanos.edu.com</t>
  </si>
  <si>
    <t>LAURA ANGELICA GIRALDO BLANCO</t>
  </si>
  <si>
    <t>100054878 rc 100014315</t>
  </si>
  <si>
    <t>https://community.secop.gov.co/Public/Tendering/ContractNoticePhases/View?PPI=CO1.PPI.46743287&amp;isFromPublicArea=True&amp;isModal=False</t>
  </si>
  <si>
    <t>BALCONES DEPROVENZA TORRE 2 APTO.1007</t>
  </si>
  <si>
    <t>laura30@hotmail.com</t>
  </si>
  <si>
    <t>SYDNEY DIAZ MONTIEL</t>
  </si>
  <si>
    <t>https://community.secop.gov.co/Public/Tendering/ContractNoticePhases/View?PPI=CO1.PPI.46743793&amp;isFromPublicArea=True&amp;isModal=False</t>
  </si>
  <si>
    <t>Cra.11 No.43-05 2 piso Barrio Calarca</t>
  </si>
  <si>
    <t>iazmintiels@gmail.com</t>
  </si>
  <si>
    <t>GRUPO 16 RURAL</t>
  </si>
  <si>
    <t>ALISON DAYANA REMICIO MARTINEZ</t>
  </si>
  <si>
    <t>25-44-101213080</t>
  </si>
  <si>
    <t>https://community.secop.gov.co/Public/Tendering/ContractNoticePhases/View?PPI=CO1.PPI.46744349&amp;isFromPublicArea=True&amp;isModal=False</t>
  </si>
  <si>
    <t>MANZANA 3 CASA 28 VILLA JARDIN</t>
  </si>
  <si>
    <t>yazmin89-11@hotmail.com</t>
  </si>
  <si>
    <t>DIANA YASMIN CASTELLANOS MENDIETA</t>
  </si>
  <si>
    <t>25-44-101213107</t>
  </si>
  <si>
    <t>https://community.secop.gov.co/Public/Tendering/ContractNoticePhases/View?PPI=CO1.PPI.46744575&amp;isFromPublicArea=True&amp;isModal=False</t>
  </si>
  <si>
    <t>SANDRA MAYERLY RODRIGUEZ ESPITIA</t>
  </si>
  <si>
    <t>SANTA ISABEL</t>
  </si>
  <si>
    <t>2 MESES</t>
  </si>
  <si>
    <t>https://community.secop.gov.co/Public/Tendering/ContractNoticePhases/View?PPI=CO1.PPI.46747025&amp;isFromPublicArea=True&amp;isModal=False</t>
  </si>
  <si>
    <t>CALLE 6 ESTE SALIDA BUENAVISTA CIRCUNVALAR SANTA ISABEL TOLIMA</t>
  </si>
  <si>
    <t>sami92_16@hotmail.com</t>
  </si>
  <si>
    <t>HERNANDO ANDRES BERMUDEZ MENDOZA</t>
  </si>
  <si>
    <t>100054884 RC 100014316</t>
  </si>
  <si>
    <t>https://community.secop.gov.co/Public/Tendering/ContractNoticePhases/View?PPI=CO1.PPI.46747045&amp;isFromPublicArea=True&amp;isModal=False</t>
  </si>
  <si>
    <t>CARRERA 19 A SUR No.136-80</t>
  </si>
  <si>
    <t>hernando bermudez@campusucc.edu.co</t>
  </si>
  <si>
    <t>IVANANDRES MENDEZ DONOSO</t>
  </si>
  <si>
    <t>https://community.secop.gov.co/Public/Tendering/ContractNoticePhases/View?PPI=CO1.PPI.46747085&amp;isFromPublicArea=True&amp;isModal=False</t>
  </si>
  <si>
    <t>CRA. 24d nO.2-30 SUR</t>
  </si>
  <si>
    <t>lamendezdon@ut.edu.co</t>
  </si>
  <si>
    <t>ADRIANA MARELA MONDOZA OLARTE</t>
  </si>
  <si>
    <t>25-44-101213078</t>
  </si>
  <si>
    <t>https://community.secop.gov.co/Public/Tendering/ContractNoticePhases/View?PPI=CO1.PPI.46747510&amp;isFromPublicArea=True&amp;isModal=False</t>
  </si>
  <si>
    <t>CALLE 60 nO,.1B-03La Floresta</t>
  </si>
  <si>
    <t>driana.mm1119@gmail.com</t>
  </si>
  <si>
    <t>CONTRATAR LA PRESTACIÓN DE SERVICIOS DE UN AUXILIAR DE ENFERMERÍA QUIEN HARÁ PARTE DE UN (1) EQUIPOS BÁSICOS DE SALUD, LOS CUALES CONFORME A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</si>
  <si>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JENNY ALEXANDRA VALDERRAMA BARRETO</t>
  </si>
  <si>
    <t>https://community.secop.gov.co/Public/Tendering/ContractNoticePhases/View?PPI=CO1.PPI.46763876&amp;isFromPublicArea=True&amp;isModal=False</t>
  </si>
  <si>
    <t>CRA.9 No.39-C12</t>
  </si>
  <si>
    <t>LEXANDRA11@HOTMAIL.COM</t>
  </si>
  <si>
    <t xml:space="preserve">GRUPO 24 URBANO </t>
  </si>
  <si>
    <t>YENI PAOLA MARTINEZ GAITAN</t>
  </si>
  <si>
    <t>https://community.secop.gov.co/Public/Tendering/ContractNoticePhases/View?PPI=CO1.PPI.46764213&amp;isFromPublicArea=True&amp;isModal=False</t>
  </si>
  <si>
    <t>MANZANA 9 CASA 7 ETAPA 3 PRTADERAS SANTARITA</t>
  </si>
  <si>
    <t>jpgaitan58@gmail.com</t>
  </si>
  <si>
    <t>YULI YINETH PEÑA RUENES</t>
  </si>
  <si>
    <t>PRADO</t>
  </si>
  <si>
    <t>https://community.secop.gov.co/Public/Tendering/ContractNoticePhases/View?PPI=CO1.PPI.46764245&amp;isFromPublicArea=True&amp;isModal=False</t>
  </si>
  <si>
    <t>CRA.18 M SUR No.155-160</t>
  </si>
  <si>
    <t>penarenes12@gmail.com</t>
  </si>
  <si>
    <t>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</si>
  <si>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JULIANA PERDOMO GALEANO</t>
  </si>
  <si>
    <t>100054917 rc100014327</t>
  </si>
  <si>
    <t>https://community.secop.gov.co/Public/Tendering/ContractNoticePhases/View?PPI=CO1.PPI.46764643&amp;isFromPublicArea=True&amp;isModal=False</t>
  </si>
  <si>
    <t>CRA. 21 SUR No.89-20 Angel de Berlin</t>
  </si>
  <si>
    <t>juliana.1284@hotmail.com</t>
  </si>
  <si>
    <t>CONTRATAR LA PRESTACIÓN DE SERVICIOS DE UN PROFESIONAL ENFERMERO (A)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</si>
  <si>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YOLANDA HERNANDEZÑUSTES</t>
  </si>
  <si>
    <t>100054934 rc 100014333</t>
  </si>
  <si>
    <t>https://community.secop.gov.co/Public/Tendering/ContractNoticePhases/View?PPI=CO1.PPI.46765450&amp;isFromPublicArea=True&amp;isModal=False</t>
  </si>
  <si>
    <t>MANZANA F CASA 1 BARRIO ROSA BADILLO</t>
  </si>
  <si>
    <t>yolandahernandezñustes@gmail.com</t>
  </si>
  <si>
    <t>CONTRATAR LA PRESTACIÓN DE SERVICIOS DE UN MEDICO (A) QUIEN HARÁ PARTE DE UN (1) EQUIPO BÁSICOS DE SALUD, LOS CUALES CONFORME A LA PROGRAMACIÓN Y PRIORIZACIÓN REALIZADA POR LA USI – E.S.E, CUMPLIRÁN RESPONSABILIDADES OPERATIVAS EN UN (1) TERRITORIO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</si>
  <si>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CARLOS MARIO LEYTON CAPERA</t>
  </si>
  <si>
    <t>100002499 RC 100000659</t>
  </si>
  <si>
    <t>https://community.secop.gov.co/Public/Tendering/ContractNoticePhases/View?PPI=CO1.PPI.46765904&amp;isFromPublicArea=True&amp;isModal=False</t>
  </si>
  <si>
    <t>CRA. 5 No.37-BIS 19</t>
  </si>
  <si>
    <t>cleyton1207@hotmail.com</t>
  </si>
  <si>
    <t>GRUPO 24 URBANO</t>
  </si>
  <si>
    <t>CONTRATAR LA PRESTACIÓN DE SERVICIOS DE UN AUXILIAR DE ENFERMERÍA QUIEN HARÁ PARTE DE UN (1) EQUIPOS BÁSICOS DE SALUD, LOS CUALES CONFORME A LA PROGRAMACIÓN Y PRIORIZACIÓN REALIZADA POR LA USI – E.S.E, CUMPLIRÁN RESPONSABILIDADES OPERATIVAS EN UN (1) TERRITORIOS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</si>
  <si>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LESLY JOHARA VALENCIA GUZMAN</t>
  </si>
  <si>
    <t>https://community.secop.gov.co/Public/Tendering/ContractNoticePhases/View?PPI=CO1.PPI.46766526&amp;isFromPublicArea=True&amp;isModal=False</t>
  </si>
  <si>
    <t>CRA.8 No.11-59 barrio 20 de julio</t>
  </si>
  <si>
    <t>leslyvalencia guzman@gmail.com</t>
  </si>
  <si>
    <t xml:space="preserve">GRUPO 13 RURAL </t>
  </si>
  <si>
    <t>ANDRA AREVALO LARA</t>
  </si>
  <si>
    <t>1-44-101259390</t>
  </si>
  <si>
    <t>https://community.secop.gov.co/Public/Tendering/ContractNoticePhases/View?PPI=CO1.PPI.46765966&amp;isFromPublicArea=True&amp;isModal=False</t>
  </si>
  <si>
    <t>MANZANA 30 CASA 6 JORDAN 8 ETAPA</t>
  </si>
  <si>
    <t>sandrarevaloñara@gmail.com</t>
  </si>
  <si>
    <t>LAURA DANIELA VANEGAS BARBOSA</t>
  </si>
  <si>
    <t>25-44-101212111</t>
  </si>
  <si>
    <t>https://community.secop.gov.co/Public/Tendering/ContractNoticePhases/View?PPI=CO1.PPI.46766583&amp;isFromPublicArea=True&amp;isModal=False</t>
  </si>
  <si>
    <t>CALLE 143 No.10-21 sec darien el salado</t>
  </si>
  <si>
    <t>anegasdaniela738@gmail.com</t>
  </si>
  <si>
    <t>CINDY MAGALLY SALCEDO ORJUELA</t>
  </si>
  <si>
    <t>https://community.secop.gov.co/Public/Tendering/ContractNoticePhases/View?PPI=CO1.PPI.46766839&amp;isFromPublicArea=True&amp;isModal=False</t>
  </si>
  <si>
    <t>MANZANA 83 CASA 14 BARRIO MODELIA</t>
  </si>
  <si>
    <t>cindymsalcedo12@gmail.com</t>
  </si>
  <si>
    <t>MARIA FERNANDA LEON PEDRAZA</t>
  </si>
  <si>
    <t>https://community.secop.gov.co/Public/Tendering/ContractNoticePhases/View?PPI=CO1.PPI.46766887&amp;isFromPublicArea=True&amp;isModal=False</t>
  </si>
  <si>
    <t>MANZANA J CASA 8 BARRIO VILLA DE LAS PALMAS</t>
  </si>
  <si>
    <t>IOSCY@HOTMAIL.COM</t>
  </si>
  <si>
    <t>BRIAN STEAF MORENO CASTELLANOS</t>
  </si>
  <si>
    <t>100054947 RC100014338</t>
  </si>
  <si>
    <t>https://community.secop.gov.co/Public/Tendering/ContractNoticePhases/View?PPI=CO1.PPI.46767356&amp;isFromPublicArea=True&amp;isModal=False</t>
  </si>
  <si>
    <t>CALLE 46 No.6-22 Limonar 5 sector</t>
  </si>
  <si>
    <t>nfermerobrianmoreno@gmail.com</t>
  </si>
  <si>
    <t>JUAN DIEGO RIVAS AVILEZ</t>
  </si>
  <si>
    <t>100054964 RC100014348</t>
  </si>
  <si>
    <t>https://community.secop.gov.co/Public/Tendering/ContractNoticePhases/View?PPI=CO1.PPI.46767640&amp;isFromPublicArea=True&amp;isModal=False</t>
  </si>
  <si>
    <t>MANZANA 2 CASA 11 BARRIO LA CAMPIÑA</t>
  </si>
  <si>
    <t>diegorivas1289@gmail.com</t>
  </si>
  <si>
    <t>DANIELA PEREZ RINCON</t>
  </si>
  <si>
    <t>25-44-101213257</t>
  </si>
  <si>
    <t>https://community.secop.gov.co/Public/Tendering/ContractNoticePhases/View?PPI=CO1.PPI.46783340&amp;isFromPublicArea=True&amp;isModal=False</t>
  </si>
  <si>
    <t>CRA. 27 SUR No.21-70</t>
  </si>
  <si>
    <t>erez.daniela0802@gmail.com</t>
  </si>
  <si>
    <t xml:space="preserve">GRUPO 23 URBANO </t>
  </si>
  <si>
    <t>DIEGO FERNANDO FLOREZ PERALTA</t>
  </si>
  <si>
    <t>https://community.secop.gov.co/Public/Tendering/ContractNoticePhases/View?PPI=CO1.PPI.46783395&amp;isFromPublicArea=True&amp;isModal=False</t>
  </si>
  <si>
    <t>MANZANA F CASA 1 URBANIZACIÓN FUENTE SANTA</t>
  </si>
  <si>
    <t>diegoflorez2311@gmail.com</t>
  </si>
  <si>
    <t>ANNI TATIANA NIETO ESQUIVEL</t>
  </si>
  <si>
    <t>https://community.secop.gov.co/Public/Tendering/ContractNoticePhases/View?PPI=CO1.PPI.46783678&amp;isFromPublicArea=True&amp;isModal=False</t>
  </si>
  <si>
    <t>MANZANA 10 CASA 4 ALAMOS SALADO</t>
  </si>
  <si>
    <t>fernietoesquivel@gmail.com</t>
  </si>
  <si>
    <t>LAURA MARCELA RODRIGUEZ PRADA</t>
  </si>
  <si>
    <t>https://community.secop.gov.co/Public/Tendering/ContractNoticePhases/View?PPI=CO1.PPI.46784121&amp;isFromPublicArea=True&amp;isModal=False</t>
  </si>
  <si>
    <t>MANZANA C CASA 12 CONJUNTO TERRAZAS DE SANTA BARBARA</t>
  </si>
  <si>
    <t>laura.prada0897@gmail.com</t>
  </si>
  <si>
    <t>VALERIA CATALINA CABEZAS CAMPOS</t>
  </si>
  <si>
    <t>100055095 RC100014403</t>
  </si>
  <si>
    <t>https://community.secop.gov.co/Public/Tendering/ContractNoticePhases/View?PPI=CO1.PPI.46784172&amp;isFromPublicArea=True&amp;isModal=False</t>
  </si>
  <si>
    <t>CALLE 98 No.14-80 ConjuntoMalklorca la samaria</t>
  </si>
  <si>
    <t>abezasv46@gmail.com</t>
  </si>
  <si>
    <t>JESSICA JOHANA GUAYARA TIBATA</t>
  </si>
  <si>
    <t>https://community.secop.gov.co/Public/Tendering/ContractNoticePhases/View?PPI=CO1.PPI.46784707&amp;isFromPublicArea=True&amp;isModal=False</t>
  </si>
  <si>
    <t>CARRERA 6 No.27-11</t>
  </si>
  <si>
    <t>jessijoes@hotmail.com</t>
  </si>
  <si>
    <t xml:space="preserve">GRUPO 35 URBANO </t>
  </si>
  <si>
    <t>LEIDY MILENA LOAIZA BOHORQUEZ</t>
  </si>
  <si>
    <t>https://community.secop.gov.co/Public/Tendering/ContractNoticePhases/View?PPI=CO1.PPI.46784744&amp;isFromPublicArea=True&amp;isModal=False</t>
  </si>
  <si>
    <t>MANZANA 9 CASA 46</t>
  </si>
  <si>
    <t>lemilobo2010@hotmail.com</t>
  </si>
  <si>
    <t>CAROL ZCHARICK ROBAYO DIAZ</t>
  </si>
  <si>
    <t>1,107,975,779</t>
  </si>
  <si>
    <t>https://community.secop.gov.co/Public/Tendering/ContractNoticePhases/View?PPI=CO1.PPI.46784774&amp;isFromPublicArea=True&amp;isModal=False</t>
  </si>
  <si>
    <t>cra.7 nO.30-41</t>
  </si>
  <si>
    <t>czrobayod@gmail.com</t>
  </si>
  <si>
    <t>CONTRATAR LA PRESTACIÓN DE SERVICIOS DE UN(A) PROFESIONAL ENFERMERO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</si>
  <si>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DIANA MILENA MUÑOZ ALGARRA</t>
  </si>
  <si>
    <t>100055012 rc100014367</t>
  </si>
  <si>
    <t>https://community.secop.gov.co/Public/Tendering/ContractNoticePhases/View?PPI=CO1.PPI.46785413&amp;isFromPublicArea=True&amp;isModal=False</t>
  </si>
  <si>
    <t>Los Tunjos Supermanzana 5 Manzana 6 Casa18 tunjos 1</t>
  </si>
  <si>
    <t>dianacalabril@gmail.com</t>
  </si>
  <si>
    <t>NATALY NICOLL MERCADO BULA</t>
  </si>
  <si>
    <t>SOLEDAD</t>
  </si>
  <si>
    <t>100055008 rc 100014414</t>
  </si>
  <si>
    <t>https://community.secop.gov.co/Public/Tendering/ContractNoticePhases/View?PPI=CO1.PPI.46785786&amp;isFromPublicArea=True&amp;isModal=False</t>
  </si>
  <si>
    <t>CRA.10 No.45C-2-07</t>
  </si>
  <si>
    <t>nat01903@gmail.com</t>
  </si>
  <si>
    <t>KELLY JOHANNA RUIZ BONILLA</t>
  </si>
  <si>
    <t>https://community.secop.gov.co/Public/Tendering/ContractNoticePhases/View?PPI=CO1.PPI.46786404&amp;isFromPublicArea=True&amp;isModal=False</t>
  </si>
  <si>
    <t>CALLE 14 No.11-30 Barrio Malavar</t>
  </si>
  <si>
    <t>ellyruiz1085@gmail.com</t>
  </si>
  <si>
    <t xml:space="preserve">GRUPO 37 URBANO </t>
  </si>
  <si>
    <t>NATALIA ESTEFANIA TIQUE ASTUDILLO</t>
  </si>
  <si>
    <t>https://community.secop.gov.co/Public/Tendering/ContractNoticePhases/View?PPI=CO1.PPI.46786460&amp;isFromPublicArea=True&amp;isModal=False</t>
  </si>
  <si>
    <t>CALLE 24 A No.8-49 Barrio La esperanza</t>
  </si>
  <si>
    <t>ataliahefaniatique18@gmail.com</t>
  </si>
  <si>
    <t>LEIDI TATIANA VARON PEDRAZA</t>
  </si>
  <si>
    <t>https://community.secop.gov.co/Public/Tendering/ContractNoticePhases/View?PPI=CO1.PPI.46786822&amp;isFromPublicArea=True&amp;isModal=False</t>
  </si>
  <si>
    <t>CALLE 78 A NO.4-78 Barrio Jardín Atolsure</t>
  </si>
  <si>
    <t>tatizpedraza@gmail.com</t>
  </si>
  <si>
    <t>WENDY VANESSA JIMENEZ RODRIGUEZ</t>
  </si>
  <si>
    <t>25-44-101213126 rc 25-40-101056563</t>
  </si>
  <si>
    <t>https://community.secop.gov.co/Public/Tendering/ContractNoticePhases/View?PPI=CO1.PPI.46786594&amp;isFromPublicArea=True&amp;isModal=False</t>
  </si>
  <si>
    <t>CRA.72BIS 152B 25 OLMO VERAMONTE</t>
  </si>
  <si>
    <t>webdy_jimenez@juancorpas.edu.</t>
  </si>
  <si>
    <t>ANA GABRIELA ESPINOSA BASTO</t>
  </si>
  <si>
    <t>100055269 RC100014472026/04/179</t>
  </si>
  <si>
    <t>https://community.secop.gov.co/Public/Tendering/ContractNoticePhases/View?PPI=CO1.PPI.46787279&amp;isFromPublicArea=True&amp;isModal=False</t>
  </si>
  <si>
    <t>TRANSVERSAL 7 No.77-59 TORRE 1 APTO.1102</t>
  </si>
  <si>
    <t>ana.gabu@hotmail.com</t>
  </si>
  <si>
    <t>LIZ MARIANA QUIROZ RUIZ</t>
  </si>
  <si>
    <t>OCAÑA</t>
  </si>
  <si>
    <t>25-46-101050131 rc25-40-101056606</t>
  </si>
  <si>
    <t>https://community.secop.gov.co/Public/Tendering/ContractNoticePhases/View?PPI=CO1.PPI.46787573&amp;isFromPublicArea=True&amp;isModal=False</t>
  </si>
  <si>
    <t>CRA.7No.51-71</t>
  </si>
  <si>
    <t>lizmarianaquiroz@gmail.com</t>
  </si>
  <si>
    <t>WILSON BAHOZ SOTO</t>
  </si>
  <si>
    <t>BELEN DE LOS ANDAQUIES</t>
  </si>
  <si>
    <t>25-44-101213132</t>
  </si>
  <si>
    <t>https://community.secop.gov.co/Public/Tendering/ContractNoticePhases/View?PPI=CO1.PPI.46788023&amp;isFromPublicArea=True&amp;isModal=False</t>
  </si>
  <si>
    <t>CALLE 82 CRA.2-3</t>
  </si>
  <si>
    <t>wilsonbahoz@gmail.com</t>
  </si>
  <si>
    <t>NOVERIS ROJAS ACOSTA</t>
  </si>
  <si>
    <t>25-44-101213163</t>
  </si>
  <si>
    <t>https://community.secop.gov.co/Public/Tendering/ContractNoticePhases/View?PPI=CO1.PPI.46813507&amp;isFromPublicArea=True&amp;isModal=False</t>
  </si>
  <si>
    <t>MANZANA 4 CASA 8 BARRIO EL BUNDE</t>
  </si>
  <si>
    <t>norroacos1971@hotmail.com</t>
  </si>
  <si>
    <t>GRUPO 13 URBANO</t>
  </si>
  <si>
    <t>OMAIRA JAQUELINE LOPEZ BARRAGAN</t>
  </si>
  <si>
    <t>25-44-101213151</t>
  </si>
  <si>
    <t>https://community.secop.gov.co/Public/Tendering/ContractNoticePhases/View?PPI=CO1.PPI.46813508&amp;isFromPublicArea=True&amp;isModal=False</t>
  </si>
  <si>
    <t>MANZANA 17CASA 8 TOPACIO</t>
  </si>
  <si>
    <t>lpezomaira0230@gmail.com</t>
  </si>
  <si>
    <t>CHERYL ALEJANDRA PARDO GALEANO</t>
  </si>
  <si>
    <t>PIEDRAS</t>
  </si>
  <si>
    <t>100055018 RC 100014368</t>
  </si>
  <si>
    <t>https://community.secop.gov.co/Public/Tendering/ContractNoticePhases/View?PPI=CO1.PPI.46813509&amp;isFromPublicArea=True&amp;isModal=False</t>
  </si>
  <si>
    <t>CRA.14 No.149-45 BARRIO SALADO</t>
  </si>
  <si>
    <t>cherylpardo6@gmail.com</t>
  </si>
  <si>
    <t xml:space="preserve">GRUPO 13 URBANO </t>
  </si>
  <si>
    <t>DIEGO NESTOR AYA BARRETO</t>
  </si>
  <si>
    <t>https://community.secop.gov.co/Public/Tendering/ContractNoticePhases/View?PPI=CO1.PPI.46813907&amp;isFromPublicArea=True&amp;isModal=False</t>
  </si>
  <si>
    <t>MANZANA U CASA 15 JORDAN 9 ETAPA</t>
  </si>
  <si>
    <t>diegonestoraya@gmail.com</t>
  </si>
  <si>
    <t>ASTRID CAROLINA BARRIOS VARON</t>
  </si>
  <si>
    <t>100055047 RC100014378</t>
  </si>
  <si>
    <t>https://community.secop.gov.co/Public/Tendering/ContractNoticePhases/View?PPI=CO1.PPI.46813908&amp;isFromPublicArea=True&amp;isModal=False</t>
  </si>
  <si>
    <t>CRA. 4 B No.27-29 BARRIO HIPODROMO</t>
  </si>
  <si>
    <t>acvarriosv@gmail.com</t>
  </si>
  <si>
    <t>DIANA ALEJANDRA CHARRY RICO</t>
  </si>
  <si>
    <t>100055139 rc 100014461</t>
  </si>
  <si>
    <t>https://community.secop.gov.co/Public/Tendering/ContractNoticePhases/View?PPI=CO1.PPI.46813511&amp;isFromPublicArea=True&amp;isModal=False</t>
  </si>
  <si>
    <t>CALLE 93 No.14-65 SUR</t>
  </si>
  <si>
    <t>dianitacho9@hotmail.com</t>
  </si>
  <si>
    <t>LAURA MARCELA ARROYO GUEVARA</t>
  </si>
  <si>
    <t>https://community.secop.gov.co/Public/Tendering/ContractNoticePhases/View?PPI=CO1.PPI.46813308&amp;isFromPublicArea=True&amp;isModal=False</t>
  </si>
  <si>
    <t>MANZNANA 2 CASA 4 JORDAN 8 ETAPA</t>
  </si>
  <si>
    <t>laura1023arroyo@gmail.com</t>
  </si>
  <si>
    <t xml:space="preserve">GRUPO 22 URBANO </t>
  </si>
  <si>
    <t>ZUMA ROCIO GUZMAN ZABALA</t>
  </si>
  <si>
    <t>25-44-101213161</t>
  </si>
  <si>
    <t>https://community.secop.gov.co/Public/Tendering/ContractNoticePhases/View?PPI=CO1.PPI.46813311&amp;isFromPublicArea=True&amp;isModal=False</t>
  </si>
  <si>
    <t>CALLE 11 No.11-134</t>
  </si>
  <si>
    <t>ulma17guman@hotmail.com</t>
  </si>
  <si>
    <t>MARIA ISABEL BARRERA NARVAEZ</t>
  </si>
  <si>
    <t>https://community.secop.gov.co/Public/Tendering/ContractNoticePhases/View?PPI=CO1.PPI.46813312&amp;isFromPublicArea=True&amp;isModal=False</t>
  </si>
  <si>
    <t>MANZANA A CASA 6 BARRIO POPULAR</t>
  </si>
  <si>
    <t>barrera.mariaisabel@yahoo.es</t>
  </si>
  <si>
    <t>ALBERTH JULIAN LOPEZ QUIMBAYO</t>
  </si>
  <si>
    <t>100055162 rc100014444</t>
  </si>
  <si>
    <t>https://community.secop.gov.co/Public/Tendering/ContractNoticePhases/View?PPI=CO1.PPI.46813315&amp;isFromPublicArea=True&amp;isModal=False</t>
  </si>
  <si>
    <t>CONDOMINIO LA SAMARIA MANZANA C CASA 9</t>
  </si>
  <si>
    <t>ajlopez@ut.edu.co</t>
  </si>
  <si>
    <t>OSCAR JAVIER ROCHA TORRES</t>
  </si>
  <si>
    <t>https://community.secop.gov.co/Public/Tendering/ContractNoticePhases/View?PPI=CO1.PPI.46817215&amp;isFromPublicArea=True&amp;isModal=False</t>
  </si>
  <si>
    <t>CRA.7 No.38-63 edificio Mauro Apto.302</t>
  </si>
  <si>
    <t>jrochat@hotmail.com</t>
  </si>
  <si>
    <t>JESSICA MARCELA TORRES COMBITA</t>
  </si>
  <si>
    <t>25-44-101213175 rc25-40-101056579</t>
  </si>
  <si>
    <t>https://community.secop.gov.co/Public/Tendering/ContractNoticePhases/View?PPI=CO1.PPI.46817421&amp;isFromPublicArea=True&amp;isModal=False</t>
  </si>
  <si>
    <t>CARRERA 14 No.93-19 sector la samaria</t>
  </si>
  <si>
    <t>orres.jesi@hotmail.com</t>
  </si>
  <si>
    <t>DIANA MARIA OLIVERO OLIVERO</t>
  </si>
  <si>
    <t>https://community.secop.gov.co/Public/Tendering/ContractNoticePhases/View?PPI=CO1.PPI.46817495&amp;isFromPublicArea=True&amp;isModal=False</t>
  </si>
  <si>
    <t>CALLE 37 SURnO.27-57 BARRIO BOQUERON</t>
  </si>
  <si>
    <t>educación,852314@hotmail.com</t>
  </si>
  <si>
    <t xml:space="preserve">GRUPO 21 URBANO </t>
  </si>
  <si>
    <t>INGRID VANESSA MOTTA BEJARANO</t>
  </si>
  <si>
    <t>https://community.secop.gov.co/Public/Tendering/ContractNoticePhases/View?PPI=CO1.PPI.46817735&amp;isFromPublicArea=True&amp;isModal=False</t>
  </si>
  <si>
    <t>MANZANA 5 CASA 1</t>
  </si>
  <si>
    <t>ingridvanessa004.com</t>
  </si>
  <si>
    <t>NILSA RICO QUINTERO</t>
  </si>
  <si>
    <t>25-44-101213181</t>
  </si>
  <si>
    <t>https://community.secop.gov.co/Public/Tendering/ContractNoticePhases/View?PPI=CO1.PPI.46817766&amp;isFromPublicArea=True&amp;isModal=False</t>
  </si>
  <si>
    <t>CARRERA 21 SUR NO.145-77/113 Arboleda</t>
  </si>
  <si>
    <t>kjperezri@ut.edu.co</t>
  </si>
  <si>
    <t>JOSE ISAAC VARGAS NARANJO</t>
  </si>
  <si>
    <t>25-44-101213195rc 25-40-101056600</t>
  </si>
  <si>
    <t>https://community.secop.gov.co/Public/Tendering/ContractNoticePhases/View?PPI=CO1.PPI.46818502&amp;isFromPublicArea=True&amp;isModal=False</t>
  </si>
  <si>
    <t>CALLE 19 No.43-45 conjunto turipana manzana 6 casa 2 rioja</t>
  </si>
  <si>
    <t>joseisaacvargas@hotmail.com</t>
  </si>
  <si>
    <t>MIGUEL ESNEIDER ARCINIEGAS PERDOMO</t>
  </si>
  <si>
    <t>100055073 RC 100014390</t>
  </si>
  <si>
    <t>https://community.secop.gov.co/Public/Tendering/ContractNoticePhases/View?PPI=CO1.PPI.46818551&amp;isFromPublicArea=True&amp;isModal=False</t>
  </si>
  <si>
    <t>CARRERA 8 No.123-154 barrio santa ana</t>
  </si>
  <si>
    <t>miesarper@gmail.com</t>
  </si>
  <si>
    <t>YENNY PAOLA VERA</t>
  </si>
  <si>
    <t>100055148 rc100014428</t>
  </si>
  <si>
    <t>https://community.secop.gov.co/Public/Tendering/ContractNoticePhases/View?PPI=CO1.PPI.46818583&amp;isFromPublicArea=True&amp;isModal=False</t>
  </si>
  <si>
    <t>CALLE 17 No.13-145 Barrio Ancon</t>
  </si>
  <si>
    <t>yepaver32@gmail.com</t>
  </si>
  <si>
    <t>25-44-101213176 rc25-40-101056580</t>
  </si>
  <si>
    <t>https://community.secop.gov.co/Public/Tendering/ContractNoticePhases/View?PPI=CO1.PPI.46833582&amp;isFromPublicArea=True&amp;isModal=False</t>
  </si>
  <si>
    <t xml:space="preserve">JOSE GUILLERMO VARGAS </t>
  </si>
  <si>
    <t>CONTRATAR LA PRESTACIÓN DE SERVICIOS PROFESIONALES DE UN INGENIERO BIOMÉDICO CON DIPLOMADO EN VERIFICACION DE CONDICIONES DE HABILITACION PARA APOYAR DE MANERA INTEGRAL LA GESTIÓN, SEGUIMIENTO, PLAN DE MANTENIMIENTO PREVENTIVO Y CORRECTIVO DE LOS EQUIPOS BIOMÉDICOS DE LA UNIDAD DE SALUD DE IBAGUÉ U.S.I. E.S.E., ASÍ COMO EL CUMPLIMIENTO DE LOS ESTÁNDARES DEL SISTEMA OBLIGATORIO DE GARANTÍA DE LA CALIDAD EN SALUD (SOGCS) Y EL SISTEMA ÚNICO DE HABILITACIÓN, CONFORME A LA RESOLUCIÓN 3100 DE 2019."</t>
  </si>
  <si>
    <t>https://community.secop.gov.co/Public/Tendering/ContractNoticePhases/View?PPI=CO1.PPI.46859082&amp;isFromPublicArea=True&amp;isModal=False</t>
  </si>
  <si>
    <t>Carrera 61C No.23B-114 Conjunto Alminar Samoa Torre 5 Apartamento 604</t>
  </si>
  <si>
    <t>sanchezarismendy97@gmail.com</t>
  </si>
  <si>
    <t>YOLANDA PARRA QUINTERO</t>
  </si>
  <si>
    <t>25-44101213285</t>
  </si>
  <si>
    <t>https://community.secop.gov.co/Public/Tendering/ContractNoticePhases/View?PPI=CO1.PPI.46890640&amp;isFromPublicArea=True&amp;isModal=False</t>
  </si>
  <si>
    <t>Cra.11 No.37-32 Barrio Gaitan</t>
  </si>
  <si>
    <t>opaquin2014@gmail.com</t>
  </si>
  <si>
    <t xml:space="preserve">GRUPO 30 URBANO </t>
  </si>
  <si>
    <t>GLADYS YULIETH CAMPOS PAIPA</t>
  </si>
  <si>
    <t>https://community.secop.gov.co/Public/Tendering/ContractNoticePhases/View?PPI=CO1.PPI.46891353&amp;isFromPublicArea=True&amp;isModal=False</t>
  </si>
  <si>
    <t>CIRDadela simon bolivar 1 etapa</t>
  </si>
  <si>
    <t>amposjulieth264@gmail.com</t>
  </si>
  <si>
    <t>ERIKA DAYANA SANCHEZ ROA</t>
  </si>
  <si>
    <t>25-44-101213233</t>
  </si>
  <si>
    <t>https://community.secop.gov.co/Public/Tendering/ContractNoticePhases/View?PPI=CO1.PPI.46891455&amp;isFromPublicArea=True&amp;isModal=False</t>
  </si>
  <si>
    <t>CALLE 32 No.20-19 APTO.101</t>
  </si>
  <si>
    <t>DROAGIDO@GMAIL.COM</t>
  </si>
  <si>
    <t>FLOR MILADY NAVARRO RAMIREZ</t>
  </si>
  <si>
    <t>100055169 RC100014436</t>
  </si>
  <si>
    <t>https://community.secop.gov.co/Public/Tendering/ContractNoticePhases/View?PPI=CO1.PPI.46891917&amp;isFromPublicArea=True&amp;isModal=False</t>
  </si>
  <si>
    <t>MANZANA 73 CASA 5 JORDAN 8 ETAPA</t>
  </si>
  <si>
    <t>miladynavarro414@gmail.com</t>
  </si>
  <si>
    <t>HUGO MAURICIO ROSERO MONTAÑA</t>
  </si>
  <si>
    <t>100055183 RC100014445</t>
  </si>
  <si>
    <t>https://community.secop.gov.co/Public/Tendering/ContractNoticePhases/View?PPI=CO1.PPI.46891985&amp;isFromPublicArea=True&amp;isModal=False</t>
  </si>
  <si>
    <t>CALLE 115 No.14-17CASA 9 LA CABAÑA CAMPESTRE</t>
  </si>
  <si>
    <t>maurinho7,089@gmail.com</t>
  </si>
  <si>
    <t>ARCALA SECUNDINA DE ARMAS BERMUDEZ</t>
  </si>
  <si>
    <t>RIOHACHA</t>
  </si>
  <si>
    <t>25-10-1056622</t>
  </si>
  <si>
    <t>https://community.secop.gov.co/Public/Tendering/ContractNoticePhases/View?PPI=CO1.PPI.46893184&amp;isFromPublicArea=True&amp;isModal=False</t>
  </si>
  <si>
    <t>CRA.14 No.44-260 EDIFICIO MONTICELLO</t>
  </si>
  <si>
    <t>arcaladearmas@gmail.com</t>
  </si>
  <si>
    <t>AURA MARIA CASTRO NIETO</t>
  </si>
  <si>
    <t xml:space="preserve">  25-44-101213253RC25-40-101056638</t>
  </si>
  <si>
    <t>https://community.secop.gov.co/Public/Tendering/ContractNoticePhases/View?PPI=CO1.PPI.46893199&amp;isFromPublicArea=True&amp;isModal=False</t>
  </si>
  <si>
    <t>ANZANA 6 CASA 27 JORDAN 9 ETAPA</t>
  </si>
  <si>
    <t>anitamariacastro@hotmail.com</t>
  </si>
  <si>
    <t>CONTRATAR LA PRESTACIÓN DE SERVICIOS MEDICOS ESPECIALIZADO EN GINECOLOGIA PARA LA ATENCIÓN EN EL SERVICIO DE CONSULTA EXTERNA DE LA UNIDAD DE SALUD IBAGUE USI ESE COMO APOYO A LAS RUTAS DE ATENCIÓN EN SALUD</t>
  </si>
  <si>
    <t>GINECOLOGA</t>
  </si>
  <si>
    <t>ADRIANA DEL ROSARIO TRUJILLO SALCEDO</t>
  </si>
  <si>
    <t>17228402 RC14235400</t>
  </si>
  <si>
    <t>https://community.secop.gov.co/Public/Tendering/ContractNoticePhases/View?PPI=CO1.PPI.46893655&amp;isFromPublicArea=True&amp;isModal=False</t>
  </si>
  <si>
    <t>CALLE 77 No.20-100 Torre 1 Apto.10-02</t>
  </si>
  <si>
    <t>adriana656@hotmail.com</t>
  </si>
  <si>
    <t>ginecologa consulta externa</t>
  </si>
  <si>
    <t>25-44-101213361 rc 25-40-101056662</t>
  </si>
  <si>
    <t>https://community.secop.gov.co/Public/Tendering/ContractNoticePhases/View?PPI=CO1.PPI.46893680&amp;isFromPublicArea=True&amp;isModal=False</t>
  </si>
  <si>
    <t>TRANSPORTE PARA LA ZONA RURAL Y URBANA PARA EL TRASLADO DEL PERSONAL QUE VA A JECUTAR EL PROGRAMA EN ATENCIÓN PRIMARIA EN SALYD APS- EN APOYO A LOS EQUIPOS BASICOS DE SALUD (ebs), PARA EL AREA URBANA EN EL MARCO DE LA RESOLUCIÓN NO.2593 del 12 de diciembre del 2025 expedida por el MINISTERIO DE SALUD Y PROTECCIÓN SOCIAL</t>
  </si>
  <si>
    <t>ESPECIAL TRANSPORTE</t>
  </si>
  <si>
    <t>CONSORCIO TRANSPORTE USI 2026</t>
  </si>
  <si>
    <t>902052915-9</t>
  </si>
  <si>
    <t>MENOR 1</t>
  </si>
  <si>
    <t>221203-221207-221211</t>
  </si>
  <si>
    <t>25-46-101056615</t>
  </si>
  <si>
    <t>https://community.secop.gov.co/Public/Tendering/ContractNoticePhases/View?PPI=CO1.PPI.46465709&amp;isFromPublicArea=True&amp;isModal=False</t>
  </si>
  <si>
    <t>Cra. 1 No.13-01 Barrio Centro</t>
  </si>
  <si>
    <t>translaiba@hotmail.com</t>
  </si>
  <si>
    <t>transporte especial</t>
  </si>
  <si>
    <t>CONTRATAR LA PRESTACIÓN DEL SERVICIO DE ACTUALIZACIÓN, MANTENIMIENTO Y SOPORTE, AL SISTEMA DE INFORMACIÓN DINAMICA GERENCIAL DE MANERA REMOTA OA DISTANCIA EN LA VERSIÓN NET MAS RECIENTE LIBERADA POR EL CONTRATISTA PARA LOS MODULOS LICENCIADOS A LA UNIDAD DE SALUD DE IBAGUE E.S.E.</t>
  </si>
  <si>
    <t>SISTEMAS DE INFORMACIÓN</t>
  </si>
  <si>
    <t>SISTEMAS Y ASESORIAS DE COLOMBIA S.A.S. - SYAC S.A.S.</t>
  </si>
  <si>
    <t>SAN PABLO</t>
  </si>
  <si>
    <t>895-47-994000009249</t>
  </si>
  <si>
    <t>https://community.secop.gov.co/Public/Tendering/ContractNoticePhases/View?PPI=CO1.PPI.46912201&amp;isFromPublicArea=True&amp;isModal=False</t>
  </si>
  <si>
    <t>CARRERA 45 No.108-27/torre 2/oficina2408 bogota colombia</t>
  </si>
  <si>
    <t>pfceron@syac.net.co</t>
  </si>
  <si>
    <t>SISTEMAS ESPECIALIZADOS</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</si>
  <si>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PREVENTIVOY PREDICTIVO DE SALUD, CONFORME A LOS LINEAMIENTOS DEFINIDOS EN LA RESOLUCIÓN 2593 DE 2025 EXPEDÍDOS POR EL MINISTERIO DE PROTECCIÓN SOCIAL.</t>
  </si>
  <si>
    <t>SANDRA MILENA GOMEZ TAPIERO</t>
  </si>
  <si>
    <t>25-44-101213330</t>
  </si>
  <si>
    <t>https://community.secop.gov.co/Public/Tendering/ContractNoticePhases/View?PPI=CO1.PPI.46934746&amp;isFromPublicArea=True&amp;isModal=False</t>
  </si>
  <si>
    <t>Manzana 5 casa 1 Terrazas del Tejar</t>
  </si>
  <si>
    <t>sandramgomezt@hotmail.com</t>
  </si>
  <si>
    <t xml:space="preserve">GRUPO 17 URBANO </t>
  </si>
  <si>
    <t>CONTRATAR LA PRESTACIÓN DE SERVICIOS DE UN AUXILIAR DE ENFERMERIA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</si>
  <si>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DENIS ADRIANA CIFUENTES MENDEZ</t>
  </si>
  <si>
    <t>https://community.secop.gov.co/Public/Tendering/ContractNoticePhases/View?PPI=CO1.PPI.46934795&amp;isFromPublicArea=True&amp;isModal=False</t>
  </si>
  <si>
    <t>Cra. 4 No.91-5 Torre 2 Apto 501</t>
  </si>
  <si>
    <t>denisadrianac@gmail.com</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</si>
  <si>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</si>
  <si>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FRANCY NATALIA GIL MUNERA</t>
  </si>
  <si>
    <t>25-44-101213344</t>
  </si>
  <si>
    <t>https://community.secop.gov.co/Public/Tendering/ContractNoticePhases/View?PPI=CO1.PPI.46935474&amp;isFromPublicArea=True&amp;isModal=False</t>
  </si>
  <si>
    <t>Manzana M Casa  14 Barrio Las Vegas</t>
  </si>
  <si>
    <t>ngil2504@gmail.com</t>
  </si>
  <si>
    <t>KEDY YASMIN GONZALEZ RODRIGUEZ</t>
  </si>
  <si>
    <t>100055248 rc 100014468</t>
  </si>
  <si>
    <t>https://community.secop.gov.co/Public/Tendering/ContractNoticePhases/View?PPI=CO1.PPI.46935830&amp;isFromPublicArea=True&amp;isModal=False</t>
  </si>
  <si>
    <t>Carrera 8 No.20-35 Barrio Kennedy</t>
  </si>
  <si>
    <t>kedygonzalez@gmail.com</t>
  </si>
  <si>
    <t>CONTRATAR LA PRESTACIÓN DE SERVICIOS DE UN PROFESIONAL ENFERMERO (A) QUÏEN HARÁ PARTE DE DOS (2) EQUIPOS BÁSICOS DE SALUD, LOS CUALES CONFORME A LA PROGRAMACIÓN Y PRIORIZACIÓN REALIZADA POR LA USI - E.S.E, CUMPLIRÁN RESPONSABILIDADES OPERATIVAS EN DOS (2) TERRITORIOS URBANOS, EJEGUTANDO ACCIONES DE ATENCIÓN PRIMARIA EN SALUD, GESTIÓN DEL RIESGO EN SALUD Y SEGUIMIENTO TERRITORIAL, BAJO EL MODELO PREVENTIVO Y PREDICTIVO DE SALUD, CONFORME A LOS LINEAMIENTOS DEFINIDOS EN LA RESOLUCIÓN 2593 DE 2025 EXPEDIDOS POR EL MINISTERIO DE PROTECCIÓN SOCIAL.</t>
  </si>
  <si>
    <t>LINA MARCELA MANTILLA SANCHEZ</t>
  </si>
  <si>
    <t>25-44-101213309 rc25-4-101056647</t>
  </si>
  <si>
    <t>https://community.secop.gov.co/Public/Tendering/ContractNoticePhases/View?PPI=CO1.PPI.46935882&amp;isFromPublicArea=True&amp;isModal=False</t>
  </si>
  <si>
    <t>Cra.13 No.4-81</t>
  </si>
  <si>
    <t>linamarcelamantillasanchez@gmail.com</t>
  </si>
  <si>
    <t>CONTRATAR LA PRESTACIÓN DE SERVICIOS DE UN PROFESIONAL MEDICO(A) QUIEN HARÁ PARTE DE DOS (2) EQUIPOS BÁSICOS DE SALUD, LOS CUALES CONFORME A LA PROGRAMACIÓN Y PRIORIZACIÓN REALIZADA POR LA USI – E.S.E, CUMPLIRÁN RESPONSABILIDADES OPERATIVAS EN DOS (2)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</si>
  <si>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JAIRO ALFONSO SALAZAR BERNAL</t>
  </si>
  <si>
    <t>https://community.secop.gov.co/Public/Tendering/ContractNoticePhases/View?PPI=CO1.PPI.46936254&amp;isFromPublicArea=True&amp;isModal=False</t>
  </si>
  <si>
    <t>Calle 53 No.6-12 Santa Mónica</t>
  </si>
  <si>
    <t>j.a.salazar1024@gmail.com</t>
  </si>
  <si>
    <t>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</si>
  <si>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ALIX YOHANNA RAMIREZ PRADA</t>
  </si>
  <si>
    <t>25-44-101213598</t>
  </si>
  <si>
    <t>https://community.secop.gov.co/Public/Tendering/ContractNoticePhases/View?PPI=CO1.PPI.46936285&amp;isFromPublicArea=True&amp;isModal=False</t>
  </si>
  <si>
    <t>Vered Chucuni</t>
  </si>
  <si>
    <t>ramirezyohanna236@gmail.com</t>
  </si>
  <si>
    <t xml:space="preserve">GRUPO 43 URBANO </t>
  </si>
  <si>
    <t>CONTRATAR LA PRESTACIÓN DE SERVICIOS DE UN AUXILIAR DE ENFERMERÍA QUIEN HARÁ PARTE DE UN (1) EQUIPOS BÁSICOS DE SALUD, LOS CUALES CONFORME A LA PROGRAMACIÓN Y PRIORIZACIÓN REALIZADA POR LA USI - E.S.E, CUMPLIRÁN RESPONSABILIDADES OPERATIVAS EN UN (1) TERRITORIOS URBANOS, EJECUTANDO ACCIONES DE ATENCIÓN PRIMARIA EN SALUD, GESTIÓN DEL RIESGO EN SALUDY SEGUIMIENTO TERRITORIAL, BAJO EL MODELO PREVENTIVO Y PREDICTIVO DE SALUD, CONFORME A LOS LINEAMIENTOS DEFINIDOS EN LA RESOLUCIÓN 2593 DE 2025 EXPEDIDOS POR EL MINISTERIO DE PROTECCIÓN SOCIAL.</t>
  </si>
  <si>
    <t>VICTORIA ELIZABETH GOMEZ SANZ</t>
  </si>
  <si>
    <t>25-44-101213360</t>
  </si>
  <si>
    <t>https://community.secop.gov.co/Public/Tendering/ContractNoticePhases/View?PPI=CO1.PPI.46940124&amp;isFromPublicArea=True&amp;isModal=False</t>
  </si>
  <si>
    <t>Manzana 2 casa 4 Barrio Jordán 4 etapa</t>
  </si>
  <si>
    <t>vick.ygfelipe@hotmail.com</t>
  </si>
  <si>
    <t>CONTRATAR LA PRESTACIÓN DE SERVICIOS DE UN AUXILIAR DE ENFERMERÍA QUIEN HARÁ PARTE DE UN (1) EQUIPOS BÁSICOS DE SALUD, LOS CUALES CONFORME A LA PROGRAMACIÓN Y PRIORIZACIÓN REALIZÁDA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</si>
  <si>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MITSU DAYANA BONILLA SANABRIA</t>
  </si>
  <si>
    <t>25-44-101213349</t>
  </si>
  <si>
    <t>https://community.secop.gov.co/Public/Tendering/ContractNoticePhases/View?PPI=CO1.PPI.46942463&amp;isFromPublicArea=True&amp;isModal=False</t>
  </si>
  <si>
    <t>Manzana L CASA 13 Los Alpes</t>
  </si>
  <si>
    <t>dayanabonilla2627@gmail.com</t>
  </si>
  <si>
    <t>CONTRATAR LA PRESTACIÓN DE SERVICIOS DE UN(A) PSICOLOGO QUIEN HARÁ PARTE DE UN (1) EQUIPO BÁSICOS DE SALUD, LOS CUALES CONFORME A LA PROGRAMACIÓN Y PRIORIZACIÓN REALIZADA POR LA USI - E.S.E, CUMPLIRÁN RESPONSABILIDADES OPERATIVAS EN UN (1) TERRITORIO URBANO, EJECUTANDО ACCIONES DE ATENCIÓN PRIMARIA EN SALUD, GESTIÓN DEL RIESGO EN SALUD Y SEGUIMIENTO TERRITORIAL, BAJO EL MODELO PREVENTIVO Y PREDICTIVO DE SALUD, CONFORME A LOS LINEAMIENTOS DEFINIDOS EN LA RESOLUCIÓN 2593 DE 2025 EXPEDIDOS POR EL MINISTERIO DE PROTECCIÓN SOCIAL.</t>
  </si>
  <si>
    <t>CATERINE GISELL RAMIREZ NUÑEZ</t>
  </si>
  <si>
    <t>17229854 RC14235882</t>
  </si>
  <si>
    <t>https://community.secop.gov.co/Public/Tendering/ContractNoticePhases/View?PPI=CO1.PPI.46942298&amp;isFromPublicArea=True&amp;isModal=False</t>
  </si>
  <si>
    <t>conjunto AIMINAR SAMOA TORRE 3 APTO.702</t>
  </si>
  <si>
    <t>ca_te07@hotmail.com</t>
  </si>
  <si>
    <t>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</si>
  <si>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MARIA JOSE CASTILLO SIMANCAS</t>
  </si>
  <si>
    <t>100055283 RC 100014483</t>
  </si>
  <si>
    <t>https://community.secop.gov.co/Public/Tendering/ContractNoticePhases/View?PPI=CO1.PPI.46942817&amp;isFromPublicArea=True&amp;isModal=False</t>
  </si>
  <si>
    <t>Mirador de los Andes Torre 1 Apto 703,</t>
  </si>
  <si>
    <t>mariajosecastillo27@hotmail.com</t>
  </si>
  <si>
    <t>CONTRATAR LA PRESTACIÓN DE SERVICIOS DE UN PROFESIONAL MEDICO (А)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</si>
  <si>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DEL PILAR CUENCA CASTAÑO</t>
  </si>
  <si>
    <t>https://community.secop.gov.co/Public/Tendering/ContractNoticePhases/View?PPI=CO1.PPI.46942770&amp;isFromPublicArea=True&amp;isModal=False</t>
  </si>
  <si>
    <t>Calle 8 No.100-102</t>
  </si>
  <si>
    <t>marcastaño2000@gmail.com</t>
  </si>
  <si>
    <t>FERNANDO TORRES ZARABANDA</t>
  </si>
  <si>
    <t>25-44-101213389</t>
  </si>
  <si>
    <t>https://community.secop.gov.co/Public/Tendering/ContractNoticePhases/View?PPI=CO1.PPI.46943513&amp;isFromPublicArea=True&amp;isModal=False</t>
  </si>
  <si>
    <t>Vereda San Francisco Finca Buenos Aires</t>
  </si>
  <si>
    <t>fernandotorreszarabanda66@mail.com</t>
  </si>
  <si>
    <t xml:space="preserve">GRUPO 20 URBANO </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</si>
  <si>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</si>
  <si>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BLANCA STELLA RAMIREZ ORTIZ</t>
  </si>
  <si>
    <t>SAMANA</t>
  </si>
  <si>
    <t>https://community.secop.gov.co/Public/Tendering/ContractNoticePhases/View?PPI=CO1.PPI.46943536&amp;isFromPublicArea=True&amp;isModal=False</t>
  </si>
  <si>
    <t>Manzana O CASA 33 Barrio Ibagué 2000</t>
  </si>
  <si>
    <t>stellaro87@outlook.es</t>
  </si>
  <si>
    <t>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</si>
  <si>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NATALIA SAAVEDRA CRUZ</t>
  </si>
  <si>
    <t>25-44-1012123340</t>
  </si>
  <si>
    <t>https://community.secop.gov.co/Public/Tendering/ContractNoticePhases/View?PPI=CO1.PPI.46943554&amp;isFromPublicArea=True&amp;isModal=False</t>
  </si>
  <si>
    <t>Manzana 23 CASA 9 jordan etapa 2</t>
  </si>
  <si>
    <t>saavedranatalia199@gmail.com</t>
  </si>
  <si>
    <t>CONTRATAR LA PRESTACIÓN DE SERVICIOS DE UN(A) PSICOLOGO QUIEN HARÁ PARTE DE DOS (2) EQUIPOS BÁSICOS DE SALUD, LOS CUALES CONFORME A LA PROGRAMACIÓN Y PRIORIZACIÓN REALIZADA POR LA USI - E.S.E, CUMPLIRÁN RESPONSABILIDADES OPERATIVAS EN DOS (2) TERRITORIOS URBANO, EJECUTANDо ACCIONES DE ATENCIÓN PRIMARIA EN SALUD, GESTIÓN DEL RIESGO EN SALUD Y SEGUIMIENTO TERRITORIAL, BAJO EL MODELO PREVENTIVO Y PREDICTIVO DE SALUD, CONFORME A LOS LINEAMIENTOS DEFINIDOS EN LA RESOLUCIÓN 2593 DE 2025 EXPEDIDOS POR EL MINISTERIO DE PROTECCIÓN SOCIAL.</t>
  </si>
  <si>
    <t>YULI YOHANA CONTRERAS GUTIERREZ</t>
  </si>
  <si>
    <t>100055362 RC100014522</t>
  </si>
  <si>
    <t>https://community.secop.gov.co/Public/Tendering/ContractNoticePhases/View?PPI=CO1.PPI.46943836&amp;isFromPublicArea=True&amp;isModal=False</t>
  </si>
  <si>
    <t>Manzana 11 casa 12 B/Terrazas del tejar</t>
  </si>
  <si>
    <t>yulicontrerasg@gmail.com</t>
  </si>
  <si>
    <t>ANDRES EDUARDO CARDENAS BARRETO</t>
  </si>
  <si>
    <t>100055339 RC100014511</t>
  </si>
  <si>
    <t>https://community.secop.gov.co/Public/Tendering/ContractNoticePhases/View?PPI=CO1.PPI.46944303&amp;isFromPublicArea=True&amp;isModal=False</t>
  </si>
  <si>
    <t>MANZANA H CASA 22 BARRIO VILLAVANESA</t>
  </si>
  <si>
    <t>andresecb4@gmail.com</t>
  </si>
  <si>
    <t>JULIETH VANESSA MEDINA ORJUELA</t>
  </si>
  <si>
    <t>25-44-101213465 RC25-40-101056700</t>
  </si>
  <si>
    <t>https://community.secop.gov.co/Public/Tendering/ContractNoticePhases/View?PPI=CO1.PPI.46944389&amp;isFromPublicArea=True&amp;isModal=False</t>
  </si>
  <si>
    <t>Calle 93 No.11-SUR-26</t>
  </si>
  <si>
    <t>Julieth.médina9628@gmail.com.</t>
  </si>
  <si>
    <t>KATHERIN HERNANDEZ RINCON</t>
  </si>
  <si>
    <t>1,106,951,173</t>
  </si>
  <si>
    <t>https://community.secop.gov.co/Public/Tendering/ContractNoticePhases/View?PPI=CO1.PPI.46945741&amp;isFromPublicArea=True&amp;isModal=False</t>
  </si>
  <si>
    <t>MANZANA B CASA 1 BARRIO NUEVO ARMERO</t>
  </si>
  <si>
    <t>katherinhernandez62@gmail.com</t>
  </si>
  <si>
    <t xml:space="preserve">GRUPO 39 URBANO </t>
  </si>
  <si>
    <t>RENUNCIO</t>
  </si>
  <si>
    <t>https://community.secop.gov.co/Public/Tendering/ContractNoticePhases/View?PPI=CO1.PPI.46945586&amp;isFromPublicArea=True&amp;isModal=False</t>
  </si>
  <si>
    <t>CRA. 21 SUR No.145-77torre 61 Conjunto Yarumo Arboleda Cmpestre</t>
  </si>
  <si>
    <t>ngieimendez1990@gmail.com</t>
  </si>
  <si>
    <t>RICARDO ALEJANDRO PEREZ PEREZ</t>
  </si>
  <si>
    <t>https://community.secop.gov.co/Public/Tendering/ContractNoticePhases/View?PPI=CO1.PPI.46946147&amp;isFromPublicArea=True&amp;isModal=False</t>
  </si>
  <si>
    <t>APTO.203 TORRE 4 CONJUNTO KANDAE</t>
  </si>
  <si>
    <t>ricardoalejo2309@gmail.com</t>
  </si>
  <si>
    <t>YENY PAOLA RINCON CELADA</t>
  </si>
  <si>
    <t>480-47-994000059273 RC480-74-994000010244</t>
  </si>
  <si>
    <t>MANZANA F CASA 21 LA CIMA</t>
  </si>
  <si>
    <t>paolarincon.1997@gmail.com</t>
  </si>
  <si>
    <t>PAOLA ANDREA OSORIO VALDEZ</t>
  </si>
  <si>
    <t>100055327 RC 100014503</t>
  </si>
  <si>
    <t>https://community.secop.gov.co/Public/Tendering/ContractNoticePhases/View?PPI=CO1.PPI.46946291&amp;isFromPublicArea=True&amp;isModal=False</t>
  </si>
  <si>
    <t>Calle 90 No.4 D sur 15</t>
  </si>
  <si>
    <t>paulandenos@hotMAIL.COM</t>
  </si>
  <si>
    <t>LUISA FERNANDA RICAURTE LAGAREJO</t>
  </si>
  <si>
    <t>QUIBDOCHOCO</t>
  </si>
  <si>
    <t>https://community.secop.gov.co/Public/Tendering/ContractNoticePhases/View?PPI=CO1.PPI.46947216&amp;isFromPublicArea=True&amp;isModal=False</t>
  </si>
  <si>
    <t>CARRERA 89 SUR No.48-40</t>
  </si>
  <si>
    <t>uuisaricaurter1@gmail.com</t>
  </si>
  <si>
    <t>CARLOS ENRIQUE CELEMIN MELO</t>
  </si>
  <si>
    <t>25-44-101213364</t>
  </si>
  <si>
    <t>https://community.secop.gov.co/Public/Tendering/ContractNoticePhases/View?PPI=CO1.PPI.46947266&amp;isFromPublicArea=True&amp;isModal=False</t>
  </si>
  <si>
    <t>CRA. 9 No.134-25 bARRIO EL SALADO</t>
  </si>
  <si>
    <t>carloscelemin23@gmail.com</t>
  </si>
  <si>
    <t xml:space="preserve">GRUPO 33 URBANO </t>
  </si>
  <si>
    <t>EDNA CONSUELO MURILLO DUCUARA</t>
  </si>
  <si>
    <t>https://community.secop.gov.co/Public/Tendering/ContractNoticePhases/View?PPI=CO1.PPI.46947608&amp;isFromPublicArea=True&amp;isModal=False</t>
  </si>
  <si>
    <t>CRA. 14 A No.970-47Barrio La Gaviota</t>
  </si>
  <si>
    <t>emurilloducuara@gmail.com</t>
  </si>
  <si>
    <t>MARIA ALEJANDRA PEREZ RBAYO</t>
  </si>
  <si>
    <t>https://community.secop.gov.co/Public/Tendering/ContractNoticePhases/View?PPI=CO1.PPI.46947668&amp;isFromPublicArea=True&amp;isModal=False</t>
  </si>
  <si>
    <t>MANZANA P CASA 5 URBANIZACION VILLA CINDY</t>
  </si>
  <si>
    <t>malejaperezrobayo@gmail.com</t>
  </si>
  <si>
    <t>PAULA XIMENA CIFUENTES PABON</t>
  </si>
  <si>
    <t>100055349 rc100014518</t>
  </si>
  <si>
    <t>https://community.secop.gov.co/Public/Tendering/ContractNoticePhases/View?PPI=CO1.PPI.46948442&amp;isFromPublicArea=True&amp;isModal=False</t>
  </si>
  <si>
    <t>cARRERA 20 SUR nO.144-25</t>
  </si>
  <si>
    <t>pauxi0612@hotmail.com</t>
  </si>
  <si>
    <t xml:space="preserve">YAZMID SANCHEZ ESPINEL </t>
  </si>
  <si>
    <t>LA MESA</t>
  </si>
  <si>
    <t>https://community.secop.gov.co/Public/Tendering/ContractNoticePhases/View?PPI=CO1.PPI.46949470&amp;isFromPublicArea=True&amp;isModal=False</t>
  </si>
  <si>
    <t>Cra. 3 No.2-30 Apto 408 La Mesa</t>
  </si>
  <si>
    <t>asmidsanchez@gmail.com</t>
  </si>
  <si>
    <t>LUIS ALBERTO ORTIZ HOSTOS</t>
  </si>
  <si>
    <t>100055287 rc100014484</t>
  </si>
  <si>
    <t>https://community.secop.gov.co/Public/Tendering/ContractNoticePhases/View?PPI=CO1.PPI.46949806&amp;isFromPublicArea=True&amp;isModal=False</t>
  </si>
  <si>
    <t>CALLE 67 nO.7-211 TORRE 2 APTO.605 tORRES Barlovento</t>
  </si>
  <si>
    <t>uisitortiz@gmail.com</t>
  </si>
  <si>
    <t>DAYANA MERCEDES MARTIN MARTINEZ</t>
  </si>
  <si>
    <t>https://community.secop.gov.co/Public/Tendering/ContractNoticePhases/View?PPI=CO1.PPI.46949853&amp;isFromPublicArea=True&amp;isModal=False</t>
  </si>
  <si>
    <t>VEREDA MARTINICA</t>
  </si>
  <si>
    <t>dayanmartin@gmail.com</t>
  </si>
  <si>
    <t xml:space="preserve">GRUPO 31 URBANO </t>
  </si>
  <si>
    <t>MARIA ALEJANDRA PADILLA SUAREZ</t>
  </si>
  <si>
    <t>1,234,643,662</t>
  </si>
  <si>
    <t>25-44-101213355</t>
  </si>
  <si>
    <t>https://community.secop.gov.co/Public/Tendering/ContractNoticePhases/View?PPI=CO1.PPI.46950109&amp;isFromPublicArea=True&amp;isModal=False</t>
  </si>
  <si>
    <t>MANZANA C CASA 10 BARRIO MANDARINOS</t>
  </si>
  <si>
    <t>mariaalejandra.123@hotmail.com</t>
  </si>
  <si>
    <t>angie  stefanny marqurez yaguara</t>
  </si>
  <si>
    <t>25-44-101213316</t>
  </si>
  <si>
    <t>https://community.secop.gov.co/Public/Tendering/ContractNoticePhases/View?PPI=CO1.PPI.46950143&amp;isFromPublicArea=True&amp;isModal=False</t>
  </si>
  <si>
    <t>VEREDA CARMEN DE BULIRA CORREGUIMIENTO 15</t>
  </si>
  <si>
    <t>NGIEMARQUEZ8903@GMAIL.COM</t>
  </si>
  <si>
    <t>ERIKA ROJAS LINARES</t>
  </si>
  <si>
    <t>MARIQUITA</t>
  </si>
  <si>
    <t>100055365 RC 100014523</t>
  </si>
  <si>
    <t>https://community.secop.gov.co/Public/Tendering/ContractNoticePhases/View?PPI=CO1.PPI.46950162&amp;isFromPublicArea=True&amp;isModal=False</t>
  </si>
  <si>
    <t>CALLE 93 No.20-40 sur conjunto mirador de los andes</t>
  </si>
  <si>
    <t>erikarojaspsicologa@gmail.com</t>
  </si>
  <si>
    <t>LINA MARIA ARIAS LOPEZ</t>
  </si>
  <si>
    <t>100055474 RC100014562</t>
  </si>
  <si>
    <t>https://community.secop.gov.co/Public/Tendering/ContractNoticePhases/View?PPI=CO1.PPI.46950189&amp;isFromPublicArea=True&amp;isModal=False</t>
  </si>
  <si>
    <t>CALLE 3 No.13-142 barrio santa barbara</t>
  </si>
  <si>
    <t>ina.arias273@gmail.com</t>
  </si>
  <si>
    <t>LAURA DANIELA TOVAR BUSTOS</t>
  </si>
  <si>
    <t>https://community.secop.gov.co/Public/Tendering/ContractNoticePhases/View?PPI=CO1.PPI.46950716&amp;isFromPublicArea=True&amp;isModal=False</t>
  </si>
  <si>
    <t>Calle 9 No.165-77 segundo piso barrio verdum</t>
  </si>
  <si>
    <t>adatvr@gmail.com</t>
  </si>
  <si>
    <t>MARIA CAMILA BELTRAN  TRUJILLO</t>
  </si>
  <si>
    <t>100053325 RC 100014502</t>
  </si>
  <si>
    <t>https://community.secop.gov.co/Public/Tendering/ContractNoticePhases/View?PPI=CO1.PPI.46951872&amp;isFromPublicArea=True&amp;isModal=False</t>
  </si>
  <si>
    <t>CALLE 26 No.1-29 SAN PEDRO A</t>
  </si>
  <si>
    <t>mcbt3133095425@gmail.com</t>
  </si>
  <si>
    <t xml:space="preserve">GRUPO 14 RURAL </t>
  </si>
  <si>
    <t>KATERINE RAMIREZ MARIN</t>
  </si>
  <si>
    <t>25-44-101213336</t>
  </si>
  <si>
    <t>https://community.secop.gov.co/Public/Tendering/ContractNoticePhases/View?PPI=CO1.PPI.46951899&amp;isFromPublicArea=True&amp;isModal=False</t>
  </si>
  <si>
    <t>Cra.8 No.39-14 Barrio Restrepo</t>
  </si>
  <si>
    <t>atherinemirezmarin26@gmAIL.COM</t>
  </si>
  <si>
    <t>BORIS ARCESIO CHAVES LONDOÑO</t>
  </si>
  <si>
    <t>https://community.secop.gov.co/Public/Tendering/ContractNoticePhases/View?PPI=CO1.PPI.46952269&amp;isFromPublicArea=True&amp;isModal=False</t>
  </si>
  <si>
    <t>CRA. 7BIS No.129-115 cd el roble to 1 apto 506</t>
  </si>
  <si>
    <t>boris.chaves@hotmail.com</t>
  </si>
  <si>
    <t>LUZ DARY CESPEDES CESPEDES</t>
  </si>
  <si>
    <t>25-44-101213322</t>
  </si>
  <si>
    <t>https://community.secop.gov.co/Public/Tendering/ContractNoticePhases/View?PPI=CO1.PPI.46952283&amp;isFromPublicArea=True&amp;isModal=False</t>
  </si>
  <si>
    <t>CALLE 65 A No.27-48 Barrio Los Mandarinos</t>
  </si>
  <si>
    <t>luzdarycespedes53@gmail.com</t>
  </si>
  <si>
    <t>NATALIA YULIANA ARANZALEZ HERRERA</t>
  </si>
  <si>
    <t>25-44-101212331 rc25-44-101056654</t>
  </si>
  <si>
    <t>https://community.secop.gov.co/Public/Tendering/ContractNoticePhases/View?PPI=CO1.PPI.46952287&amp;isFromPublicArea=True&amp;isModal=False</t>
  </si>
  <si>
    <t>CALLE 18 EDIFICIO ACACIAS</t>
  </si>
  <si>
    <t>aranzaleznatalia23@gmail.com</t>
  </si>
  <si>
    <t>LEIDY JOHANA SANCHEZ VERGARA</t>
  </si>
  <si>
    <t>100055267 rc100014477</t>
  </si>
  <si>
    <t>https://community.secop.gov.co/Public/Tendering/ContractNoticePhases/View?PPI=CO1.PPI.46952578&amp;isFromPublicArea=True&amp;isModal=False</t>
  </si>
  <si>
    <t>CRA.8 B No.40-26 sAN cARLOS</t>
  </si>
  <si>
    <t>leidygcp@gmail.com</t>
  </si>
  <si>
    <t>RAUL STIVEN MORA MUÑOZ</t>
  </si>
  <si>
    <t>VALLE DEL GUAMUEZ PUTUMAYO</t>
  </si>
  <si>
    <t>100055389 RC1000014530</t>
  </si>
  <si>
    <t>https://community.secop.gov.co/Public/Tendering/ContractNoticePhases/View?PPI=CO1.PPI.46953122&amp;isFromPublicArea=True&amp;isModal=False</t>
  </si>
  <si>
    <t>CRA. 3No.48-56 apto.301</t>
  </si>
  <si>
    <t>enquirogar@hotmail.com</t>
  </si>
  <si>
    <t>LAURA MARIA MONTAÑA RICO</t>
  </si>
  <si>
    <t>ARBELAEZ CUNDIINAMARCA</t>
  </si>
  <si>
    <t>https://community.secop.gov.co/Public/Tendering/ContractNoticePhases/View?PPI=CO1.PPI.46959956&amp;isFromPublicArea=True&amp;isModal=False</t>
  </si>
  <si>
    <t>CALLE 16 No.14-18</t>
  </si>
  <si>
    <t>ontanalaura941@gmail.com</t>
  </si>
  <si>
    <t xml:space="preserve">GRUPO 09 RURAL </t>
  </si>
  <si>
    <t>ANGELA CAROLINA MALAMBO VARGAS</t>
  </si>
  <si>
    <t>https://community.secop.gov.co/Public/Tendering/ContractNoticePhases/View?PPI=CO1.PPI.46960418&amp;isFromPublicArea=True&amp;isModal=False</t>
  </si>
  <si>
    <t>TORRE II APTO.302 CONJUNTO LA CEIBA</t>
  </si>
  <si>
    <t>angelamvargas2828@gmail.com</t>
  </si>
  <si>
    <t>ANGELA MARCELA MADRIGAL OTALORA</t>
  </si>
  <si>
    <t>25-44-101213343</t>
  </si>
  <si>
    <t>https://community.secop.gov.co/Public/Tendering/ContractNoticePhases/View?PPI=CO1.PPI.46960448&amp;isFromPublicArea=True&amp;isModal=False</t>
  </si>
  <si>
    <t>Cra.7 CnO.40-24</t>
  </si>
  <si>
    <t>angelamarcelamadrigalotalora@gmail.com</t>
  </si>
  <si>
    <t>JUAN DIEGO BORRERO RODRIGUEZ</t>
  </si>
  <si>
    <t>https://community.secop.gov.co/Public/Tendering/ContractNoticePhases/View?PPI=CO1.PPI.46960482&amp;isFromPublicArea=True&amp;isModal=False</t>
  </si>
  <si>
    <t>Calle 16 No.11-51 sur</t>
  </si>
  <si>
    <t>d625borrero@outloock.com</t>
  </si>
  <si>
    <t>KATHERINE PEÑUELA HERRERA</t>
  </si>
  <si>
    <t>25-44-101213444 rc25-40-101056692</t>
  </si>
  <si>
    <t>https://community.secop.gov.co/Public/Tendering/ContractNoticePhases/View?PPI=CO1.PPI.46960927&amp;isFromPublicArea=True&amp;isModal=False</t>
  </si>
  <si>
    <t>calle 144No.8-8manzna c casa 4 urbanización lagos barrio el salado</t>
  </si>
  <si>
    <t>atherinepeñuela27@gmail.com</t>
  </si>
  <si>
    <t>MARIA DE LOS MILAGROS LOZANO PRADA</t>
  </si>
  <si>
    <t>SALDAÑA</t>
  </si>
  <si>
    <t>100055318 rc100014498</t>
  </si>
  <si>
    <t>https://community.secop.gov.co/Public/Tendering/ContractNoticePhases/View?PPI=CO1.PPI.46960967&amp;isFromPublicArea=True&amp;isModal=False</t>
  </si>
  <si>
    <t>TRANSVERSAL 115B SUR32-06 SUR MANZANA 4  CASA 3</t>
  </si>
  <si>
    <t>milaloz2507@gmail.com</t>
  </si>
  <si>
    <t>GRUPO 09 RURAL</t>
  </si>
  <si>
    <t>EDWIN MAURICIO QUIROGA RODRIGUEZ</t>
  </si>
  <si>
    <t>100055300 rc100014488</t>
  </si>
  <si>
    <t>https://community.secop.gov.co/Public/Tendering/ContractNoticePhases/View?PPI=CO1.PPI.46961612&amp;isFromPublicArea=True&amp;isModal=False</t>
  </si>
  <si>
    <t>CALLE 67 No.7-45 tORRES DE VARLOVENTO TORRE 1 APTO.1205</t>
  </si>
  <si>
    <t xml:space="preserve">GRUPO 9 RURAL </t>
  </si>
  <si>
    <t>JENSY DURANYMANRIQUE SOTO</t>
  </si>
  <si>
    <t>25-44-101213353</t>
  </si>
  <si>
    <t>https://community.secop.gov.co/Public/Tendering/ContractNoticePhases/View?PPI=CO1.PPI.46961658&amp;isFromPublicArea=True&amp;isModal=False</t>
  </si>
  <si>
    <t>MANZANA 33 CASA 4 BARRIO EL TOPACIO</t>
  </si>
  <si>
    <t>duyany9116@gmail.com</t>
  </si>
  <si>
    <t xml:space="preserve">GRUPO 41 URBANO </t>
  </si>
  <si>
    <t>SANDRA LILIANA  VERA LOZANO</t>
  </si>
  <si>
    <t>25-44-101213329</t>
  </si>
  <si>
    <t>https://community.secop.gov.co/Public/Tendering/ContractNoticePhases/View?PPI=CO1.PPI.46962504&amp;isFromPublicArea=True&amp;isModal=False</t>
  </si>
  <si>
    <t>AVENIDA AMBALA No.29-27</t>
  </si>
  <si>
    <t>sandra.vera@hotmail.com</t>
  </si>
  <si>
    <t>LEIDY CAEOLINA BAHOZ SOTO</t>
  </si>
  <si>
    <t>https://community.secop.gov.co/Public/Tendering/ContractNoticePhases/View?PPI=CO1.PPI.46962537&amp;isFromPublicArea=True&amp;isModal=False</t>
  </si>
  <si>
    <t>Calle 82 entre carrera 2 y 3 pedro tafur</t>
  </si>
  <si>
    <t>eidysotto28@gmail.com</t>
  </si>
  <si>
    <t>LEIdy JOHANA VALENCIA RODRIGUEZ</t>
  </si>
  <si>
    <t>https://community.secop.gov.co/Public/Tendering/ContractNoticePhases/View?PPI=CO1.PPI.46962575&amp;isFromPublicArea=True&amp;isModal=False</t>
  </si>
  <si>
    <t>CALLE 17 No.2-49 barrio Ancon</t>
  </si>
  <si>
    <t>adyj_10@hotmail.com</t>
  </si>
  <si>
    <t>JOSELA SANTOFIMIO RAMIREZ</t>
  </si>
  <si>
    <t>100055390 RC 100034536</t>
  </si>
  <si>
    <t>https://community.secop.gov.co/Public/Tendering/ContractNoticePhases/View?PPI=CO1.PPI.46963206&amp;isFromPublicArea=True&amp;isModal=False</t>
  </si>
  <si>
    <t>MANZANA 4 CASA 9 BARRIO SIMON BOLIVAR</t>
  </si>
  <si>
    <t>gise-0127@hotmail.com</t>
  </si>
  <si>
    <t>LADY STHEFANIA RODRIGUEZ PACHON</t>
  </si>
  <si>
    <t>1,006,049,717</t>
  </si>
  <si>
    <t>100055308 RC100014494</t>
  </si>
  <si>
    <t>https://community.secop.gov.co/Public/Tendering/ContractNoticePhases/View?PPI=CO1.PPI.46963242&amp;isFromPublicArea=True&amp;isModal=False</t>
  </si>
  <si>
    <t>CALLE 49 A No.4-f-13 barrio metaima</t>
  </si>
  <si>
    <t>thepanipchon05@gmail.com</t>
  </si>
  <si>
    <t>GERALDINE ESTACIO CORREA</t>
  </si>
  <si>
    <t>https://community.secop.gov.co/Public/Tendering/ContractNoticePhases/View?PPI=CO1.PPI.46963285&amp;isFromPublicArea=True&amp;isModal=False</t>
  </si>
  <si>
    <t>CARRERA 2 SUR No.22-64 BARRIO ARADO</t>
  </si>
  <si>
    <t>geeral.lukumi@icloud.com</t>
  </si>
  <si>
    <t xml:space="preserve">GRUPO 38 URBANO </t>
  </si>
  <si>
    <t>JAKELINE PORTELA ROMERO</t>
  </si>
  <si>
    <t>PLANADAS</t>
  </si>
  <si>
    <t>https://community.secop.gov.co/Public/Tendering/ContractNoticePhases/View?PPI=CO1.PPI.46963919&amp;isFromPublicArea=True&amp;isModal=False</t>
  </si>
  <si>
    <t>MANZANA 60 CASA 05 BARRIO tOPACIO</t>
  </si>
  <si>
    <t>jakelineromero91@gmail.com</t>
  </si>
  <si>
    <t>ANGIE LORENA NAVARRETE ORTIZ</t>
  </si>
  <si>
    <t>https://community.secop.gov.co/Public/Tendering/ContractNoticePhases/View?PPI=CO1.PPI.46963952&amp;isFromPublicArea=True&amp;isModal=False</t>
  </si>
  <si>
    <t>CARRERA 2 nO.347B-</t>
  </si>
  <si>
    <t>angielorenav123@gmail.com</t>
  </si>
  <si>
    <t>JUAN SEBASTIAN FIGUEROA FLOREZ</t>
  </si>
  <si>
    <t>https://community.secop.gov.co/Public/Tendering/ContractNoticePhases/View?PPI=CO1.PPI.46963994&amp;isFromPublicArea=True&amp;isModal=False</t>
  </si>
  <si>
    <t>CALLE 94 A NORTE No.1B-1 SUR CUNDAY</t>
  </si>
  <si>
    <t>sebas091@hotmail.com</t>
  </si>
  <si>
    <t>https://community.secop.gov.co/Public/Tendering/ContractNoticePhases/View?PPI=CO1.PPI.46965004&amp;isFromPublicArea=True&amp;isModal=False</t>
  </si>
  <si>
    <t>Cra.7 No.50-34 Rincon de Piedra Pintada</t>
  </si>
  <si>
    <t>isabelgomezu232hotmail.com</t>
  </si>
  <si>
    <t>CHERYTH TATIANA OSORIO ANDRADE</t>
  </si>
  <si>
    <t>100055359 RC100014520</t>
  </si>
  <si>
    <t>https://community.secop.gov.co/Public/Tendering/ContractNoticePhases/View?PPI=CO1.PPI.46965078&amp;isFromPublicArea=True&amp;isModal=False</t>
  </si>
  <si>
    <t>CALLE 57 No.4-53</t>
  </si>
  <si>
    <t>herithosorio@gmail.com</t>
  </si>
  <si>
    <t>LEIDY PAOLA VARON CHARRY</t>
  </si>
  <si>
    <t>https://community.secop.gov.co/Public/Tendering/ContractNoticePhases/View?PPI=CO1.PPI.46965617&amp;isFromPublicArea=True&amp;isModal=False</t>
  </si>
  <si>
    <t>CARRERA 23 SUR No.106-92 Barrio San Isidro</t>
  </si>
  <si>
    <t>isonberdugo1985@gmail.com</t>
  </si>
  <si>
    <t xml:space="preserve">GRUPO 36 URBANO </t>
  </si>
  <si>
    <t>YEIMY ALEXANDRA CARRETERO PATIÑO</t>
  </si>
  <si>
    <t>https://community.secop.gov.co/Public/Tendering/ContractNoticePhases/View?PPI=CO1.PPI.46965661&amp;isFromPublicArea=True&amp;isModal=False</t>
  </si>
  <si>
    <t>KILOMETRO 10 VEREDA PASTALES</t>
  </si>
  <si>
    <t>YEIMICARRETERO@GMAIL.COM</t>
  </si>
  <si>
    <t>LUISA FERNANDA SIERRA BURGOS</t>
  </si>
  <si>
    <t>https://community.secop.gov.co/Public/Tendering/ContractNoticePhases/View?PPI=CO1.PPI.46965733&amp;isFromPublicArea=True&amp;isModal=False</t>
  </si>
  <si>
    <t>MULTIFAMILIARES EL JORDAN BLOQUE 45 APTO 302</t>
  </si>
  <si>
    <t>jelulu897@gmail.com</t>
  </si>
  <si>
    <t>ANA MARIA GUZMAN  MAHECHA</t>
  </si>
  <si>
    <t>480-47-994000059280 RC480-74-994000010248</t>
  </si>
  <si>
    <t>https://community.secop.gov.co/Public/Tendering/ContractNoticePhases/View?PPI=CO1.PPI.46965763&amp;isFromPublicArea=True&amp;isModal=False</t>
  </si>
  <si>
    <t>CARRERA 2 No.39-42</t>
  </si>
  <si>
    <t>anitaguzman19@hotmail.com</t>
  </si>
  <si>
    <t>LAURA DANIELA GOMEZ QUINTERO</t>
  </si>
  <si>
    <t>100055747 RC 100014645</t>
  </si>
  <si>
    <t>https://community.secop.gov.co/Public/Tendering/ContractNoticePhases/View?PPI=CO1.PPI.46966231&amp;isFromPublicArea=True&amp;isModal=False</t>
  </si>
  <si>
    <t>cALLE 61 b nO.5-84 aPTO.201</t>
  </si>
  <si>
    <t>idomezq@ut.edu.co.</t>
  </si>
  <si>
    <t>LENIN ALFONSO PUERTAS SILGADO</t>
  </si>
  <si>
    <t>100055320 RC100014500</t>
  </si>
  <si>
    <t>https://community.secop.gov.co/Public/Tendering/ContractNoticePhases/View?PPI=CO1.PPI.46966273&amp;isFromPublicArea=True&amp;isModal=False</t>
  </si>
  <si>
    <t>CRA.6 nO.45-35 EDIFICIO EL ZARZAL APTO 401 PIEDRA PINTADA</t>
  </si>
  <si>
    <t>leninpuertas@yahoo.es</t>
  </si>
  <si>
    <t>LESLY KARINA VALENCIA GUZMAN</t>
  </si>
  <si>
    <t>https://community.secop.gov.co/Public/Tendering/ContractNoticePhases/View?PPI=CO1.PPI.46966704&amp;isFromPublicArea=True&amp;isModal=False</t>
  </si>
  <si>
    <t>CARRERa 8 No.11-59 barrio 20 de julio</t>
  </si>
  <si>
    <t>karinavalenciaguzman2022@gmail.com</t>
  </si>
  <si>
    <t xml:space="preserve">GRUPO 42 URBANO </t>
  </si>
  <si>
    <t>ERIKA ALEJANDRA TAFUR GUZMAN</t>
  </si>
  <si>
    <t>https://community.secop.gov.co/Public/Tendering/ContractNoticePhases/View?PPI=CO1.PPI.46966756&amp;isFromPublicArea=True&amp;isModal=False</t>
  </si>
  <si>
    <t>MANZANA 2 CASA 19 PROTECHO SALADO</t>
  </si>
  <si>
    <t>GUZMANTAFUR123@GMAIL.COM</t>
  </si>
  <si>
    <t>FABIAN STEVEN DIAZ CALLE</t>
  </si>
  <si>
    <t>https://community.secop.gov.co/Public/Tendering/ContractNoticePhases/View?PPI=CO1.PPI.46967075&amp;isFromPublicArea=True&amp;isModal=False</t>
  </si>
  <si>
    <t>CARRERA 1 nO.6-39 BARRIO gAVIOTA</t>
  </si>
  <si>
    <t>fabiansdc1999@gmail.com</t>
  </si>
  <si>
    <t>MARIA CAMILA MARIN OTALVARO</t>
  </si>
  <si>
    <t>100055370 rc100014524</t>
  </si>
  <si>
    <t>https://community.secop.gov.co/Public/Tendering/ContractNoticePhases/View?PPI=CO1.PPI.46967091&amp;isFromPublicArea=True&amp;isModal=False</t>
  </si>
  <si>
    <t>SAN NICOLAS NORTE DE ESPINAL</t>
  </si>
  <si>
    <t>marinotalvaro67@gmail.com</t>
  </si>
  <si>
    <t>ANGY KATHERINE VARGAS GUZMAN</t>
  </si>
  <si>
    <t>100055383 rc 100014528</t>
  </si>
  <si>
    <t>https://community.secop.gov.co/Public/Tendering/ContractNoticePhases/View?PPI=CO1.PPI.46967318&amp;isFromPublicArea=True&amp;isModal=False</t>
  </si>
  <si>
    <t>CALLE 11 No.14-48 Casa Alfonso Lopez</t>
  </si>
  <si>
    <t>angykathe@hotmail.com</t>
  </si>
  <si>
    <t>JOAQUIN MIGUEL ZULUAGA GONZALEZ</t>
  </si>
  <si>
    <t>100055374 rc 100014525</t>
  </si>
  <si>
    <t>https://community.secop.gov.co/Public/Tendering/ContractNoticePhases/View?PPI=CO1.PPI.46967343&amp;isFromPublicArea=True&amp;isModal=False</t>
  </si>
  <si>
    <t>CALLE 66 No.7-10 bloque 51 apto.201multifamiliares el jrdan</t>
  </si>
  <si>
    <t>jpmizugo@gmail.com</t>
  </si>
  <si>
    <t>ANGEL SANTIAGO GOMEZ BOCANEGRA</t>
  </si>
  <si>
    <t>25-40-101213342 RC25-40-101056655</t>
  </si>
  <si>
    <t>https://community.secop.gov.co/Public/Tendering/ContractNoticePhases/View?PPI=CO1.PPI.46971043&amp;isFromPublicArea=True&amp;isModal=False</t>
  </si>
  <si>
    <t>CARRERA 72 BIS -152BBLOQUE 25 TORRE 4 APTO.507</t>
  </si>
  <si>
    <t>angel_gomdez@juancorpas.edu.co</t>
  </si>
  <si>
    <t xml:space="preserve">GRUPO 11 URBANO reemplazo cto.188 </t>
  </si>
  <si>
    <t>DIANA JUDITH CRISTANCHO ESPINOSA</t>
  </si>
  <si>
    <t>https://community.secop.gov.co/Public/Tendering/ContractNoticePhases/View?PPI=CO1.PPI.46985951&amp;isFromPublicArea=True&amp;isModal=False</t>
  </si>
  <si>
    <t>CARRERA 10 No.37B-16 BARRIO GAITAN</t>
  </si>
  <si>
    <t>cristanchodianajudith@gmail.com</t>
  </si>
  <si>
    <t xml:space="preserve">GRUPO 19 URBANO </t>
  </si>
  <si>
    <t>narly dayana ñuztes jimenez</t>
  </si>
  <si>
    <t>https://community.secop.gov.co/Public/Tendering/ContractNoticePhases/View?PPI=CO1.PPI.46991027&amp;isFromPublicArea=True&amp;isModal=False</t>
  </si>
  <si>
    <t>CRA.12 No.2-32 VILLETA CUND.</t>
  </si>
  <si>
    <t>nnuztes@gmail.com</t>
  </si>
  <si>
    <t>ANGELA PATRICIA NICHOLLS GARCIA</t>
  </si>
  <si>
    <t>25-44-101213381</t>
  </si>
  <si>
    <t>https://community.secop.gov.co/Public/Tendering/ContractNoticePhases/View?PPI=CO1.PPI.46991037&amp;isFromPublicArea=True&amp;isModal=False</t>
  </si>
  <si>
    <t>CRA.13 AnO.94-25</t>
  </si>
  <si>
    <t>angelaniccholls16@hotmail.com</t>
  </si>
  <si>
    <t xml:space="preserve">GERALDINE BARRIOS LUNA </t>
  </si>
  <si>
    <t>100055471 RC100014560</t>
  </si>
  <si>
    <t>https://community.secop.gov.co/Public/Tendering/ContractNoticePhases/View?PPI=CO1.PPI.46991049&amp;isFromPublicArea=True&amp;isModal=False</t>
  </si>
  <si>
    <t>Cra.8 No.66A-48 cONJUNTO tORRE mOLINOS</t>
  </si>
  <si>
    <t>geraldinebarrioslu5@gmail.com</t>
  </si>
  <si>
    <t>HELENA DEL PILAR AMAYA CARDONA</t>
  </si>
  <si>
    <t>100055396 RC100014535</t>
  </si>
  <si>
    <t>https://community.secop.gov.co/Public/Tendering/ContractNoticePhases/View?PPI=CO1.PPI.46991076&amp;isFromPublicArea=True&amp;isModal=False</t>
  </si>
  <si>
    <t>Manzana 29 casa 7 ciudadela Simon Bolivar</t>
  </si>
  <si>
    <t>pilar.amayacar@gmail.com</t>
  </si>
  <si>
    <t>LUISA FERNANDA BAUTISTA SUSA</t>
  </si>
  <si>
    <t>25-46-10105020725-40-101056689</t>
  </si>
  <si>
    <t>https://community.secop.gov.co/Public/Tendering/ContractNoticePhases/View?PPI=CO1.PPI.46991097&amp;isFromPublicArea=True&amp;isModal=False</t>
  </si>
  <si>
    <t>CARRERA 2 NORTENo.5-5Manzana 2 Casa 5 Barrio Topacio</t>
  </si>
  <si>
    <t>luisitasusa@hotmail.com</t>
  </si>
  <si>
    <t>ANGELICA MAYERLY AGUIRRE PAREDES</t>
  </si>
  <si>
    <t>https://community.secop.gov.co/Public/Tendering/ContractNoticePhases/View?PPI=CO1.PPI.46991732&amp;isFromPublicArea=True&amp;isModal=False</t>
  </si>
  <si>
    <t>CRA.4 BIS No.30-19</t>
  </si>
  <si>
    <t>angelicaaguirre1997@gmail.com</t>
  </si>
  <si>
    <t xml:space="preserve">GRUPO 14 URBANO </t>
  </si>
  <si>
    <t>ERIKA VIVIANA PALACIO CASTRILLON</t>
  </si>
  <si>
    <t>BUENAVNTURA</t>
  </si>
  <si>
    <t>25-44-101213930</t>
  </si>
  <si>
    <t>https://community.secop.gov.co/Public/Tendering/ContractNoticePhases/View?PPI=CO1.PPI.46991781&amp;isFromPublicArea=True&amp;isModal=False</t>
  </si>
  <si>
    <t>vereda cay</t>
  </si>
  <si>
    <t>lucianamillan204@gmail.com</t>
  </si>
  <si>
    <t>STEFANY CORREA ORJUELA</t>
  </si>
  <si>
    <t>https://community.secop.gov.co/Public/Tendering/ContractNoticePhases/View?PPI=CO1.PPI.46992547&amp;isFromPublicArea=True&amp;isModal=False</t>
  </si>
  <si>
    <t>Carrera 11 sur No.17-06 Barrio Ricauter</t>
  </si>
  <si>
    <t>correaorjuelas@gmail.com</t>
  </si>
  <si>
    <t>MARIA JOSE CASTRO RESTREPO</t>
  </si>
  <si>
    <t>1000055392 RC100014532</t>
  </si>
  <si>
    <t>https://community.secop.gov.co/Public/Tendering/ContractNoticePhases/View?PPI=CO1.PPI.46992948&amp;isFromPublicArea=True&amp;isModal=False</t>
  </si>
  <si>
    <t>Carrera 8sur No.48-40 solarium torre E parque 1503</t>
  </si>
  <si>
    <t>mariacastror0412@gmail.com</t>
  </si>
  <si>
    <t>SAMUEL SANTIAGO PRIETO ORTEGON</t>
  </si>
  <si>
    <t>100055415 rc100014538</t>
  </si>
  <si>
    <t>https://community.secop.gov.co/Public/Tendering/ContractNoticePhases/View?PPI=CO1.PPI.46992989&amp;isFromPublicArea=True&amp;isModal=False</t>
  </si>
  <si>
    <t>Florida IV Torre 01 Apto.1612</t>
  </si>
  <si>
    <t>amusantiago15@gmail.com</t>
  </si>
  <si>
    <t>ARLEY QUIMBAYO OTAVO</t>
  </si>
  <si>
    <t>25-44-101213386  rc25-40-101056672</t>
  </si>
  <si>
    <t>https://community.secop.gov.co/Public/Tendering/ContractNoticePhases/View?PPI=CO1.PPI.46993445&amp;isFromPublicArea=True&amp;isModal=False</t>
  </si>
  <si>
    <t>MANZANA F CASA 2 BARRIO PACANDE</t>
  </si>
  <si>
    <t>arleyquinbayo1976@gmail.com</t>
  </si>
  <si>
    <t>CONTRATAR LOS SERVICIOS DE UN PROFESIONAL DE  UN INGENIERO BIOMEDICO O PROFESIONAL AFIN, PARA REALIZAR ACTIVIDADES TECNICAS Y OPERATIVAS RELACIONADAS CON EL MANTENIMIENTO PREVENTIVO Y CORRECTIVO, DIANOSTICO,  ACTUALIZACIÓN DE HOJAS DE VIDA, LEVANTAMIENTO Y ACTUALIZACIÓN DE INVENTARIO, GESTION DOCUMENTAL Y SEGUIMIENTO TECNICO DE LOS EQUIPOS BIOMEDICOS DE LA UNIDAD DE SALUD DE IBAGUE USI-ESE CONTRIBUYENDO A SU FUNCIONABILIDAD, SEGURIDAD, TRAZABILIDAD Y CONTINUAIDAD OPERATIVA, EN CUMPLIMIENTO DE LOS STANDARES DEL SISTEMA OBLIGATORIO DE GARANTIA DE LA CALIDAD EN SALUD (SOGCS), EL SISTEMA UNICO DE HABILITACIÓN Y LA RESOLUCIÓN 3100 DE 2019</t>
  </si>
  <si>
    <t>BIOINGENIERO</t>
  </si>
  <si>
    <t>25-44-101213422</t>
  </si>
  <si>
    <t>202607/15</t>
  </si>
  <si>
    <t>https://community.secop.gov.co/Public/Tendering/ContractNoticePhases/View?PPI=CO1.PPI.47046979&amp;isFromPublicArea=True&amp;isModal=False</t>
  </si>
  <si>
    <t>Carrera 6 No.48-14</t>
  </si>
  <si>
    <t>ELECTRONICO</t>
  </si>
  <si>
    <t>https://community.secop.gov.co/Public/Tendering/ContractNoticePhases/View?PPI=CO1.PPI.47048126&amp;isFromPublicArea=True&amp;isModal=False</t>
  </si>
  <si>
    <t>INGENIERO ELECTRONICO</t>
  </si>
  <si>
    <t>https://community.secop.gov.co/Public/Tendering/ContractNoticePhases/View?PPI=CO1.PPI.47049823&amp;isFromPublicArea=True&amp;isModal=False</t>
  </si>
  <si>
    <t>JULIAN SANTIAGO TRUJILLO GOMEZ</t>
  </si>
  <si>
    <t>100055463 RC 100014557</t>
  </si>
  <si>
    <t>https://community.secop.gov.co/Public/Tendering/ContractNoticePhases/View?PPI=CO1.PPI.47050182&amp;isFromPublicArea=True&amp;isModal=False</t>
  </si>
  <si>
    <t>CALLE 21 No.7-39 Barrio  Ek Carmen</t>
  </si>
  <si>
    <t>ulianstotrujillo@gmail.com</t>
  </si>
  <si>
    <t>LAURA SOFIA POSADA FUENTES</t>
  </si>
  <si>
    <t>100055513 RC 100014571</t>
  </si>
  <si>
    <t>https://community.secop.gov.co/Public/Tendering/ContractNoticePhases/View?PPI=CO1.PPI.47050748&amp;isFromPublicArea=True&amp;isModal=False</t>
  </si>
  <si>
    <t>MANZANA 9 CASA 5 PISO 1 LAS ACACIAS</t>
  </si>
  <si>
    <t>OSADALAURA0102@GMAIL.COM</t>
  </si>
  <si>
    <t>GLORIA STEPHANIBARROS SERNA</t>
  </si>
  <si>
    <t>100055577 rc100014594</t>
  </si>
  <si>
    <t>https://community.secop.gov.co/Public/Tendering/ContractNoticePhases/View?PPI=CO1.PPI.47052947&amp;isFromPublicArea=True&amp;isModal=False</t>
  </si>
  <si>
    <t>Calle 12 No.5-69</t>
  </si>
  <si>
    <t>barros13@unisimon.edu.co</t>
  </si>
  <si>
    <t xml:space="preserve">GRUPO 1 URBANO </t>
  </si>
  <si>
    <t>WILLIAM ANDRES GUARNIZO TIMOTE</t>
  </si>
  <si>
    <t>25-44-101213492</t>
  </si>
  <si>
    <t>https://community.secop.gov.co/Public/Tendering/ContractNoticePhases/View?PPI=CO1.PPI.47053265&amp;isFromPublicArea=True&amp;isModal=False</t>
  </si>
  <si>
    <t>Conjunto HACIENDA EL rECREO</t>
  </si>
  <si>
    <t>andres1994guarnizo@gmail.com</t>
  </si>
  <si>
    <t xml:space="preserve">GRUPO 06 RURAL </t>
  </si>
  <si>
    <t>ANGELICA ESPERANZA RAMIREZ MARTINEZ</t>
  </si>
  <si>
    <t>https://community.secop.gov.co/Public/Tendering/ContractNoticePhases/View?PPI=CO1.PPI.47053290&amp;isFromPublicArea=True&amp;isModal=False</t>
  </si>
  <si>
    <t>MANZANA 47 CASA 2 iiETAPA CIUDADELA sIMON bOLIVAR</t>
  </si>
  <si>
    <t>michellcharlotte@gmail.com</t>
  </si>
  <si>
    <t xml:space="preserve">GRUPO 10 RURAL </t>
  </si>
  <si>
    <t>MARYURIS MILENA SANCHEZ VELANDIA</t>
  </si>
  <si>
    <t>25-44-101213493</t>
  </si>
  <si>
    <t>https://community.secop.gov.co/Public/Tendering/ContractNoticePhases/View?PPI=CO1.PPI.47055338&amp;isFromPublicArea=True&amp;isModal=False</t>
  </si>
  <si>
    <t>CARRERA 1 SURNO. 30-65 bARRIO lAS bRISAS</t>
  </si>
  <si>
    <t>maryumilena2024@hotmail.com</t>
  </si>
  <si>
    <t>JUAN DAVID CHARRYHERRERA</t>
  </si>
  <si>
    <t>https://community.secop.gov.co/Public/Tendering/ContractNoticePhases/View?PPI=CO1.PPI.47055653&amp;isFromPublicArea=True&amp;isModal=False</t>
  </si>
  <si>
    <t>aLTOS DE LA POLA APTO.302</t>
  </si>
  <si>
    <t>juanherra816@gmail.com</t>
  </si>
  <si>
    <t>LAURA JIDAM ROMAN MORENO</t>
  </si>
  <si>
    <t>https://community.secop.gov.co/Public/Tendering/ContractNoticePhases/View?PPI=CO1.PPI.47056605&amp;isFromPublicArea=True&amp;isModal=False</t>
  </si>
  <si>
    <t>Cra. 2 No.14-142 Chapeton</t>
  </si>
  <si>
    <t>aurajidamm2006@gmail.com</t>
  </si>
  <si>
    <t>JULIETH ALEJANDRA RUBIO DOMINGUEZ</t>
  </si>
  <si>
    <t>480-47-994000059297 RC 480-74-994000010254</t>
  </si>
  <si>
    <t>https://community.secop.gov.co/Public/Tendering/ContractNoticePhases/View?PPI=CO1.PPI.47056643&amp;isFromPublicArea=True&amp;isModal=False</t>
  </si>
  <si>
    <t>CARRERA 10 No.5-58 Libano</t>
  </si>
  <si>
    <t>ujietharudom@gmail.com</t>
  </si>
  <si>
    <t>ANGELA CRISTINA VARGAS JAMIOY</t>
  </si>
  <si>
    <t>ISNOS HUILA</t>
  </si>
  <si>
    <t>25-44-101213434 RC25-40-101056688</t>
  </si>
  <si>
    <t>https://community.secop.gov.co/Public/Tendering/ContractNoticePhases/View?PPI=CO1.PPI.47056689&amp;isFromPublicArea=True&amp;isModal=False</t>
  </si>
  <si>
    <t>CRA.24 No.1-119 Barrio Santa Helena</t>
  </si>
  <si>
    <t>ngelacvargasj@gmail.com</t>
  </si>
  <si>
    <t>GRUPO 10 RURAL</t>
  </si>
  <si>
    <t>GABRIELA ESTEFANIA CUBILLOS SAAVEDRA</t>
  </si>
  <si>
    <t>SOLICITUD DECREMENTO</t>
  </si>
  <si>
    <t>https://community.secop.gov.co/Public/Tendering/ContractNoticePhases/View?PPI=CO1.PPI.47057233&amp;isFromPublicArea=True&amp;isModal=False</t>
  </si>
  <si>
    <t>CARRERA 14 No.133-134 CASA 7</t>
  </si>
  <si>
    <t>gecubilloss@ut.edu.co</t>
  </si>
  <si>
    <t>LEIDY JULIETH ROJAS MAHECHA</t>
  </si>
  <si>
    <t>25-44-101213452</t>
  </si>
  <si>
    <t>https://community.secop.gov.co/Public/Tendering/ContractNoticePhases/View?PPI=CO1.PPI.47057281&amp;isFromPublicArea=True&amp;isModal=False</t>
  </si>
  <si>
    <t>Cra.24 No.79C-10bARRIO tULIO vARON</t>
  </si>
  <si>
    <t>monalissa1989@hotmail.com</t>
  </si>
  <si>
    <t xml:space="preserve">GRUPO 18 URBANO </t>
  </si>
  <si>
    <t>JORGE LEONARDO MORALES LOZANO</t>
  </si>
  <si>
    <t>93,361,673</t>
  </si>
  <si>
    <t>25-44-101213462</t>
  </si>
  <si>
    <t>https://community.secop.gov.co/Public/Tendering/ContractNoticePhases/View?PPI=CO1.PPI.47057942&amp;isFromPublicArea=True&amp;isModal=False</t>
  </si>
  <si>
    <t>MANZANA 12 CASA 14 ETAPA 1 COMFENALCO</t>
  </si>
  <si>
    <t>jorgeleonardo712@hotmai.com</t>
  </si>
  <si>
    <t>KAREN DANIELA LOPEZ HERRAN</t>
  </si>
  <si>
    <t>https://community.secop.gov.co/Public/Tendering/ContractNoticePhases/View?PPI=CO1.PPI.47057996&amp;isFromPublicArea=True&amp;isModal=False</t>
  </si>
  <si>
    <t>MANZANA 26 CASA14 URBANIZACIÓN EL LIMON</t>
  </si>
  <si>
    <t>K1980309@GMAIL.COM</t>
  </si>
  <si>
    <t>JUAN CAMILO PENAGOS BERRIO</t>
  </si>
  <si>
    <t>480-47-994000059302 rc480-74-994000010256</t>
  </si>
  <si>
    <t>https://community.secop.gov.co/Public/Tendering/ContractNoticePhases/View?PPI=CO1.PPI.47058484&amp;isFromPublicArea=True&amp;isModal=False</t>
  </si>
  <si>
    <t>CARRERA 2 No.7-22 Edificio Mediterraneo Apto.602</t>
  </si>
  <si>
    <t>amilopenagosberrio98@gmail.com</t>
  </si>
  <si>
    <t>ANLLY TATIANA CASTAÑO RODRIGUEZ</t>
  </si>
  <si>
    <t>CALARCA</t>
  </si>
  <si>
    <t>100055524 rc100014575</t>
  </si>
  <si>
    <t>https://community.secop.gov.co/Public/Tendering/ContractNoticePhases/View?PPI=CO1.PPI.47058955&amp;isFromPublicArea=True&amp;isModal=False</t>
  </si>
  <si>
    <t>VILLA INES 26-15</t>
  </si>
  <si>
    <t>tatiana091296@gmail.com</t>
  </si>
  <si>
    <t>LUIS EDUARDO ROJAS BOHORQUEZ</t>
  </si>
  <si>
    <t>25-46-101050231 rc25-54-101004021</t>
  </si>
  <si>
    <t>https://community.secop.gov.co/Public/Tendering/ContractNoticePhases/View?PPI=CO1.PPI.47059416&amp;isFromPublicArea=True&amp;isModal=False</t>
  </si>
  <si>
    <t>CARRERA 8 No.62-50 Club Residencial Multicentro Torre I-803</t>
  </si>
  <si>
    <t>uiseduardorb28@yahoo.es.</t>
  </si>
  <si>
    <t>LINA MARCELA TRIANA MENDEZ</t>
  </si>
  <si>
    <t>25-44-101213440</t>
  </si>
  <si>
    <t>https://community.secop.gov.co/Public/Tendering/ContractNoticePhases/View?PPI=CO1.PPI.47059466&amp;isFromPublicArea=True&amp;isModal=False</t>
  </si>
  <si>
    <t>CASA No.5 SECTOR 1 FLORIDA</t>
  </si>
  <si>
    <t>linamarcelatrianamendez@gmail.com</t>
  </si>
  <si>
    <t xml:space="preserve">GRUPO 8 RURAL </t>
  </si>
  <si>
    <t>NYCOLE DAYANNE GARZON MENDIETA</t>
  </si>
  <si>
    <t>25-44-101213447</t>
  </si>
  <si>
    <t>https://community.secop.gov.co/Public/Tendering/ContractNoticePhases/View?PPI=CO1.PPI.47059805&amp;isFromPublicArea=True&amp;isModal=False</t>
  </si>
  <si>
    <t>CALLE 37 no.1-08</t>
  </si>
  <si>
    <t>nycoledayanne@gmail.com</t>
  </si>
  <si>
    <t>ADRIANA ALEXANDRA SAENZ PARRA</t>
  </si>
  <si>
    <t>25-44-101213481</t>
  </si>
  <si>
    <t>https://community.secop.gov.co/Public/Tendering/ContractNoticePhases/View?PPI=CO1.PPI.47059835&amp;isFromPublicArea=True&amp;isModal=False</t>
  </si>
  <si>
    <t>CALLE 93 NO.9-02HACIENDA PALOS VERDES</t>
  </si>
  <si>
    <t>adrianasaenzp39@gmail.com</t>
  </si>
  <si>
    <t>KATHERIM ALEXANDRA MARULANDA OCAMPO</t>
  </si>
  <si>
    <t>https://community.secop.gov.co/Public/Tendering/ContractNoticePhases/View?PPI=CO1.PPI.47060046&amp;isFromPublicArea=True&amp;isModal=False</t>
  </si>
  <si>
    <t>CRA.8 NO.126-367 BARRIO MONTECARLO</t>
  </si>
  <si>
    <t>latherimmarulanda@gmail.com</t>
  </si>
  <si>
    <t>ARELIS RAMIREZ LEYTON</t>
  </si>
  <si>
    <t>25-46-101050227 rc25-54-101004017</t>
  </si>
  <si>
    <t>https://community.secop.gov.co/Public/Tendering/ContractNoticePhases/View?PPI=CO1.PPI.47060084&amp;isFromPublicArea=True&amp;isModal=False</t>
  </si>
  <si>
    <t>MANZANA 1 CASA 6 BARRIO HACIENDA PIEDRA PINTADA</t>
  </si>
  <si>
    <t>RAMIREZARELIS@YAHOO,COM</t>
  </si>
  <si>
    <t>DAVID EDUARDO QUIÑONES CELIS</t>
  </si>
  <si>
    <t>25-44-101213448 rc25-40-101056693</t>
  </si>
  <si>
    <t>https://community.secop.gov.co/Public/Tendering/ContractNoticePhases/View?PPI=CO1.PPI.47060530&amp;isFromPublicArea=True&amp;isModal=False</t>
  </si>
  <si>
    <t>CARRERA 33 No.27-20</t>
  </si>
  <si>
    <t>DQUINONESC@UNAL.EDU.CO</t>
  </si>
  <si>
    <t>ANDRES EDUARDO JIMENEZ SUAREZ</t>
  </si>
  <si>
    <t>https://community.secop.gov.co/Public/Tendering/ContractNoticePhases/View?PPI=CO1.PPI.47061017&amp;isFromPublicArea=True&amp;isModal=False</t>
  </si>
  <si>
    <t>CARRERA 4 No.78-22 Conjunto Valparaiso casa 41</t>
  </si>
  <si>
    <t>andresji.suarez@gmail.com</t>
  </si>
  <si>
    <t>LILIAN VANESSA BONILLA SANCHEZ</t>
  </si>
  <si>
    <t>https://community.secop.gov.co/Public/Tendering/ContractNoticePhases/View?PPI=CO1.PPI.47061340&amp;isFromPublicArea=True&amp;isModal=False</t>
  </si>
  <si>
    <t>CALLE 90 SUR nO.90 conjunto ventura</t>
  </si>
  <si>
    <t>vanebonilla1567@gmail.com</t>
  </si>
  <si>
    <t xml:space="preserve">GRUPO 34 URBANO </t>
  </si>
  <si>
    <t>LUISA CAMILA TELLEZ GONZALEZ</t>
  </si>
  <si>
    <t>25-44-101213464</t>
  </si>
  <si>
    <t>https://community.secop.gov.co/Public/Tendering/ContractNoticePhases/View?PPI=CO1.PPI.47061349&amp;isFromPublicArea=True&amp;isModal=False</t>
  </si>
  <si>
    <t>VEREDA CARACOLI</t>
  </si>
  <si>
    <t>leidy.dominguez931022@gmail.com</t>
  </si>
  <si>
    <t>ADRIANA PATRICIA RESTREPO  FLORO</t>
  </si>
  <si>
    <t>25-44-101213453</t>
  </si>
  <si>
    <t>https://community.secop.gov.co/Public/Tendering/ContractNoticePhases/View?PPI=CO1.PPI.47061369&amp;isFromPublicArea=True&amp;isModal=False</t>
  </si>
  <si>
    <t>CARRERA 11 ANo.4-86BELEN</t>
  </si>
  <si>
    <t>adrianarestrepo2001@gmail.com</t>
  </si>
  <si>
    <t xml:space="preserve">KEVIN ROMARIO RODRIGUEZ MENDOZA </t>
  </si>
  <si>
    <t>100055557 RC 100014588</t>
  </si>
  <si>
    <t>https://community.secop.gov.co/Public/Tendering/ContractNoticePhases/View?PPI=CO1.PPI.47061388&amp;isFromPublicArea=True&amp;isModal=False</t>
  </si>
  <si>
    <t>MANZANA A CASA 4 BARRIO POPULAR</t>
  </si>
  <si>
    <t>rodriguezk9372@gmail.com</t>
  </si>
  <si>
    <t>FRANCISCO ADOLFO  ALFONSO AVILAN</t>
  </si>
  <si>
    <t>LA CALERA</t>
  </si>
  <si>
    <t>100055523 RC100014574</t>
  </si>
  <si>
    <t>https://community.secop.gov.co/Public/Tendering/ContractNoticePhases/View?PPI=CO1.PPI.47062122&amp;isFromPublicArea=True&amp;isModal=False</t>
  </si>
  <si>
    <t>FINCA SAN FELIPEVEREDA SAN JOSE LA CALERA</t>
  </si>
  <si>
    <t>FRADCHAR@GMAIL.COM</t>
  </si>
  <si>
    <t>LAURA ALEJANDRA CARDONA LOZADA</t>
  </si>
  <si>
    <t>100055485 RC 100014564</t>
  </si>
  <si>
    <t>https://community.secop.gov.co/Public/Tendering/ContractNoticePhases/View?PPI=CO1.PPI.47062141&amp;isFromPublicArea=True&amp;isModal=False</t>
  </si>
  <si>
    <t>CALLE 56 No.7c-37 Rincon de Piedra Pintada</t>
  </si>
  <si>
    <t>laura_cardona.lozada16@gmail.com</t>
  </si>
  <si>
    <t>YINNA PAOLA LAGUNA QUINTERO</t>
  </si>
  <si>
    <t>https://community.secop.gov.co/Public/Tendering/ContractNoticePhases/View?PPI=CO1.PPI.47070207&amp;isFromPublicArea=True&amp;isModal=False</t>
  </si>
  <si>
    <t>CALLE 4 No.9-11</t>
  </si>
  <si>
    <t>psyinnalaguna9124@gmail.com</t>
  </si>
  <si>
    <t xml:space="preserve">GRUPO 12 URBANO </t>
  </si>
  <si>
    <t>LUISA FERNANDA RAMIREZ HERNANDEZ</t>
  </si>
  <si>
    <t>https://community.secop.gov.co/Public/Tendering/ContractNoticePhases/View?PPI=CO1.PPI.47070334&amp;isFromPublicArea=True&amp;isModal=False</t>
  </si>
  <si>
    <t>MANZANA O CASA 6 URBANIZACIÓN LA ESMERALDA</t>
  </si>
  <si>
    <t>luisaramirez200504@gmail.com</t>
  </si>
  <si>
    <t>DIANA MARCELA MEDINA ACOSTA</t>
  </si>
  <si>
    <t>25-44-101213460</t>
  </si>
  <si>
    <t>https://community.secop.gov.co/Public/Tendering/ContractNoticePhases/View?PPI=CO1.PPI.47070386&amp;isFromPublicArea=True&amp;isModal=False</t>
  </si>
  <si>
    <t>SUPERMANZANA 3 MANZANA 6 CASA 4 LAS AMERICAS</t>
  </si>
  <si>
    <t>dianmar92@outlook.com</t>
  </si>
  <si>
    <t>BRIGITH ROMERO FANDIÑO</t>
  </si>
  <si>
    <t xml:space="preserve">25-44-101213547 </t>
  </si>
  <si>
    <t>https://community.secop.gov.co/Public/Tendering/ContractNoticePhases/View?PPI=CO1.PPI.47071848&amp;isFromPublicArea=True&amp;isModal=False</t>
  </si>
  <si>
    <t>CALLE 61 CNo.28 b-114 tORRE 3</t>
  </si>
  <si>
    <t>bimefan@gmail.com</t>
  </si>
  <si>
    <t>JOHANA AVILES GONGORA</t>
  </si>
  <si>
    <t>https://community.secop.gov.co/Public/Tendering/ContractNoticePhases/View?PPI=CO1.PPI.47072165&amp;isFromPublicArea=True&amp;isModal=False</t>
  </si>
  <si>
    <t>CRA. 10No.8-05</t>
  </si>
  <si>
    <t>joaviles@uan.edu.co</t>
  </si>
  <si>
    <t>JUAN PABLO BOHORQUEZ CHINCHILLA</t>
  </si>
  <si>
    <t>https://community.secop.gov.co/Public/Tendering/ContractNoticePhases/View?PPI=CO1.PPI.47072802&amp;isFromPublicArea=True&amp;isModal=False</t>
  </si>
  <si>
    <t>CRA.14 nO.151-67</t>
  </si>
  <si>
    <t>juanpbohorquezc@gmail.com</t>
  </si>
  <si>
    <t>ESTHER JULIA SALDAÑA MOTTA</t>
  </si>
  <si>
    <t>RENUNCIA EL 29 MAYO</t>
  </si>
  <si>
    <t>https://community.secop.gov.co/Public/Tendering/ContractNoticePhases/View?PPI=CO1.PPI.47084257&amp;isFromPublicArea=True&amp;isModal=False</t>
  </si>
  <si>
    <t>CALLE 12 No.37-24 barrio gaitan</t>
  </si>
  <si>
    <t>uliiamotta017@gmail.com</t>
  </si>
  <si>
    <t xml:space="preserve">GRUPO 32 URBANO </t>
  </si>
  <si>
    <t>ALEXANDRA DEL VALLE MORENO</t>
  </si>
  <si>
    <t>25-44-101213491</t>
  </si>
  <si>
    <t>https://community.secop.gov.co/Public/Tendering/ContractNoticePhases/View?PPI=CO1.PPI.47084298&amp;isFromPublicArea=True&amp;isModal=False</t>
  </si>
  <si>
    <t>CASA 12 -07CALLE 16 BARRIO ANCON</t>
  </si>
  <si>
    <t>morenoalexandra536@gmail.com</t>
  </si>
  <si>
    <t>ANGELA DANIELA OSPINA MOTTA</t>
  </si>
  <si>
    <t>https://community.secop.gov.co/Public/Tendering/ContractNoticePhases/View?PPI=CO1.PPI.47084750&amp;isFromPublicArea=True&amp;isModal=False</t>
  </si>
  <si>
    <t>CALLE 130 No.5-127</t>
  </si>
  <si>
    <t>angelaospinam@hotmail.com</t>
  </si>
  <si>
    <t>JUAN MANUEL RODRIGUEZ CASTRO</t>
  </si>
  <si>
    <t>100055621 RC100014604</t>
  </si>
  <si>
    <t>https://community.secop.gov.co/Public/Tendering/ContractNoticePhases/View?PPI=CO1.PPI.47085116&amp;isFromPublicArea=True&amp;isModal=False</t>
  </si>
  <si>
    <t>CARRERA 50 SUR No.115-84 SAN FRANCISCO DE APARCO</t>
  </si>
  <si>
    <t>juanmanuelut@gmail.com</t>
  </si>
  <si>
    <t>GABRIEL RUIZ CERQUERA</t>
  </si>
  <si>
    <t>100055547 rc100014581</t>
  </si>
  <si>
    <t>https://community.secop.gov.co/Public/Tendering/ContractNoticePhases/View?PPI=CO1.PPI.47085184&amp;isFromPublicArea=True&amp;isModal=False</t>
  </si>
  <si>
    <t>AVENIDA 26 6w 50SAN NICOLAS APTO.501 BLOQUE A</t>
  </si>
  <si>
    <t>gabrielaruizc21@gmail.com</t>
  </si>
  <si>
    <t>DIANA CAROLINA LOZANOVA VELASQUEZ</t>
  </si>
  <si>
    <t>100055522 RC100014573</t>
  </si>
  <si>
    <t>CARRERA 8 A No.50-36 Barrio Calarca</t>
  </si>
  <si>
    <t>lolalozanova1@gmail.com</t>
  </si>
  <si>
    <t>25-44-101213541</t>
  </si>
  <si>
    <t>https://community.secop.gov.co/Public/Tendering/ContractNoticePhases/View?PPI=CO1.PPI.47127772&amp;isFromPublicArea=True&amp;isModal=False</t>
  </si>
  <si>
    <t>CONTRATAR LA PRESTACIÓN DE SERVICIOS DE APOYO LA GESTIÓN DE UN AUXILIAR DE FARMACIA PARA EL APOYO OPERATIVO DEL AREA DE FARMACIA, GARANTIZANDO LA DISPNIBILIDAD, ALMACENAMIENTO, CONSERVACIÓN, ORGANIZACIÓN Y DISTRIBUCIÓN OPORTUNA DE MEDICAMENTOS Y DISPOSITIVOS MÉDICOS, Y MANTENIENDO EL CONTROL DE INVENTARIOS EN LAS UNIDADES DE LA UNIDAD DE SALUD DE IBAGUE.</t>
  </si>
  <si>
    <t>AUXILIAR FARMACIA</t>
  </si>
  <si>
    <t xml:space="preserve">YEIMY NIRAMA BAYONA RODRIGUEZ </t>
  </si>
  <si>
    <t>25-44-101213582</t>
  </si>
  <si>
    <t>https://community.secop.gov.co/Public/Tendering/ContractNoticePhases/View?PPI=CO1.PPI.47128215&amp;isFromPublicArea=True&amp;isModal=False</t>
  </si>
  <si>
    <t>CALLE 69 No.28-38</t>
  </si>
  <si>
    <t>nina1823@hotmail.com</t>
  </si>
  <si>
    <t>ALEXANDRA TOCARRUNCHO CORTES</t>
  </si>
  <si>
    <t>https://community.secop.gov.co/Public/Tendering/ContractNoticePhases/View?PPI=CO1.PPI.47128248&amp;isFromPublicArea=True&amp;isModal=False</t>
  </si>
  <si>
    <t>HACIENDA LA MIEL CASA 46</t>
  </si>
  <si>
    <t>alexacortes20k@gmail.com</t>
  </si>
  <si>
    <t xml:space="preserve">GRUPO 6 RURAL </t>
  </si>
  <si>
    <t>RONALDO PALLARES SUAREZ</t>
  </si>
  <si>
    <t>100055646 RC100014612</t>
  </si>
  <si>
    <t>https://community.secop.gov.co/Public/Tendering/ContractNoticePhases/View?PPI=CO1.PPI.47128293&amp;isFromPublicArea=True&amp;isModal=False</t>
  </si>
  <si>
    <t>KM 7ZNVIA LA SIBERIA BICAZ 36</t>
  </si>
  <si>
    <t>ronaldo.khemba@gmail.com</t>
  </si>
  <si>
    <t xml:space="preserve">GRUPO 6 URBANO </t>
  </si>
  <si>
    <t>DIANA PATRICIA RESTREPO QUINTERO</t>
  </si>
  <si>
    <t>https://community.secop.gov.co/Public/Tendering/ContractNoticePhases/View?PPI=CO1.PPI.47158794&amp;isFromPublicArea=True&amp;isModal=False</t>
  </si>
  <si>
    <t>CASA 15 CONJUNTO VALPARAISO</t>
  </si>
  <si>
    <t>paty_restrepo1001@hotmail.com</t>
  </si>
  <si>
    <t>JUANITA QUINTERO ARIAS</t>
  </si>
  <si>
    <t>https://community.secop.gov.co/Public/Tendering/ContractNoticePhases/View?PPI=CO1.PPI.47179588&amp;isFromPublicArea=True&amp;isModal=False</t>
  </si>
  <si>
    <t>CARRERA 15 No.141-188 bARRIO eL sALADO</t>
  </si>
  <si>
    <t>juanitaquintero380@gmail.com</t>
  </si>
  <si>
    <t xml:space="preserve">GRUPO 28 URBANO </t>
  </si>
  <si>
    <t>JASLEY YESENIA VALBUENA SALAVARRIETA</t>
  </si>
  <si>
    <t>https://community.secop.gov.co/Public/Tendering/ContractNoticePhases/View?PPI=CO1.PPI.47182175&amp;isFromPublicArea=True&amp;isModal=False</t>
  </si>
  <si>
    <t>MANZANA 12 CASA 12 BARRIO PRPOTCHO</t>
  </si>
  <si>
    <t>JASLEYVALVUENA616@GMAIL.COM</t>
  </si>
  <si>
    <t>VIBIAN ESLENDY ALVAREZ MAFLA</t>
  </si>
  <si>
    <t>25-44-101213587</t>
  </si>
  <si>
    <t>https://community.secop.gov.co/Public/Tendering/ContractNoticePhases/View?PPI=CO1.PPI.47186267&amp;isFromPublicArea=True&amp;isModal=False</t>
  </si>
  <si>
    <t>MULTIFAMILIARES EL TEJAR</t>
  </si>
  <si>
    <t>vibianalvarez1980@gmail.com</t>
  </si>
  <si>
    <t>EDWIN DAVID RONCANCIO MANIOS</t>
  </si>
  <si>
    <t>100055650 RC100014613</t>
  </si>
  <si>
    <t>https://community.secop.gov.co/Public/Tendering/ContractNoticePhases/View?PPI=CO1.PPI.47186294&amp;isFromPublicArea=True&amp;isModal=False</t>
  </si>
  <si>
    <t>CARRERA 20 No.34-21 Barrio Viveros Parte Baja</t>
  </si>
  <si>
    <t>e_racing_12@hotmail.com</t>
  </si>
  <si>
    <t>YEIMY LORENA CEDEÑO SAAVEDRA</t>
  </si>
  <si>
    <t>PITALITO</t>
  </si>
  <si>
    <t>100055680 RC 100014325</t>
  </si>
  <si>
    <t>https://community.secop.gov.co/Public/Tendering/ContractNoticePhases/View?PPI=CO1.PPI.47186518&amp;isFromPublicArea=True&amp;isModal=False</t>
  </si>
  <si>
    <t>Manzana 4 casa 15 Barrio Topacio</t>
  </si>
  <si>
    <t>lorenacedeno20@gmail.com</t>
  </si>
  <si>
    <t>WENDY DANIELA CHAVEZ CUERVO</t>
  </si>
  <si>
    <t>100055635 RC100014614</t>
  </si>
  <si>
    <t>https://community.secop.gov.co/Public/Tendering/ContractNoticePhases/View?PPI=CO1.PPI.47186537&amp;isFromPublicArea=True&amp;isModal=False</t>
  </si>
  <si>
    <t>AVENIDA 1 No.77-191 Torre 23 Apto 908</t>
  </si>
  <si>
    <t>danychav1017@gmail.com</t>
  </si>
  <si>
    <t>PAOLA ANDREA CASTELLI GUTIERREZ</t>
  </si>
  <si>
    <t>https://community.secop.gov.co/Public/Tendering/ContractNoticePhases/View?PPI=CO1.PPI.47186565&amp;isFromPublicArea=True&amp;isModal=False</t>
  </si>
  <si>
    <t>CALLE 121 No.7-65</t>
  </si>
  <si>
    <t>paolacastelli2005@gmail.com</t>
  </si>
  <si>
    <t xml:space="preserve">GRUPO 26 URBANO </t>
  </si>
  <si>
    <t>LAURA LIZETH ROJAS ESPITIA</t>
  </si>
  <si>
    <t>25-44-101213600</t>
  </si>
  <si>
    <t>https://community.secop.gov.co/Public/Tendering/ContractNoticePhases/View?PPI=CO1.PPI.47186592&amp;isFromPublicArea=True&amp;isModal=False</t>
  </si>
  <si>
    <t>SUPERMANZANA 1 CASA 16</t>
  </si>
  <si>
    <t>lrojasespitia@gmail.com</t>
  </si>
  <si>
    <t>MONICA ANDREA RIOS HINCAPIE</t>
  </si>
  <si>
    <t>https://community.secop.gov.co/Public/Tendering/ContractNoticePhases/View?PPI=CO1.PPI.47186599&amp;isFromPublicArea=True&amp;isModal=False</t>
  </si>
  <si>
    <t>CRA. 13 No.27-287</t>
  </si>
  <si>
    <t>monik-18044@hotmail.com</t>
  </si>
  <si>
    <t>NAYITH JOSE DE LA HOZ CASTILLO</t>
  </si>
  <si>
    <t>100055656 RC 100014616</t>
  </si>
  <si>
    <t>https://community.secop.gov.co/Public/Tendering/ContractNoticePhases/View?PPI=CO1.PPI.47188923&amp;isFromPublicArea=True&amp;isModal=False</t>
  </si>
  <si>
    <t>CALLE 12 No.05-69 Barrio Centro</t>
  </si>
  <si>
    <t>josecastillo96n@gmail.com</t>
  </si>
  <si>
    <t>SANDRA TATIANA MORENO SANDOVAL</t>
  </si>
  <si>
    <t>100055793 rc 100014665</t>
  </si>
  <si>
    <t>https://community.secop.gov.co/Public/Tendering/ContractNoticePhases/View?PPI=CO1.PPI.47189315&amp;isFromPublicArea=True&amp;isModal=False</t>
  </si>
  <si>
    <t>CALLE 61 C No.23BSECTOR EL TRIUNFO BARRIO AMBALA</t>
  </si>
  <si>
    <t>psy.tatianamoreno@gmail.com</t>
  </si>
  <si>
    <t>ANA DORIS RODRIGUEZ GALINDO</t>
  </si>
  <si>
    <t xml:space="preserve">28,978,143 </t>
  </si>
  <si>
    <t>100055810 rc100014672</t>
  </si>
  <si>
    <t>https://community.secop.gov.co/Public/Tendering/ContractNoticePhases/View?PPI=CO1.PPI.47189784&amp;isFromPublicArea=True&amp;isModal=False</t>
  </si>
  <si>
    <t>MANZANA 8 CASA 32 JORDAN 1 ETAPA</t>
  </si>
  <si>
    <t>andorodriguez71@hotmail.com</t>
  </si>
  <si>
    <t>SANDRA EMILIA CERVERA ISCALA</t>
  </si>
  <si>
    <t>25-44-101213599</t>
  </si>
  <si>
    <t>https://community.secop.gov.co/Public/Tendering/ContractNoticePhases/View?PPI=CO1.PPI.47190645&amp;isFromPublicArea=True&amp;isModal=False</t>
  </si>
  <si>
    <t>MANZANA 14 CASA 3 BARRIO TOPACIO</t>
  </si>
  <si>
    <t>sandracervera516@GMAIL.COM</t>
  </si>
  <si>
    <t xml:space="preserve">GRUPO 27 URBANO </t>
  </si>
  <si>
    <t>LEIDY JOHANNA OLIVERO OLIVERO</t>
  </si>
  <si>
    <t>https://community.secop.gov.co/Public/Tendering/ContractNoticePhases/View?PPI=CO1.PPI.47191125&amp;isFromPublicArea=True&amp;isModal=False</t>
  </si>
  <si>
    <t>CARERA 37 SUR No.27-57 Barrio Boqueron</t>
  </si>
  <si>
    <t>ljohanna659@gmail.com</t>
  </si>
  <si>
    <t>SANTIAGO CRUZ MEJIA</t>
  </si>
  <si>
    <t>FUSAGASUGA</t>
  </si>
  <si>
    <t>https://community.secop.gov.co/Public/Tendering/ContractNoticePhases/View?PPI=CO1.PPI.47191170&amp;isFromPublicArea=True&amp;isModal=False</t>
  </si>
  <si>
    <t>CARRERA 8 No.23-41 conjunto bosques de la cañada apto.102bloque c</t>
  </si>
  <si>
    <t>Kruz322226@gmail.com</t>
  </si>
  <si>
    <t>CARLOS ALBERTO CAMPOS MENDOZA</t>
  </si>
  <si>
    <t>100055667 rc 100014621</t>
  </si>
  <si>
    <t>https://community.secop.gov.co/Public/Tendering/ContractNoticePhases/View?PPI=CO1.PPI.47191461&amp;isFromPublicArea=True&amp;isModal=False</t>
  </si>
  <si>
    <t>CALLE 86 No.2-100</t>
  </si>
  <si>
    <t>cacamposm@unal.edul.co</t>
  </si>
  <si>
    <t>MARIA FERNANDA DIAZ ACEVEDO</t>
  </si>
  <si>
    <t>100055699 rc 100014629</t>
  </si>
  <si>
    <t>https://community.secop.gov.co/Public/Tendering/ContractNoticePhases/View?PPI=CO1.PPI.47191837&amp;isFromPublicArea=True&amp;isModal=False</t>
  </si>
  <si>
    <t>CALLE 75 MANZANA R CASA 45 JARDIN PALERMO</t>
  </si>
  <si>
    <t>diazmafe954@gmail.com</t>
  </si>
  <si>
    <t>JUANA VALENTINA CRUZ GARCIA</t>
  </si>
  <si>
    <t>https://community.secop.gov.co/Public/Tendering/ContractNoticePhases/View?PPI=CO1.PPI.47192321&amp;isFromPublicArea=True&amp;isModal=False</t>
  </si>
  <si>
    <t>CARRERA 5 No.103-92 TORRE 3 APTO.806</t>
  </si>
  <si>
    <t>juvalen.c.@gmail.com</t>
  </si>
  <si>
    <t>DIVA TIMOTE QUITORA</t>
  </si>
  <si>
    <t>https://community.secop.gov.co/Public/Tendering/ContractNoticePhases/View?PPI=CO1.PPI.47213932&amp;isFromPublicArea=True&amp;isModal=False</t>
  </si>
  <si>
    <t>CALLE 27 No.1-17 b/iNDEPENDIENTE</t>
  </si>
  <si>
    <t>timotediva@gmail.com</t>
  </si>
  <si>
    <t xml:space="preserve">GRUPO 29 URBANO </t>
  </si>
  <si>
    <t>MONICA XIMENA PATIÑOYATE</t>
  </si>
  <si>
    <t>25-44-101213887</t>
  </si>
  <si>
    <t>https://community.secop.gov.co/Public/Tendering/ContractNoticePhases/View?PPI=CO1.PPI.47213981&amp;isFromPublicArea=True&amp;isModal=False</t>
  </si>
  <si>
    <t>CARRERA 9 No.42-49</t>
  </si>
  <si>
    <t>moni_yate_1096@hotmail.com</t>
  </si>
  <si>
    <t>MARIA DEL PILAR MEDINA CHAPARRO</t>
  </si>
  <si>
    <t>https://community.secop.gov.co/Public/Tendering/ContractNoticePhases/View?PPI=CO1.PPI.47214358&amp;isFromPublicArea=True&amp;isModal=False</t>
  </si>
  <si>
    <t>MANZANA D CASA 10 BARRIO ALBANIA 1</t>
  </si>
  <si>
    <t>del´pilar919@gmail.com</t>
  </si>
  <si>
    <t>FRANCYYANETH CORREA BENITEZ</t>
  </si>
  <si>
    <t>100055803 rc 100014670</t>
  </si>
  <si>
    <t>https://community.secop.gov.co/Public/Tendering/ContractNoticePhases/View?PPI=CO1.PPI.47214815&amp;isFromPublicArea=True&amp;isModal=False</t>
  </si>
  <si>
    <t>CALLE 21 No.14-90Floresta Residencial Torre 2 Apto.707 Calambeo</t>
  </si>
  <si>
    <t>fravaco-15@hotmail.com</t>
  </si>
  <si>
    <t>SANDRA PATRICIA RIOS CORTES</t>
  </si>
  <si>
    <t>100055753 rc 100014650</t>
  </si>
  <si>
    <t>https://community.secop.gov.co/Public/Tendering/ContractNoticePhases/View?PPI=CO1.PPI.47214766&amp;isFromPublicArea=True&amp;isModal=False</t>
  </si>
  <si>
    <t>CALLE 39 No.39 B 19 BARRIO LA MACARENA PARTE ALTA</t>
  </si>
  <si>
    <t>sandra.ri.co2737@gmail.com</t>
  </si>
  <si>
    <t>MIGUEL JONATAN TORRES AGUILAR</t>
  </si>
  <si>
    <t>100055710 rc 100014632</t>
  </si>
  <si>
    <t>https://community.secop.gov.co/Public/Tendering/ContractNoticePhases/View?PPI=CO1.PPI.47215217&amp;isFromPublicArea=True&amp;isModal=False</t>
  </si>
  <si>
    <t>MANZANA 6 CAsa 1varsovia 1</t>
  </si>
  <si>
    <t>mjtorres0013@gmail.com</t>
  </si>
  <si>
    <t>25-44-101213688</t>
  </si>
  <si>
    <t>https://community.secop.gov.co/Public/Tendering/ContractNoticePhases/View?PPI=CO1.PPI.47215188&amp;isFromPublicArea=True&amp;isModal=False</t>
  </si>
  <si>
    <t>CALLE 32 No.2-63 BRISAS</t>
  </si>
  <si>
    <t>barrerito15@hotmail.com</t>
  </si>
  <si>
    <t xml:space="preserve">GRUPO 5 URBANO </t>
  </si>
  <si>
    <t>BRAYAN VALENCIA ORTIZ</t>
  </si>
  <si>
    <t>100055698 RC 100014628</t>
  </si>
  <si>
    <t>https://community.secop.gov.co/Public/Tendering/ContractNoticePhases/View?PPI=CO1.PPI.47215803&amp;isFromPublicArea=True&amp;isModal=False</t>
  </si>
  <si>
    <t>CRA. 6 No.21-80apto.304 Barrio El Carmen</t>
  </si>
  <si>
    <t>valenciaort@outlook.com</t>
  </si>
  <si>
    <t>JENNY VIVIANA RIVERA GUZMANGA</t>
  </si>
  <si>
    <t>CALIMA VALLE</t>
  </si>
  <si>
    <t>https://community.secop.gov.co/Public/Tendering/ContractNoticePhases/View?PPI=CO1.PPI.47215870&amp;isFromPublicArea=True&amp;isModal=False</t>
  </si>
  <si>
    <t>MANZANA 67 CASA 1 PISO 2 SIMON BOLIVAR 3 ETAPA</t>
  </si>
  <si>
    <t>jennir694@gmail.com</t>
  </si>
  <si>
    <t>KAROL DAHIANA OSPINA AGUDELO</t>
  </si>
  <si>
    <t>https://community.secop.gov.co/Public/Tendering/ContractNoticePhases/View?PPI=CO1.PPI.47216332&amp;isFromPublicArea=True&amp;isModal=False</t>
  </si>
  <si>
    <t>CARRERA 21 SUR No.145-77-113</t>
  </si>
  <si>
    <t>karoldoa@hotmAIL.COM</t>
  </si>
  <si>
    <t xml:space="preserve">GRUPO 25 URBANO </t>
  </si>
  <si>
    <t>DAMARY PANCHA MORALES</t>
  </si>
  <si>
    <t>https://community.secop.gov.co/Public/Tendering/ContractNoticePhases/View?PPI=CO1.PPI.47217472&amp;isFromPublicArea=True&amp;isModal=False</t>
  </si>
  <si>
    <t>MANZANA C CASA 1ALTOS DE VASCONIA</t>
  </si>
  <si>
    <t>damarypanchamorales@gmail.com</t>
  </si>
  <si>
    <t>LEIDY MAYERLY OSORIO BARRERO</t>
  </si>
  <si>
    <t>https://community.secop.gov.co/Public/Tendering/ContractNoticePhases/View?PPI=CO1.PPI.47217148&amp;isFromPublicArea=True&amp;isModal=False</t>
  </si>
  <si>
    <t>Manzana 42 Casa 16 Simon Bolivar</t>
  </si>
  <si>
    <t>osoriobarrero@gmail.com</t>
  </si>
  <si>
    <t>25-44-101213682 rc25-40-101056785</t>
  </si>
  <si>
    <t>https://community.secop.gov.co/Public/Tendering/ContractNoticePhases/View?PPI=CO1.PPI.47217757&amp;isFromPublicArea=True&amp;isModal=False</t>
  </si>
  <si>
    <t>CARRERA 4 TAMANA No.29-25</t>
  </si>
  <si>
    <t>guilloar@hotmail.com</t>
  </si>
  <si>
    <t>RUBY YAMILE LUGO GUZMAN</t>
  </si>
  <si>
    <t>https://community.secop.gov.co/Public/Tendering/ContractNoticePhases/View?PPI=CO1.PPI.47218290&amp;isFromPublicArea=True&amp;isModal=False</t>
  </si>
  <si>
    <t>CARRERA 2 No.2-27Barrio La Vega</t>
  </si>
  <si>
    <t>rublug78@hotmail.com</t>
  </si>
  <si>
    <t>DIANA MARIA TAFUR GUZMAN</t>
  </si>
  <si>
    <t>https://community.secop.gov.co/Public/Tendering/ContractNoticePhases/View?PPI=CO1.PPI.47218919&amp;isFromPublicArea=True&amp;isModal=False</t>
  </si>
  <si>
    <t>CARRERA 5 SUR No.92-35 apto.1212 torre 3 forteza IV</t>
  </si>
  <si>
    <t>dtagurguzman@gmail.com</t>
  </si>
  <si>
    <t>GLORIA FERNANDA MORENO BERNAL</t>
  </si>
  <si>
    <t>25-44-101213656</t>
  </si>
  <si>
    <t>https://community.secop.gov.co/Public/Tendering/ContractNoticePhases/View?PPI=CO1.PPI.47219517&amp;isFromPublicArea=True&amp;isModal=False</t>
  </si>
  <si>
    <t>MANZANA A CASA 8 BELLA SUIZA</t>
  </si>
  <si>
    <t>morem_fer@hotmail.com</t>
  </si>
  <si>
    <t xml:space="preserve">GRUPO 46 URBANO </t>
  </si>
  <si>
    <t>AYDA LUZ LEIVA REYES</t>
  </si>
  <si>
    <t>https://community.secop.gov.co/Public/Tendering/ContractNoticePhases/View?PPI=CO1.PPI.47219577&amp;isFromPublicArea=True&amp;isModal=False</t>
  </si>
  <si>
    <t>CALLE 13 No.14-22 BARRIO 7 DE AGOSTO</t>
  </si>
  <si>
    <t>AYDALUZ_8813@HOTMAIL.COM</t>
  </si>
  <si>
    <t>YENSY GERALDINE MIRANDA MEDINA</t>
  </si>
  <si>
    <t>https://community.secop.gov.co/Public/Tendering/ContractNoticePhases/View?PPI=CO1.PPI.47220127&amp;isFromPublicArea=True&amp;isModal=False</t>
  </si>
  <si>
    <t>MANZANA A CASA 18 BARRIO TIERRA FIRME</t>
  </si>
  <si>
    <t>yensymiranda24@gmail.com</t>
  </si>
  <si>
    <t>VALENTINA CARVAJAL RODRIGUEZ</t>
  </si>
  <si>
    <t>25-44-101213652 rc25-40-101056781</t>
  </si>
  <si>
    <t>https://community.secop.gov.co/Public/Tendering/ContractNoticePhases/View?PPI=CO1.PPI.47221251&amp;isFromPublicArea=True&amp;isModal=False</t>
  </si>
  <si>
    <t>MANZANA B CASA 6 BARRIO LOS LAGOS</t>
  </si>
  <si>
    <t>PSICOLOGAVALECARVAJAL@GMAIL.COM</t>
  </si>
  <si>
    <t>KARIN ADRIANA TIQUE MANIOS</t>
  </si>
  <si>
    <t>2026/0/24</t>
  </si>
  <si>
    <t>100055759 rc 100014653</t>
  </si>
  <si>
    <t>https://community.secop.gov.co/Public/Tendering/ContractNoticePhases/View?PPI=CO1.PPI.47221268&amp;isFromPublicArea=True&amp;isModal=False</t>
  </si>
  <si>
    <t>MANZANA 13 2 ETAPA CASA 2 BARRIO SANTA RITA</t>
  </si>
  <si>
    <t>karintique01@gmail.com</t>
  </si>
  <si>
    <t>LINA CAMILA ACOSTA MORENO</t>
  </si>
  <si>
    <t>https://community.secop.gov.co/Public/Tendering/ContractNoticePhases/View?PPI=CO1.PPI.47221296&amp;isFromPublicArea=True&amp;isModal=False</t>
  </si>
  <si>
    <t>CALLE 23 No.6-23 barrio el carmen</t>
  </si>
  <si>
    <t>dra.lina.acosta@gmail.com</t>
  </si>
  <si>
    <t>YESSICA TATIANA LOPERA VELANDIA</t>
  </si>
  <si>
    <t>25-44-101213706</t>
  </si>
  <si>
    <t>https://community.secop.gov.co/Public/Tendering/ContractNoticePhases/View?PPI=CO1.PPI.47283588&amp;isFromPublicArea=True&amp;isModal=False</t>
  </si>
  <si>
    <t>CARRERA 5 No.23-78 Barrio El Carmen</t>
  </si>
  <si>
    <t>jessicavelandia28@gmail.com</t>
  </si>
  <si>
    <t>DIANA PATRICIA CALDERON BARRAGAN</t>
  </si>
  <si>
    <t>SILVANIA</t>
  </si>
  <si>
    <t>25-44-101213702 RC25-40-101056792</t>
  </si>
  <si>
    <t>https://community.secop.gov.co/Public/Tendering/ContractNoticePhases/View?PPI=CO1.PPI.47284341&amp;isFromPublicArea=True&amp;isModal=False</t>
  </si>
  <si>
    <t>CONJUNTO LA MARAVILLA- MANZANA GUAYACAN C GIRARDOT</t>
  </si>
  <si>
    <t>diancalbos@gmail.com</t>
  </si>
  <si>
    <t>CONTRATAR LA PRESTACIÓN DE SERVICIOS DE UN PROFESIONAL ENFERMERO (A) QUIEN HARÁ PARTE DE UN (1) EQUIPO BÁSICO DE SALUD, LOS CUALES CONFORME A LA PROGRAMACIÓN Y PRIORIZACIÓN REALIZADA POR LA USI – E.S.E, CUMPLIRÁN RESPONSABILIDADES OPERATIVAS EN DOS (2)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</si>
  <si>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100055864 RC 100014693</t>
  </si>
  <si>
    <t>https://community.secop.gov.co/Public/Tendering/ContractNoticePhases/View?PPI=CO1.PPI.47284849&amp;isFromPublicArea=True&amp;isModal=False</t>
  </si>
  <si>
    <t>CARRERA 7 No.4-24 Barrio Belen</t>
  </si>
  <si>
    <t>inamantilla@gmail.com</t>
  </si>
  <si>
    <t>GRUPO 17 URBANO</t>
  </si>
  <si>
    <t>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</si>
  <si>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NINFA BALBINA LARA</t>
  </si>
  <si>
    <t>25-44-101213804</t>
  </si>
  <si>
    <t>https://community.secop.gov.co/Public/Tendering/ContractNoticePhases/View?PPI=CO1.PPI.47340087&amp;isFromPublicArea=True&amp;isModal=False</t>
  </si>
  <si>
    <t>Manzana 38 casa 5 Protecho</t>
  </si>
  <si>
    <t>ninfalaraenfer@hotmail.com</t>
  </si>
  <si>
    <t>GRUPO 45 URBANO</t>
  </si>
  <si>
    <t>CONTRATAR LA PRESTACIÓN DE SERVICIOS DE UN AUXILIAR DE ENFERMERÍA QUIEN HARÁ PARTE DE UN (1) EQUIPOS BÁSICOS DE SALUD, LOS CUALES CONFORME A LA PROGRAMACIÓN Y PRIORIZACIÓN REALIZADA POR LA USI - E.S.E, CUMPLIRÁN RESPONSABILIDADES OPERATIVAS EN UN (1) TERRITORIOS URBANOS, EJECÚTANDO ACCIONES DE ATENCIÓN PRIMARIA EN SALUD, GESTIÓN DEL RIESGO EN SALUD SEGUIMIENTO TERRITORIAL, BAJO EL MODELO PREVENTIVO Y PREDICTIVO DE SALUD, CONFORME A LOS LINEAMIENTOS DEFINIDOS EN LA RESOLUCIÓN 2593 DE 2025 EXPEDIDOS POR EL MINISTERIO DE PROTECCIÓN SOCIAL.</t>
  </si>
  <si>
    <t>ADRIANA PRIETO RUIZ</t>
  </si>
  <si>
    <t>https://community.secop.gov.co/Public/Tendering/ContractNoticePhases/View?PPI=CO1.PPI.47340674&amp;isFromPublicArea=True&amp;isModal=False</t>
  </si>
  <si>
    <t>Manzana A casa 6 fuente del salad</t>
  </si>
  <si>
    <t>adriana49prieto@gmail.com</t>
  </si>
  <si>
    <t>CONTRATAR LA PRESTACIÓN DE SERVICIOS DE UN AUXILIAR DE ENFERMERÍA QUIEN HARÁ PARTE DE UN (1) EQUIPOS BÁSICOS DE SALUD, LOS CUALES CONFORME A LA PROGRAMACIÓN Y PRIORIZACIÓN REALIZADA POR LÅ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</si>
  <si>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LINDA KATHERINE BARRAGAN SARMIENTO</t>
  </si>
  <si>
    <t>https://community.secop.gov.co/Public/Tendering/ContractNoticePhases/View?PPI=CO1.PPI.47341022&amp;isFromPublicArea=True&amp;isModal=False</t>
  </si>
  <si>
    <t>Manzana C casa 22 Urbanización Barlovento</t>
  </si>
  <si>
    <t>lindakathe819@gmil.com</t>
  </si>
  <si>
    <t>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GESTION DEL RIESGO EN SALUD Y SEGUIMIENTO TERRITORIAL, BAJO EL MODELO PREVENTIVO Y PREDICTIVO DE SALUD, CONFORME A LOS LINEAMIENTOS DEFINIDOS EN LA RESOLUCIÓN 2593 DE 2025 EXPEDIDOS POR EL MINISTERIO DE PROTECCIÓN SOCIAL.</t>
  </si>
  <si>
    <t>NAGDA BRIGITTE SANTOS QUINTERO</t>
  </si>
  <si>
    <t>100056013 RC100014745</t>
  </si>
  <si>
    <t>https://community.secop.gov.co/Public/Tendering/ContractNoticePhases/View?PPI=CO1.PPI.47341083&amp;isFromPublicArea=True&amp;isModal=False</t>
  </si>
  <si>
    <t>Manzana G casa 4 Reservas de Cantabria</t>
  </si>
  <si>
    <t>brigittes2009@hotmail.com</t>
  </si>
  <si>
    <t>CONTRATAR LA PRESTACIÓN DE SERVICIOS DE UN(A) PSICOLOGO QUIEN HARÁ PARTE DE UN (1) EQUIPO BÁSICOS DE SALUD, LOS CUALES CONFORME A LA PROGRAMACIÓN Y PRIORIZACIÓN REALIZADA POR LA USI - E.S.E, CUMPLIRÁN RESPONSABILIDADES OPERATIVAS EN UN (1) TERRITORIO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</si>
  <si>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YESSICA MILENA GARRIDO BARRERA</t>
  </si>
  <si>
    <t>25-44-101213789 rc 25-40-101056826</t>
  </si>
  <si>
    <t>https://community.secop.gov.co/Public/Tendering/ContractNoticePhases/View?PPI=CO1.PPI.47341669&amp;isFromPublicArea=True&amp;isModal=False</t>
  </si>
  <si>
    <t>Carrera 5 No.44-03 Comuna 04 Apto 401</t>
  </si>
  <si>
    <t>layeyegarrido@gmail.com</t>
  </si>
  <si>
    <t>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</si>
  <si>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CECILIA YOLANDA MOGOLLON DE MANJARRES</t>
  </si>
  <si>
    <t>25-44-101213771 RC 25-40-101056817</t>
  </si>
  <si>
    <t>https://community.secop.gov.co/Public/Tendering/ContractNoticePhases/View?PPI=CO1.PPI.47342040&amp;isFromPublicArea=True&amp;isModal=False</t>
  </si>
  <si>
    <t>Condominio LAGOS Apto.201</t>
  </si>
  <si>
    <t>mogocey@gmail.com</t>
  </si>
  <si>
    <t>CONTRATAR LA PRESTACIÓN DE SERVICIOS DE UN(A) PROFESIONAL COMPLEMENTARIO PSICOLOGO QUIEN HARÁ PARTE DE UN (1) EQUIPO BÁSICO DE SALUD, LOS CUALES CONFORME A LA PROGRAMACIÓN Y PRIORIZACIÓN REALIZADA POR LA USI-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</si>
  <si>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YEIMY JOHANNA SANCHEZ TRILLEROS</t>
  </si>
  <si>
    <t>480-47-994000059387 RC 480-89-994000003365</t>
  </si>
  <si>
    <t>https://community.secop.gov.co/Public/Tendering/ContractNoticePhases/View?PPI=CO1.PPI.47342617&amp;isFromPublicArea=True&amp;isModal=False</t>
  </si>
  <si>
    <t>Manzana F CASA 4 PISO 1, Barrio Pacandé</t>
  </si>
  <si>
    <t>yeimy5706@gmail.com</t>
  </si>
  <si>
    <t>PAULA CAMILA MACHADO GARCIA</t>
  </si>
  <si>
    <t>100055953 RC 100014719</t>
  </si>
  <si>
    <t>https://community.secop.gov.co/Public/Tendering/ContractNoticePhases/View?PPI=CO1.PPI.47343330&amp;isFromPublicArea=True&amp;isModal=False</t>
  </si>
  <si>
    <t>Calle 65 No.20-83 Ambala</t>
  </si>
  <si>
    <t>kami_machado@outlook.com</t>
  </si>
  <si>
    <t>NURY SMITH QUINTERO VILLEGAS</t>
  </si>
  <si>
    <t>100055962 RC100014727</t>
  </si>
  <si>
    <t>https://community.secop.gov.co/Public/Tendering/ContractNoticePhases/View?PPI=CO1.PPI.47342678&amp;isFromPublicArea=True&amp;isModal=False</t>
  </si>
  <si>
    <t>Calle 144 Numero 13-21</t>
  </si>
  <si>
    <t>.3138408631</t>
  </si>
  <si>
    <t>nursmith1027@gmail.com</t>
  </si>
  <si>
    <t>CONTRATAR LA PRESTACIÓN DE SERVICIOS DE UN(A)  PROFESIONAL COMPLEMENTARIO- TRABAJADOR SOCIAL QUIEN HARÁ PARTE DE UN (1) EQUIPO BÁSICO DE SALUD, LOS CUALES CONFORME A LA PROGRAMACIÓN Y PRIORIZACIÓN REALIZADA POR LA USI–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</si>
  <si>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LEIDI LORENA RIVERA QUINTERO</t>
  </si>
  <si>
    <t>100056153 rc 100014783</t>
  </si>
  <si>
    <t>https://community.secop.gov.co/Public/Tendering/ContractNoticePhases/View?PPI=CO1.PPI.47460345&amp;isFromPublicArea=True&amp;isModal=False</t>
  </si>
  <si>
    <t>MANZANA 3 CASA 22 JARDIN NUEVA COLOMBIA</t>
  </si>
  <si>
    <t>nativos.expedition.col@gmail.com</t>
  </si>
  <si>
    <t>GRUPO 7 RURAL COMPLEMENTARIO</t>
  </si>
  <si>
    <t>JUSSEF CAMILO NAFFAH ENCISO</t>
  </si>
  <si>
    <t>100014771 -100056119</t>
  </si>
  <si>
    <t>https://community.secop.gov.co/Public/Tendering/ContractNoticePhases/View?PPI=CO1.PPI.47460781&amp;isFromPublicArea=True&amp;isModal=False</t>
  </si>
  <si>
    <t>Carrera 11 No.41-24 Urbanización La Castilla</t>
  </si>
  <si>
    <t>enaffahenc@ut.edu.co</t>
  </si>
  <si>
    <t xml:space="preserve">GRUPO 44 URBANO </t>
  </si>
  <si>
    <t>DEBY AMANDA DIAZ RODRIGUEZ</t>
  </si>
  <si>
    <t>25-46-101050443 RC25-54-101004110</t>
  </si>
  <si>
    <t>https://community.secop.gov.co/Public/Tendering/ContractNoticePhases/View?PPI=CO1.PPI.47461540&amp;isFromPublicArea=True&amp;isModal=False</t>
  </si>
  <si>
    <t>JORDAN 1 ETAPA MANZANA 9 CASA 12</t>
  </si>
  <si>
    <t>amandadiaz333@gmail.com</t>
  </si>
  <si>
    <t>GRUPO 8 RURAL COMPLEMENTARIO</t>
  </si>
  <si>
    <t>KAREN DANIELALIZCANO FERNANDEZ</t>
  </si>
  <si>
    <t>100056134 RC100014776</t>
  </si>
  <si>
    <t>https://community.secop.gov.co/Public/Tendering/ContractNoticePhases/View?PPI=CO1.PPI.47461579&amp;isFromPublicArea=True&amp;isModal=False</t>
  </si>
  <si>
    <t>CARRERA 5 No.2-36 Barrio La Pola</t>
  </si>
  <si>
    <t>arenlizcano046@gmail.com</t>
  </si>
  <si>
    <t>GRUPO 9 RURAL COMPLEMENTARIO</t>
  </si>
  <si>
    <t>CONTRATAR LA PRESTACIÓN DE SERVICIOS DE UN(A)  PROFESIONAL COMPLEMENTARIO- TRABAJADOR SOCIAL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</si>
  <si>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 xml:space="preserve">LUZ GLADIS VASQUEZ RESTREPO </t>
  </si>
  <si>
    <t>YARUMAL</t>
  </si>
  <si>
    <t>100056153 rc100014783</t>
  </si>
  <si>
    <t>https://community.secop.gov.co/Public/Tendering/ContractNoticePhases/View?PPI=CO1.PPI.47462040&amp;isFromPublicArea=True&amp;isModal=False</t>
  </si>
  <si>
    <t>Manzana R Casa 3 Arkala 1, teléfono celular No.3145715205 Email: trabajodocial@gmail.com.</t>
  </si>
  <si>
    <t>trabajodocial@gmail.com.</t>
  </si>
  <si>
    <t>GRUPO 4  RURAL COMPLEMENTARIO</t>
  </si>
  <si>
    <t xml:space="preserve">LEIDY VIVIANA DOMINGUEZ CORAL </t>
  </si>
  <si>
    <t>SIBUNDOY</t>
  </si>
  <si>
    <t>100056185 rc 100014792</t>
  </si>
  <si>
    <t>https://community.secop.gov.co/Public/Tendering/ContractNoticePhases/View?PPI=CO1.PPI.47462421&amp;isFromPublicArea=True&amp;isModal=False</t>
  </si>
  <si>
    <t>la Vereda Caracoli Iguaes</t>
  </si>
  <si>
    <t>leidy.dominguez931022@gmail.com.</t>
  </si>
  <si>
    <t>GRUPO 2  RURAL COMPLEMENTARIO</t>
  </si>
  <si>
    <t>DIEGO FELIPE MOLINA CRUZ</t>
  </si>
  <si>
    <t>100056237 rc100014814</t>
  </si>
  <si>
    <t>https://community.secop.gov.co/Public/Tendering/ContractNoticePhases/View?PPI=CO1.PPI.47549851&amp;isFromPublicArea=True&amp;isModal=False</t>
  </si>
  <si>
    <t>CARRERA10 No.40-31 pIJAO gAITAN</t>
  </si>
  <si>
    <t>molinacruzdiego felipe@gmail.com</t>
  </si>
  <si>
    <t>GRUPO 10 RURAL COMPLEMENTARIO</t>
  </si>
  <si>
    <t>KATHERINE RUBIO MATIZ</t>
  </si>
  <si>
    <t>100056651 RC 100014974</t>
  </si>
  <si>
    <t>https://community.secop.gov.co/Public/Tendering/ContractNoticePhases/View?PPI=CO1.PPI.47550481&amp;isFromPublicArea=True&amp;isModal=False</t>
  </si>
  <si>
    <t>MANZANA E CASA 6 BARRIO PORTAL DE LA VIRGEN 1</t>
  </si>
  <si>
    <t>krubio862@gmail.com</t>
  </si>
  <si>
    <t>GRUPO 12 RURAL COMPLEMENTARIO</t>
  </si>
  <si>
    <t>CONTRATAR LA PRESTACIÓN DE SERVICIOS DE UN(A) PROFESIONAL COMPLEMENTARIO ODONTOLOGO QUIEN HARÁ PARTE DE UN (1) EQUIPO BÁSICO DE SALUD, LOS CUALES CONFORME A LA PROGRAMACIÓN Y PRIORIZACIÓN REALIZADA POR LA USI-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</si>
  <si>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ANGELICA PAVA ANGEL</t>
  </si>
  <si>
    <t>100057238 rc 100015157</t>
  </si>
  <si>
    <t>https://community.secop.gov.co/Public/Tendering/ContractNoticePhases/View?PPI=CO1.PPI.47550862&amp;isFromPublicArea=True&amp;isModal=False</t>
  </si>
  <si>
    <t>MANZANA B CASA 5 URBANIZACION EL DORADO</t>
  </si>
  <si>
    <t>angelicaangel01993@hotmail.com</t>
  </si>
  <si>
    <t>GRUPO 3 RURAL COMPLEMENTARIO</t>
  </si>
  <si>
    <t>YENIFER ANXREA TORRES MOFRA</t>
  </si>
  <si>
    <t>https://community.secop.gov.co/Public/Tendering/ContractNoticePhases/View?PPI=CO1.PPI.47551361&amp;isFromPublicArea=True&amp;isModal=False</t>
  </si>
  <si>
    <t>TORRE 1 APTO. 201 CONJUNTO SAN ISIDRO</t>
  </si>
  <si>
    <t>andreatorresmora932@gmail.com</t>
  </si>
  <si>
    <t>GRUPO 6 RURAL COMPLEMENTARIO</t>
  </si>
  <si>
    <t>ERIS JOAISA MORENO CORDOBA</t>
  </si>
  <si>
    <t>TURBO</t>
  </si>
  <si>
    <t>2026/05/132</t>
  </si>
  <si>
    <t>100056585 RC</t>
  </si>
  <si>
    <t>https://community.secop.gov.co/Public/Tendering/ContractNoticePhases/View?PPI=CO1.PPI.47562342&amp;isFromPublicArea=True&amp;isModal=False</t>
  </si>
  <si>
    <t>CARRERA 9 nO.159-157</t>
  </si>
  <si>
    <t>isabela-2620@hotmail.com</t>
  </si>
  <si>
    <t>GRUPO 44 URBANO</t>
  </si>
  <si>
    <t>EDILMA RODRIGUEZ URIBE</t>
  </si>
  <si>
    <t>https://community.secop.gov.co/Public/Tendering/ContractNoticePhases/View?PPI=CO1.PPI.47562396&amp;isFromPublicArea=True&amp;isModal=False</t>
  </si>
  <si>
    <t>CALLE 91 No.5-a21 Barrio Jardin</t>
  </si>
  <si>
    <t>imarodriguez1,2,3,45@gmail.com</t>
  </si>
  <si>
    <t>ANA MILENA BENAVIDES ARIAS</t>
  </si>
  <si>
    <t>https://community.secop.gov.co/Public/Tendering/ContractNoticePhases/View?PPI=CO1.PPI.47562839&amp;isFromPublicArea=True&amp;isModal=False</t>
  </si>
  <si>
    <t>CALLE 150 No.22-sur 111</t>
  </si>
  <si>
    <t>ile6702@gmail.com</t>
  </si>
  <si>
    <t>ALEJANDRA BONILLA BEDOYA</t>
  </si>
  <si>
    <t>100056337 RC 100014845</t>
  </si>
  <si>
    <t>https://community.secop.gov.co/Public/Tendering/ContractNoticePhases/View?PPI=CO1.PPI.47563301&amp;isFromPublicArea=True&amp;isModal=False</t>
  </si>
  <si>
    <t>CARRERA 3 SUR nO.32-09 bRISAS</t>
  </si>
  <si>
    <t>alejandraps.valle@gmail.com</t>
  </si>
  <si>
    <t>SANDRA DANIELA PINEDA PAEZ</t>
  </si>
  <si>
    <t>17264684 RC 14246252</t>
  </si>
  <si>
    <t>https://community.secop.gov.co/Public/Tendering/ContractNoticePhases/View?PPI=CO1.PPI.47563359&amp;isFromPublicArea=True&amp;isModal=False</t>
  </si>
  <si>
    <t>CALLE 49 nP-5-67 aPTO.302</t>
  </si>
  <si>
    <t>daniela.nurse24@gmail.com</t>
  </si>
  <si>
    <t>CONTRATAR LA PRESTACIÓN DE SERVICIOS DE UN(A) PROFESIONAL COMPLEMENTARIO PSICOLOGO QUIEN HARÁ PARTE DE CUATRO (4) EQUIPOS BÁSICOS DE SALUD, LOS CUALES CONFORME A LA PROGRAMACIÓN Y PRIORIZACIÓN REALIZADA POR LA USI-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</si>
  <si>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CARMEN ELIZABETH PISSO ROMERO</t>
  </si>
  <si>
    <t>25-44-101214095 rc25-40-101056925</t>
  </si>
  <si>
    <t>https://community.secop.gov.co/Public/Tendering/ContractNoticePhases/View?PPI=CO1.PPI.47575391&amp;isFromPublicArea=True&amp;isModal=False</t>
  </si>
  <si>
    <t>Manzana B casa 25 Barrio Los Nogales</t>
  </si>
  <si>
    <t>cpisso@hotmail.com</t>
  </si>
  <si>
    <t>CONTRATAR LA PRESTACIÓN DE SERVICIOS DE UN(A) PROFESIONAL COMPLEMENTARIO PSICOLOGO QUIEN HARÁ PARTE DE UN (1) EQUIPO BÁSICO DE SALUD, LOS: CUALES CONFORME A LA PROGRAMACIÓN Y PRIORIZACIÓN REALIZADA POR LA USI-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</si>
  <si>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PAULA CORREDOR PERDOMO</t>
  </si>
  <si>
    <t>100056335 rc100014843</t>
  </si>
  <si>
    <t>https://community.secop.gov.co/Public/Tendering/ContractNoticePhases/View?PPI=CO1.PPI.47576139&amp;isFromPublicArea=True&amp;isModal=False</t>
  </si>
  <si>
    <t>calle 12 No.17C-96 Barrio Centenario</t>
  </si>
  <si>
    <t>psicopaulacorredor185@gmail.com</t>
  </si>
  <si>
    <t>PAOLA ANDREA MEDINA URRIAGO</t>
  </si>
  <si>
    <t>25-44101214204 rc25-40-101056966</t>
  </si>
  <si>
    <t>https://community.secop.gov.co/Public/Tendering/ContractNoticePhases/View?PPI=CO1.PPI.47579225&amp;isFromPublicArea=True&amp;isModal=False</t>
  </si>
  <si>
    <t>Conjunto Yerba Torre 11 Apto.103</t>
  </si>
  <si>
    <t>medinapaolaandrea@gmail.com</t>
  </si>
  <si>
    <t>CONTRATAR LA PRESTACIÓN DE SERVICIOS DE UN(A) PROFESIONAL COMPLEMENTARIO- ODONTOLOGO (A) QUIEN HARÁ PARTE DE DOS (2) EQUIPOS BÁSICOS DE SALUD, LOS CUALES CONFORME A LA PROGRAMACIÓN Y PRIORIZACIÓN REALIZADA POR LA USI - E.S.E, CUMPLIRÁN RESPONSABILIDADES OPERATIVAS EN DOS (2)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</si>
  <si>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VALENTINA ROMERO GONZALEZ</t>
  </si>
  <si>
    <t>https://community.secop.gov.co/Public/Tendering/ContractNoticePhases/View?PPI=CO1.PPI.47584140&amp;isFromPublicArea=True&amp;isModal=False</t>
  </si>
  <si>
    <t>Carrera 5 No.37- Bis-19</t>
  </si>
  <si>
    <t>valenr_031@hotmail.com</t>
  </si>
  <si>
    <t>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</si>
  <si>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JHON BAYRON PEREZ RODRIGUEZ</t>
  </si>
  <si>
    <t>100056331 rc100014841</t>
  </si>
  <si>
    <t>https://community.secop.gov.co/Public/Tendering/ContractNoticePhases/View?PPI=CO1.PPI.47584183&amp;isFromPublicArea=True&amp;isModal=False</t>
  </si>
  <si>
    <t>Calle 123 A Manzana4 CASA 4 SAN REMO</t>
  </si>
  <si>
    <t>bayronIperez@gmail.com</t>
  </si>
  <si>
    <t>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</si>
  <si>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MARIA ALEXANDRA MENESES PALMA</t>
  </si>
  <si>
    <t>25-44-101214076 rc25-40-1010569919</t>
  </si>
  <si>
    <t>https://community.secop.gov.co/Public/Tendering/ContractNoticePhases/View?PPI=CO1.PPI.47584724&amp;isFromPublicArea=True&amp;isModal=False</t>
  </si>
  <si>
    <t>Calle 70 NO.30 Jordán Tercera Etapa Manzana 35 casa 11,</t>
  </si>
  <si>
    <t>mariameneses1993@gmail.com</t>
  </si>
  <si>
    <t>RAUL ESCOBAR</t>
  </si>
  <si>
    <t>CONTRATAR LA PRESTACIÓN DEL SERVICIO INTEGRAL DE MANTENIMIENTO PREVENTIVO Y CORRECTIVO DEL PARQUE AUTOMOTOR DE PROPIEDAD DE LA UNIDAD DE SALUD DE IBAGUÉ U.S.I.-E.S.E., CONFORMADO POR LOS VEHÍCULOS DE PLACAS OET-061, OЕТ-062, OЕТ-063, OET-239, OЕТ-240, ODU854, ODU-926, GSJ-87H, PPY-01D, QMT-694 y QMT-695, ASÍ COMO DE AQUELLOS VEHÍCULOS QUE SE ENCUENTREN EN CALIDAD DE COMODATО, INCLUYENDO EL SUMINISTRO DE REPUESTOS, PARTES, ACCESORIOS E INSUMOS NECESARIOS, BAJO LA MODALIDAD DE MONTO AGOTABLE</t>
  </si>
  <si>
    <t>MANTENIMIENTO</t>
  </si>
  <si>
    <t>JOSE GUILLERMO CORTES ACOSTA</t>
  </si>
  <si>
    <t>480-47-994000059461</t>
  </si>
  <si>
    <t>https://community.secop.gov.co/Public/Tendering/ContractNoticePhases/View?PPI=CO1.PPI.47584764&amp;isFromPublicArea=True&amp;isModal=False</t>
  </si>
  <si>
    <t>Carrera 4B No. 312-44, barrio la Francia</t>
  </si>
  <si>
    <t>tallercoautos@hotmail.com</t>
  </si>
  <si>
    <t>CONTRATAR LA PRESTACION DE SERVICIOS DE UN PROFESIONAL EN MEDICINA VETERINARIA O MEDICINA VETERINARIA Y ZOOTECNIA PARA EJECUTAR LAS ACTIVIDADES PROGRAMADAS EN LA DIMENSION DE ENFERMEDADES TRANSMISIBLES- ZOONOSIS EN CUMPLIMIENTO A LAS OBLIGACIONES DEL CONTRATO INTERADMINISTRATIVO No 2325 DEL 29 DE ENERO DE 2026 SUSCRITO CON LA SECRETARIA DE SALUD MUNICIPAL.</t>
  </si>
  <si>
    <t>VETERINARIO</t>
  </si>
  <si>
    <t>MARTHA LUCIA VARGAS SOTO</t>
  </si>
  <si>
    <t>480-47-994000059470 rc  480-74-994000010299</t>
  </si>
  <si>
    <t>https://community.secop.gov.co/Public/Tendering/ContractNoticePhases/View?PPI=CO1.PPI.47585263&amp;isFromPublicArea=True&amp;isModal=False</t>
  </si>
  <si>
    <t>Carrera 9 No.71-33 Rincon de la Campiña</t>
  </si>
  <si>
    <t>marthavargas.soto@gmail.com</t>
  </si>
  <si>
    <t>DIEGO FERNANDO AMADO GOMEZ</t>
  </si>
  <si>
    <t>25-44-101214161 RC25-40-101056946</t>
  </si>
  <si>
    <t>https://community.secop.gov.co/Public/Tendering/ContractNoticePhases/View?PPI=CO1.PPI.47585707&amp;isFromPublicArea=True&amp;isModal=False</t>
  </si>
  <si>
    <t>Manzana 74 casa 15 jordán VIII etapa -</t>
  </si>
  <si>
    <t>diegoamado1982@gmail.com</t>
  </si>
  <si>
    <t>FERNEY RODRIGO DELGADO TRILLERAS</t>
  </si>
  <si>
    <t>FLORENCIA</t>
  </si>
  <si>
    <t>25-44-101214112 RC25-40-101056933</t>
  </si>
  <si>
    <t>https://community.secop.gov.co/Public/Tendering/ContractNoticePhases/View?PPI=CO1.PPI.47585773&amp;isFromPublicArea=True&amp;isModal=False</t>
  </si>
  <si>
    <t>Carrera 8 No.64-62 Parques de Macadamia Casa 16 Parrales</t>
  </si>
  <si>
    <t>3203360593-3162793314</t>
  </si>
  <si>
    <t>ferneyrodrigo@hotmail.com</t>
  </si>
  <si>
    <t>CONTRATAR LA PRESTACION DE SERVICIOS DE UN PROFESIONAL EN MEDICINA VETERINARIA O MEDICINA VETERINARIA Y ZOOTECNIA PARA EJECUTAR LAS ACTIVIDADES PROGRAMADAS EN LA DIMENSION DE ENFERMEDADES TRANSMISIBLES- ZOONOSIS EN CUMPLIMIENTO А LAS OBLIGACIONES DEL CONTRATO INTERADMINISTRATIVO No 2325 DEL 29 DE ENERO DE 2026 SUSCRITO CON LA SECRETARIA DE SALUD MUNICIPAL.</t>
  </si>
  <si>
    <t>DIEGO FERNANDO GONZALEZ CLAVIJO</t>
  </si>
  <si>
    <t>25-44-101214199 RC25-40-101056962</t>
  </si>
  <si>
    <t>https://community.secop.gov.co/Public/Tendering/ContractNoticePhases/View?PPI=CO1.PPI.47586319&amp;isFromPublicArea=True&amp;isModal=False</t>
  </si>
  <si>
    <t>Carrera 8 No.7-37-84 Barrio Gaitan</t>
  </si>
  <si>
    <t>diego.g20@hotmail.com</t>
  </si>
  <si>
    <t>HERNANDO ANDRES CARVAJAL RODRIGUEZ</t>
  </si>
  <si>
    <t>100056418 RC 100014885</t>
  </si>
  <si>
    <t>https://community.secop.gov.co/Public/Tendering/ContractNoticePhases/View?PPI=CO1.PPI.47586838&amp;isFromPublicArea=True&amp;isModal=False</t>
  </si>
  <si>
    <t>CALLE 93 No. 4 D dur 70 edificio Mandala</t>
  </si>
  <si>
    <t>arvajalmvz@hotmail.com</t>
  </si>
  <si>
    <t>JUANITA GUALTERO MOSQUERA</t>
  </si>
  <si>
    <t>100056350 rc100014852</t>
  </si>
  <si>
    <t>https://community.secop.gov.co/Public/Tendering/ContractNoticePhases/View?PPI=CO1.PPI.47603913&amp;isFromPublicArea=True&amp;isModal=False</t>
  </si>
  <si>
    <t>CARRERA 12 No.69-242 TORRE 1 APTO.302 PORTAL DEL BOSQUE</t>
  </si>
  <si>
    <t>juanitagualtero91♠4gmail.com</t>
  </si>
  <si>
    <t>JUAN CAMILO BELTRAN GUTIERREZ</t>
  </si>
  <si>
    <t>100056491 RC100014913</t>
  </si>
  <si>
    <t>https://community.secop.gov.co/Public/Tendering/ContractNoticePhases/View?PPI=CO1.PPI.47604260&amp;isFromPublicArea=True&amp;isModal=False</t>
  </si>
  <si>
    <t>Calle 52 No.6-15 Barrio Rincon de Piedra Pintada</t>
  </si>
  <si>
    <t>uancamilobeltrangutierrez.com.</t>
  </si>
  <si>
    <t>100056351 rc 100014855</t>
  </si>
  <si>
    <t>https://community.secop.gov.co/Public/Tendering/ContractNoticePhases/View?PPI=CO1.PPI.47604820&amp;isFromPublicArea=True&amp;isModal=False</t>
  </si>
  <si>
    <t>2026805/15</t>
  </si>
  <si>
    <t>100056349 rc100014851</t>
  </si>
  <si>
    <t>https://community.secop.gov.co/Public/Tendering/ContractNoticePhases/View?PPI=CO1.PPI.47604866&amp;isFromPublicArea=True&amp;isModal=False</t>
  </si>
  <si>
    <t>CALLE 51 No.4B-52 Piedra Pintada parte alta</t>
  </si>
  <si>
    <t>lauras312@hotmail.com</t>
  </si>
  <si>
    <t>100056347 rc100014850</t>
  </si>
  <si>
    <t>https://community.secop.gov.co/Public/Tendering/ContractNoticePhases/View?PPI=CO1.PPI.47605267&amp;isFromPublicArea=True&amp;isModal=False</t>
  </si>
  <si>
    <t>CARRERA 5 No.67-29 Edificio Los Arrayanes</t>
  </si>
  <si>
    <t>asicacharod@ut.ed.co.</t>
  </si>
  <si>
    <t>25-44-101214180 rc25-40-101056944</t>
  </si>
  <si>
    <t>https://community.secop.gov.co/Public/Tendering/ContractNoticePhases/View?PPI=CO1.PPI.47605760&amp;isFromPublicArea=True&amp;isModal=False</t>
  </si>
  <si>
    <t>100056346 rc 100014849</t>
  </si>
  <si>
    <t>https://community.secop.gov.co/Public/Tendering/ContractNoticePhases/View?PPI=CO1.PPI.47606227&amp;isFromPublicArea=True&amp;isModal=False</t>
  </si>
  <si>
    <t>480-47-994000059471 RC480-74-994000010300</t>
  </si>
  <si>
    <t>https://community.secop.gov.co/Public/Tendering/ContractNoticePhases/View?PPI=CO1.PPI.47609239&amp;isFromPublicArea=True&amp;isModal=False</t>
  </si>
  <si>
    <t>PROFESIONAL BACTERIOLOGO</t>
  </si>
  <si>
    <t>PAULA ANDREA CAICEDO CAYCEDO</t>
  </si>
  <si>
    <t>480-47-994000059474 RC480-74-994000010301</t>
  </si>
  <si>
    <t>https://community.secop.gov.co/Public/Tendering/ContractNoticePhases/View?PPI=CO1.PPI.47609292&amp;isFromPublicArea=True&amp;isModal=False</t>
  </si>
  <si>
    <t>CARRERA 4 BIS No.31-16 Barrio La francia</t>
  </si>
  <si>
    <t>paulacaycedo09@gmail.com</t>
  </si>
  <si>
    <t>480-47-994000059472</t>
  </si>
  <si>
    <t>https://community.secop.gov.co/Public/Tendering/ContractNoticePhases/View?PPI=CO1.PPI.47609759&amp;isFromPublicArea=True&amp;isModal=False</t>
  </si>
  <si>
    <t>LAURA CAMILA QUINTERO SANCHEZ</t>
  </si>
  <si>
    <t>100057105 RC100015109</t>
  </si>
  <si>
    <t>https://community.secop.gov.co/Public/Tendering/ContractNoticePhases/View?PPI=CO1.PPI.47613334&amp;isFromPublicArea=True&amp;isModal=False</t>
  </si>
  <si>
    <t>Calle 52 No.7c-42</t>
  </si>
  <si>
    <t>auracquintero9@gmail.com</t>
  </si>
  <si>
    <t>GRUPOS 5,6, 54 y 55 URBANO</t>
  </si>
  <si>
    <t>SOR MAYERLI CARDOZO RODRIGUEZ</t>
  </si>
  <si>
    <t>100056408 rc100014880</t>
  </si>
  <si>
    <t>https://community.secop.gov.co/Public/Tendering/ContractNoticePhases/View?PPI=CO1.PPI.47613908&amp;isFromPublicArea=True&amp;isModal=False</t>
  </si>
  <si>
    <t>CALLE 51 EDIFICIO ALASKA RINCON DE PIEDRA PINTADA</t>
  </si>
  <si>
    <t>maye.c.r.@yahoo.com</t>
  </si>
  <si>
    <t>GRUPOS 9, 10,  58 Y 59 URBANO</t>
  </si>
  <si>
    <t>HECTOR EDUARDO MARTINEZ CARDONA</t>
  </si>
  <si>
    <t>25-44-101214219 RC25-40-101056971</t>
  </si>
  <si>
    <t>https://community.secop.gov.co/Public/Tendering/ContractNoticePhases/View?PPI=CO1.PPI.47613960&amp;isFromPublicArea=True&amp;isModal=False</t>
  </si>
  <si>
    <t>CARRERA 8 No.7-37-84 BARRIO GAITEN</t>
  </si>
  <si>
    <t>IEGO.G20@HOTMAIL.COM</t>
  </si>
  <si>
    <t>100056378  rc 100014863</t>
  </si>
  <si>
    <t>https://community.secop.gov.co/Public/Tendering/ContractNoticePhases/View?PPI=CO1.PPI.47614607&amp;isFromPublicArea=True&amp;isModal=False</t>
  </si>
  <si>
    <t>1,122,397,810</t>
  </si>
  <si>
    <t>SAN JUAN DEL CESAR</t>
  </si>
  <si>
    <t>100056377 rc100014862</t>
  </si>
  <si>
    <t>https://community.secop.gov.co/Public/Tendering/ContractNoticePhases/View?PPI=CO1.PPI.47614632&amp;isFromPublicArea=True&amp;isModal=False</t>
  </si>
  <si>
    <t>rjoseonate@hotmail.com</t>
  </si>
  <si>
    <t>CONTRATAR LA PRESTACIÓN DE SERVICIOS DE UN(A) PROFESIONAL COMPLEMENTARIO FISIOTERAPEUTA, QUIEN HARÁ PARTE DE UN (1) EQUIPO BÁSICO DE SALUD, LOS: CUALES CONFORME A LA PROGRAMACIÓN Y PRIORIZACIÓN REALIZADA POR LA USI- E.S.E, CUMPLIRÁN RESPONSABILIDADES OPERATIVAS EN UN (1) TERRITORIO RURAL,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</si>
  <si>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FISIOTERAPEUTA</t>
  </si>
  <si>
    <t>LANGY DANIELA PEREZ PEREZ</t>
  </si>
  <si>
    <t>BELLO</t>
  </si>
  <si>
    <t>100056410 rc100014881</t>
  </si>
  <si>
    <t>https://community.secop.gov.co/Public/Tendering/ContractNoticePhases/View?PPI=CO1.PPI.47614927&amp;isFromPublicArea=True&amp;isModal=False</t>
  </si>
  <si>
    <t>CARRERA 6 SUR nO.72-80</t>
  </si>
  <si>
    <t>daniperez628@hotmail.com</t>
  </si>
  <si>
    <t>GRUPO 13 RURAL</t>
  </si>
  <si>
    <t>100056381 rc  100014865</t>
  </si>
  <si>
    <t>https://community.secop.gov.co/Public/Tendering/ContractNoticePhases/View?PPI=CO1.PPI.47614997&amp;isFromPublicArea=True&amp;isModal=False</t>
  </si>
  <si>
    <t>CARRERA 8 nO.64-62 CASA 1</t>
  </si>
  <si>
    <t>ELOPEZ89@GMAIL,COM</t>
  </si>
  <si>
    <t>CONTRATAR LA PRESTACIÓN DE SERVICIOS DE UN PROFESIONAL MÉDICO ESPECIALIZADO EN MEDICINA FAMILIAR EN EL SERVICIO DE CONSULTA EXTERNA UNIDAD DE SALUD IBAGUÉ USI ESE COMO APOYO A LAS RUTAS DE ATENCIÓN EN SALUD</t>
  </si>
  <si>
    <t>MEDICO ESPECIALIZADO FAMILIAR</t>
  </si>
  <si>
    <t>25-44-101214174 rc 25-40-101056950</t>
  </si>
  <si>
    <t>https://community.secop.gov.co/Public/Tendering/ContractNoticePhases/View?PPI=CO1.PPI.47635615&amp;isFromPublicArea=True&amp;isModal=False</t>
  </si>
  <si>
    <t>19+19</t>
  </si>
  <si>
    <t>https://community.secop.gov.co/Public/Tendering/ContractNoticePhases/View?PPI=CO1.PPI.47636002&amp;isFromPublicArea=True&amp;isModal=False</t>
  </si>
  <si>
    <t>25-44-101214176 rc 25-40-101056951</t>
  </si>
  <si>
    <t>https://community.secop.gov.co/Public/Tendering/ContractNoticePhases/View?PPI=CO1.PPI.47636237&amp;isFromPublicArea=True&amp;isModal=False</t>
  </si>
  <si>
    <t>25-44-101214188 rc 25-40-101056957</t>
  </si>
  <si>
    <t>https://community.secop.gov.co/Public/Tendering/ContractNoticePhases/View?PPI=CO1.PPI.47636372&amp;isFromPublicArea=True&amp;isModal=False</t>
  </si>
  <si>
    <t>100056414 RC100014882</t>
  </si>
  <si>
    <t>https://community.secop.gov.co/Public/Tendering/ContractNoticePhases/View?PPI=CO1.PPI.47636830&amp;isFromPublicArea=True&amp;isModal=False</t>
  </si>
  <si>
    <t>25-44-101214189 RC25-40-101056960</t>
  </si>
  <si>
    <t>https://community.secop.gov.co/Public/Tendering/ContractNoticePhases/View?PPI=CO1.PPI.47637421&amp;isFromPublicArea=True&amp;isModal=False</t>
  </si>
  <si>
    <t>100056401 rc 100014876</t>
  </si>
  <si>
    <t>https://community.secop.gov.co/Public/Tendering/ContractNoticePhases/View?PPI=CO1.PPI.47637461&amp;isFromPublicArea=True&amp;isModal=False</t>
  </si>
  <si>
    <t>100056398 rc100014874</t>
  </si>
  <si>
    <t>https://community.secop.gov.co/Public/Tendering/ContractNoticePhases/View?PPI=CO1.PPI.47637493&amp;isFromPublicArea=True&amp;isModal=False</t>
  </si>
  <si>
    <t>25-40-101056949-25-44-101214172</t>
  </si>
  <si>
    <t>https://community.secop.gov.co/Public/Tendering/ContractNoticePhases/View?PPI=CO1.PPI.47637812&amp;isFromPublicArea=True&amp;isModal=False</t>
  </si>
  <si>
    <t>2026/*05/15</t>
  </si>
  <si>
    <t>https://community.secop.gov.co/Public/Tendering/ContractNoticePhases/View?PPI=CO1.PPI.47637823&amp;isFromPublicArea=True&amp;isModal=False</t>
  </si>
  <si>
    <t>25-44-101214123 rc 25-40-101056968</t>
  </si>
  <si>
    <t>https://community.secop.gov.co/Public/Tendering/ContractNoticePhases/View?PPI=CO1.PPI.47655305&amp;isFromPublicArea=True&amp;isModal=False</t>
  </si>
  <si>
    <t>25-44-101214234 rc25-40-101056982</t>
  </si>
  <si>
    <t>https://community.secop.gov.co/Public/Tendering/ContractNoticePhases/View?PPI=CO1.PPI.47681741&amp;isFromPublicArea=True&amp;isModal=False</t>
  </si>
  <si>
    <t>25-44-101214220 rc 25-40-101056972</t>
  </si>
  <si>
    <t>https://community.secop.gov.co/Public/Tendering/ContractNoticePhases/View?PPI=CO1.PPI.47683839&amp;isFromPublicArea=True&amp;isModal=False</t>
  </si>
  <si>
    <t>25-44-101214218 rc25-40-101056970</t>
  </si>
  <si>
    <t>https://community.secop.gov.co/Public/Tendering/ContractNoticePhases/View?PPI=CO1.PPI.47685030&amp;isFromPublicArea=True&amp;isModal=False</t>
  </si>
  <si>
    <t>25-44-101214238 rc 25-40-101056985</t>
  </si>
  <si>
    <t>https://community.secop.gov.co/Public/Tendering/ContractNoticePhases/View?PPI=CO1.PPI.47687011&amp;isFromPublicArea=True&amp;isModal=False</t>
  </si>
  <si>
    <t>25-44-101214225 rc25-40-101056975</t>
  </si>
  <si>
    <t>https://community.secop.gov.co/Public/Tendering/ContractNoticePhases/View?PPI=CO1.PPI.47688763&amp;isFromPublicArea=True&amp;isModal=False</t>
  </si>
  <si>
    <t>25-44-101214251 rc 25-40-101056986</t>
  </si>
  <si>
    <t>https://community.secop.gov.co/Public/Tendering/ContractNoticePhases/View?PPI=CO1.PPI.47694243&amp;isFromPublicArea=True&amp;isModal=False</t>
  </si>
  <si>
    <t>25-44-101214207 rc25-40-101056967</t>
  </si>
  <si>
    <t>https://community.secop.gov.co/Public/Tendering/ContractNoticePhases/View?PPI=CO1.PPI.47695037&amp;isFromPublicArea=True&amp;isModal=False</t>
  </si>
  <si>
    <t>20026/05/20</t>
  </si>
  <si>
    <t>25-44-101214231 rc25-40-101056980</t>
  </si>
  <si>
    <t>https://community.secop.gov.co/Public/Tendering/ContractNoticePhases/View?PPI=CO1.PPI.47696606&amp;isFromPublicArea=True&amp;isModal=False</t>
  </si>
  <si>
    <t>ALEJANDRA SANABRIA SANCHEZ</t>
  </si>
  <si>
    <t>100057043 rc 100015089</t>
  </si>
  <si>
    <t>https://community.secop.gov.co/Public/Tendering/ContractNoticePhases/View?PPI=CO1.PPI.47697950&amp;isFromPublicArea=True&amp;isModal=False</t>
  </si>
  <si>
    <t>Calle 154 No.21R--22 CAMBULO TORRE 10 APTO 303</t>
  </si>
  <si>
    <t>alesanabrias@hotmail.com</t>
  </si>
  <si>
    <t>CONTRATAR POR PRESTACIÓN DE SERVICIO UN PROFESIONAL EN SALUD OCUPACIONAL PARA REALIZAR JORNADAS  DE INFORMACIÓN, CARACTERIZACIÓN EN SALUD Y CONDICIONES LABORALES DE LA POBLACIÓN TRABAJADORA DE LA ECONOMIA POPULAR Y COMUNITARIA DEL SECTOR MECÁNICO EN ZONA URBANA Y AGRICULTOR EN LA ZONA RURAL DEL MUNICIPIO DE IBAGUE DANDO  CUMPLIMIENTO AL CONTRATO INTERADMINISTRATIVO No 2325 DE 2026.</t>
  </si>
  <si>
    <t>SALUD OCUPACIONAL</t>
  </si>
  <si>
    <t>PIC ASISTENCIAL</t>
  </si>
  <si>
    <t>ISABELLA VALLEJO RIVERA</t>
  </si>
  <si>
    <t>100056492 rc100014914</t>
  </si>
  <si>
    <t>https://community.secop.gov.co/Public/Tendering/ContractNoticePhases/View?PPI=CO1.PPI.47706560&amp;isFromPublicArea=True&amp;isModal=False</t>
  </si>
  <si>
    <t>CALLE 44 No.5-109 Edificio Agualinda</t>
  </si>
  <si>
    <t>isabella07va@gmail.com</t>
  </si>
  <si>
    <r>
      <t xml:space="preserve">CONTRATAR POR PRESTACION DE SERVICIO UN PROFESIONAL EN ODONTOLOGIA PARA REALIZAR JORNADAS DE INFORMACIÓN EN SALUD A  3.500 PERSONAS. DIRIGIDAS A POBLACIÓN MENOR DE EDAD ENTRE 1 Y 17 AÑOS, MUJERES GESTANTES MENORES DE 18 AÑOS, FAMILIAS, PADRES O CUIDADORES DE MENORES DE 18 AÑOS PARA EL DESARROLLO DE LA ESTRATEGIA “SOY GENERACIÓN MAS SONRIENTE” DANDO </t>
    </r>
    <r>
      <rPr>
        <sz val="10"/>
        <color rgb="FF000000"/>
        <rFont val="Calibri"/>
        <family val="2"/>
        <scheme val="minor"/>
      </rPr>
      <t>CUMPLIMIENTO AL CONTRATO INTERADMINISTRATIVO No 2325 DE 2026.</t>
    </r>
  </si>
  <si>
    <t>DAHYANA STEFANNY GARCIA SARMIENTO</t>
  </si>
  <si>
    <t>100056542 rc100014928</t>
  </si>
  <si>
    <t>https://community.secop.gov.co/Public/Tendering/ContractNoticePhases/View?PPI=CO1.PPI.47707406&amp;isFromPublicArea=True&amp;isModal=False</t>
  </si>
  <si>
    <t>CARRERA 6 No.45-35 edificio zarzal apto.401 pieda pintada</t>
  </si>
  <si>
    <t>dahianagarcia17@hotmail.com</t>
  </si>
  <si>
    <t>ODONTOLOGIA</t>
  </si>
  <si>
    <t>MIN 14</t>
  </si>
  <si>
    <t>2 Y 22 DIAS</t>
  </si>
  <si>
    <t>https://community.secop.gov.co/Public/Tendering/ContractNoticePhases/View?PPI=CO1.PPI.47531150&amp;isFromPublicArea=True&amp;isModal=False</t>
  </si>
  <si>
    <t>https://community.secop.gov.co/Public/Tendering/ContractNoticePhases/View?PPI=CO1.PPI.47719767&amp;isFromPublicArea=True&amp;isModal=False</t>
  </si>
  <si>
    <t>https://community.secop.gov.co/Public/Tendering/ContractNoticePhases/View?PPI=CO1.PPI.47720804&amp;isFromPublicArea=True&amp;isModal=False</t>
  </si>
  <si>
    <t>20226/05/22</t>
  </si>
  <si>
    <t>https://community.secop.gov.co/Public/Tendering/ContractNoticePhases/View?PPI=CO1.PPI.47721150&amp;isFromPublicArea=True&amp;isModal=False</t>
  </si>
  <si>
    <t>LUZ ANGELA ACOSTA BERMEO</t>
  </si>
  <si>
    <t>39,763,715</t>
  </si>
  <si>
    <t>FONTIBON</t>
  </si>
  <si>
    <t>https://community.secop.gov.co/Public/Tendering/ContractNoticePhases/View?PPI=CO1.PPI.47722442&amp;isFromPublicArea=True&amp;isModal=False</t>
  </si>
  <si>
    <t>CALLE 57 No.4 53 piedra pintada  CA E 7</t>
  </si>
  <si>
    <t>luzaacostab@hotmail.com</t>
  </si>
  <si>
    <t>09/011/1973</t>
  </si>
  <si>
    <t>JESSICA ALEXANDRA LUNA MORALES</t>
  </si>
  <si>
    <t>25-44-101214527 rc25-40-101057101</t>
  </si>
  <si>
    <t>https://community.secop.gov.co/Public/Tendering/ContractNoticePhases/View?PPI=CO1.PPI.47723496&amp;isFromPublicArea=True&amp;isModal=False</t>
  </si>
  <si>
    <t>CALLE 60 No.10-19</t>
  </si>
  <si>
    <t>jekaluna2016@gmail.com</t>
  </si>
  <si>
    <t xml:space="preserve"> EBS ASISTENCIAL</t>
  </si>
  <si>
    <t>MARIA MANUELA LOPEZ RODRIGUEZ</t>
  </si>
  <si>
    <t>24-44-101214334</t>
  </si>
  <si>
    <t>https://community.secop.gov.co/Public/Tendering/ContractNoticePhases/View?PPI=CO1.PPI.47725044&amp;isFromPublicArea=True&amp;isModal=False</t>
  </si>
  <si>
    <t>CALLE 11 No.3-20 ED BCH AP 302</t>
  </si>
  <si>
    <t>mariamanuelalopez12@gmail.com</t>
  </si>
  <si>
    <t>ANDREA PAOLA HERNANDEZ AMAYA</t>
  </si>
  <si>
    <t>100057400 rc 100015207</t>
  </si>
  <si>
    <t>https://community.secop.gov.co/Public/Tendering/ContractNoticePhases/View?PPI=CO1.PPI.47725462&amp;isFromPublicArea=True&amp;isModal=False</t>
  </si>
  <si>
    <t>CALLE 40 No.10-08</t>
  </si>
  <si>
    <t>ndreapaola8305@gmail.com</t>
  </si>
  <si>
    <t xml:space="preserve">GRUPO 25 26 27 29 URBANO </t>
  </si>
  <si>
    <t>KAREN JULIETH AVILA RUBIANO</t>
  </si>
  <si>
    <t>https://community.secop.gov.co/Public/Tendering/ContractNoticePhases/View?PPI=CO1.PPI.47725836&amp;isFromPublicArea=True&amp;isModal=False</t>
  </si>
  <si>
    <t>CALLE 26 A No.1-82 Barrio Las Ferias</t>
  </si>
  <si>
    <t>arencitarubi.01@gmail.com</t>
  </si>
  <si>
    <t>GRUPOS 41 42 43 44 URBANO</t>
  </si>
  <si>
    <t>LEIDY KATHERINE SANCHEZ RODRIGUEZ</t>
  </si>
  <si>
    <t>https://community.secop.gov.co/Public/Tendering/ContractNoticePhases/View?PPI=CO1.PPI.47726323&amp;isFromPublicArea=True&amp;isModal=False</t>
  </si>
  <si>
    <t>CALLE 99 No.127 SUR 7</t>
  </si>
  <si>
    <t>kathe.811@hotmail.com</t>
  </si>
  <si>
    <t>PAULA ANDREA SILVA CALDERON</t>
  </si>
  <si>
    <t>https://community.secop.gov.co/Public/Tendering/ContractNoticePhases/View?PPI=CO1.PPI.47726365&amp;isFromPublicArea=True&amp;isModal=False</t>
  </si>
  <si>
    <t>Calle 2 No.5-10 Barrio Jardín</t>
  </si>
  <si>
    <t>aulasilvacalderon964@gmail.com</t>
  </si>
  <si>
    <t>MARLY KATHERINE ACOSTA RINCON</t>
  </si>
  <si>
    <t>https://community.secop.gov.co/Public/Tendering/ContractNoticePhases/View?PPI=CO1.PPI.47726292&amp;isFromPublicArea=True&amp;isModal=False</t>
  </si>
  <si>
    <t>CALLE 68 No.28 B 21 Barrio Ciruelos Ambala</t>
  </si>
  <si>
    <t>atherineacostarincon@gmail.com</t>
  </si>
  <si>
    <t>GRUPO 22 URBANO</t>
  </si>
  <si>
    <t>JESSICA XIOMARA ZARATE MORA</t>
  </si>
  <si>
    <t>100056554 RC 100014935</t>
  </si>
  <si>
    <t>https://community.secop.gov.co/Public/Tendering/ContractNoticePhases/View?PPI=CO1.PPI.47733808&amp;isFromPublicArea=True&amp;isModal=False</t>
  </si>
  <si>
    <t>CALLE 38 No.7-30 Caracoli Bloque 14 Apto.101</t>
  </si>
  <si>
    <t>zaratemora96@gmail.com</t>
  </si>
  <si>
    <t>GRUPOS 37 38 39  40 URBANO</t>
  </si>
  <si>
    <t>ADRIANA MILENA ACUÑA MURILLO</t>
  </si>
  <si>
    <t>100056544 rc100014930</t>
  </si>
  <si>
    <t>https://community.secop.gov.co/Public/Tendering/ContractNoticePhases/View?PPI=CO1.PPI.47732557&amp;isFromPublicArea=True&amp;isModal=False</t>
  </si>
  <si>
    <t>CALLE 15 SURNo.2-36 Barrio Industrial</t>
  </si>
  <si>
    <t>cunamurilo@uniminuto.edu.co</t>
  </si>
  <si>
    <t>GRUPO 11 60 12 61  URBANO</t>
  </si>
  <si>
    <t>LAURA DANIELA ROJAS PEÑUELA</t>
  </si>
  <si>
    <t>100056543rc100014929</t>
  </si>
  <si>
    <t>https://community.secop.gov.co/Public/Tendering/ContractNoticePhases/View?PPI=CO1.PPI.47734239&amp;isFromPublicArea=True&amp;isModal=False</t>
  </si>
  <si>
    <t>CARRERA 14 No.37-39 Barrio Cordoba</t>
  </si>
  <si>
    <t>si.dabielarojas@gmail.com</t>
  </si>
  <si>
    <t>GRUPO 29 30 31 32  URBANO</t>
  </si>
  <si>
    <t>DANIELA KATHERIN SANDOVAL JIMENEZ</t>
  </si>
  <si>
    <t>100056547 rc100014932</t>
  </si>
  <si>
    <t>https://community.secop.gov.co/Public/Tendering/ContractNoticePhases/View?PPI=CO1.PPI.47734651&amp;isFromPublicArea=True&amp;isModal=False</t>
  </si>
  <si>
    <t>MANZANA C Casa 8 Laureles Atolsure</t>
  </si>
  <si>
    <t>annasandoval31@gmail.com</t>
  </si>
  <si>
    <t>GRUPO 17 18 66 67  URBANO</t>
  </si>
  <si>
    <t>SEBASTIAN PASTRANA BASTO</t>
  </si>
  <si>
    <t>25-46-101050642 rc 25-54101004198</t>
  </si>
  <si>
    <t>https://community.secop.gov.co/Public/Tendering/ContractNoticePhases/View?PPI=CO1.PPI.47735165&amp;isFromPublicArea=True&amp;isModal=False</t>
  </si>
  <si>
    <t>MANZANA B CASA 39 URBANIZACIÓN LA ESPERANZA</t>
  </si>
  <si>
    <t>dojuse73@gmail.com</t>
  </si>
  <si>
    <t>GRUPO 19 20 68 69  URBANO</t>
  </si>
  <si>
    <t>LUISA FERNANDA NUÑEZ CARDENAS</t>
  </si>
  <si>
    <t>100056700 RC 100014987</t>
  </si>
  <si>
    <t>https://community.secop.gov.co/Public/Tendering/ContractNoticePhases/View?PPI=CO1.PPI.47735941&amp;isFromPublicArea=True&amp;isModal=False</t>
  </si>
  <si>
    <t>CARRERA 3 BIS No.33-c-72 Barrio Laureles</t>
  </si>
  <si>
    <t>luisafernuncar@gmail.com</t>
  </si>
  <si>
    <t>GRUPO  33 34 35 36  URBANO</t>
  </si>
  <si>
    <t>MAYERLY ANDREA VANEGAS LUNA</t>
  </si>
  <si>
    <t>PURIFICACIÓN</t>
  </si>
  <si>
    <t>480-47-994000059684 rc480-74-994000010345</t>
  </si>
  <si>
    <t>https://community.secop.gov.co/Public/Tendering/ContractNoticePhases/View?PPI=CO1.PPI.47736564&amp;isFromPublicArea=True&amp;isModal=False</t>
  </si>
  <si>
    <t>MANZANA 11 CASA 20 Urbanización La Ceiba</t>
  </si>
  <si>
    <t>GRUPO  21 22 23 24  URBANO</t>
  </si>
  <si>
    <t>LEONIDAS AUGUSTO SALAZAR CORTES</t>
  </si>
  <si>
    <t>25-46-101050574 RC25-54-101004176</t>
  </si>
  <si>
    <t>https://community.secop.gov.co/Public/Tendering/ContractNoticePhases/View?PPI=CO1.PPI.47762152&amp;isFromPublicArea=True&amp;isModal=False</t>
  </si>
  <si>
    <t>CASA 29  PORTAL DEL BOSQUE</t>
  </si>
  <si>
    <t>leonidas_1971@hotmail.com</t>
  </si>
  <si>
    <t xml:space="preserve">GRUPO XX  URBANO </t>
  </si>
  <si>
    <t>JESUS DAVID PATERNINA HERNANDEZ</t>
  </si>
  <si>
    <t>SANTA MARTHA</t>
  </si>
  <si>
    <t>100056605 rc100014958</t>
  </si>
  <si>
    <t>https://community.secop.gov.co/Public/Tendering/ContractNoticePhases/View?PPI=CO1.PPI.47762921&amp;isFromPublicArea=True&amp;isModal=False</t>
  </si>
  <si>
    <t>Cra. 1 No.92-41 Barrio Tulio Varon</t>
  </si>
  <si>
    <t>dpaternina94@gmail.com</t>
  </si>
  <si>
    <t xml:space="preserve">GRUPO 40 URBANO </t>
  </si>
  <si>
    <t>CRISTIAN FELIPE MOLANO MARIN</t>
  </si>
  <si>
    <t>100056597 rc100014955</t>
  </si>
  <si>
    <t>https://community.secop.gov.co/Public/Tendering/ContractNoticePhases/View?PPI=CO1.PPI.47763912&amp;isFromPublicArea=True&amp;isModal=False</t>
  </si>
  <si>
    <t>MANZANA B CASA 5 bARRIO lOS gUALANDAYES</t>
  </si>
  <si>
    <t>cristianfelipemolanomarin@gmail.com</t>
  </si>
  <si>
    <t>YUDY ADRIANA ZAMORA RAYO</t>
  </si>
  <si>
    <t>https://community.secop.gov.co/Public/Tendering/ContractNoticePhases/View?PPI=CO1.PPI.47764171&amp;isFromPublicArea=True&amp;isModal=False</t>
  </si>
  <si>
    <t>MANZANA 129 CASA 15 BARRIO MODELIA 2</t>
  </si>
  <si>
    <t>yudyadrianazr@gmail.com</t>
  </si>
  <si>
    <t>GRUPO 40 URBANO</t>
  </si>
  <si>
    <t>JAIDY JOHANNA OSPINA GIRALDO</t>
  </si>
  <si>
    <t>25-44-101214348</t>
  </si>
  <si>
    <t>https://community.secop.gov.co/Public/Tendering/ContractNoticePhases/View?PPI=CO1.PPI.47765060&amp;isFromPublicArea=True&amp;isModal=False</t>
  </si>
  <si>
    <t>MANZANA G CASA 5 Las Palmas</t>
  </si>
  <si>
    <t>aidy.ospina27@gmail.com</t>
  </si>
  <si>
    <t>XIMENA ESPINOSA MENDEZ</t>
  </si>
  <si>
    <t>https://community.secop.gov.co/Public/Tendering/ContractNoticePhases/View?PPI=CO1.PPI.47788955&amp;isFromPublicArea=True&amp;isModal=False</t>
  </si>
  <si>
    <t>CARRERA 4 no.3-17 Barrio Campo Alegre</t>
  </si>
  <si>
    <t>spinosax901@gmail.com</t>
  </si>
  <si>
    <t>25-44-101214357 RC</t>
  </si>
  <si>
    <t>https://community.secop.gov.co/Public/Tendering/ContractNoticePhases/View?PPI=CO1.PPI.47789883&amp;isFromPublicArea=True&amp;isModal=False</t>
  </si>
  <si>
    <t>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</si>
  <si>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DIANE CATHERINNE POSSO ÑUSTES</t>
  </si>
  <si>
    <t>25-44-101214442 RC25-40-101057061</t>
  </si>
  <si>
    <t>https://community.secop.gov.co/Public/Tendering/ContractNoticePhases/View?PPI=CO1.PPI.47790475&amp;isFromPublicArea=True&amp;isModal=False</t>
  </si>
  <si>
    <t>CARRERA 21 SUR nO.145-77 aRBOLEDA cAMPESTRE yARUMO tORRE 36 aPTO 204</t>
  </si>
  <si>
    <t>catherinne.posso@hotmail.com</t>
  </si>
  <si>
    <t>AUXILIAR DE NEFERMERIA</t>
  </si>
  <si>
    <t>JOHANA PATRICIA DUCUARA BOCANEGRA</t>
  </si>
  <si>
    <t>25-44-101214431 RC25-40-101057054</t>
  </si>
  <si>
    <t>https://community.secop.gov.co/Public/Tendering/ContractNoticePhases/View?PPI=CO1.PPI.47791197&amp;isFromPublicArea=True&amp;isModal=False</t>
  </si>
  <si>
    <t>CARRERA 1 nO.17-020 vERSALLES</t>
  </si>
  <si>
    <t>OHANA8527@GMAIL.COM</t>
  </si>
  <si>
    <t>MARLENY RODRIGUEZ CAVBRERA</t>
  </si>
  <si>
    <t>GARZÓN</t>
  </si>
  <si>
    <t>25-44-101214528</t>
  </si>
  <si>
    <t>https://community.secop.gov.co/Public/Tendering/ContractNoticePhases/View?PPI=CO1.PPI.47792255&amp;isFromPublicArea=True&amp;isModal=False</t>
  </si>
  <si>
    <t>CARRERA 12 nO.13-151</t>
  </si>
  <si>
    <t>marlenyrodriguezcabrera@gmail.com</t>
  </si>
  <si>
    <t>GLORIA AMPARO OBANDO SANCHEZ</t>
  </si>
  <si>
    <t>25-46-101050626</t>
  </si>
  <si>
    <t>https://community.secop.gov.co/Public/Tendering/ContractNoticePhases/View?PPI=CO1.PPI.47792714&amp;isFromPublicArea=True&amp;isModal=False</t>
  </si>
  <si>
    <t>CALLE 160 No.21-sur 70 Arboleda</t>
  </si>
  <si>
    <t>loriaobando213@hotmail.com</t>
  </si>
  <si>
    <t>ARGELIA BARBOSA RODRIGUEZ</t>
  </si>
  <si>
    <t>65,739,160</t>
  </si>
  <si>
    <t>25-44-101214377 RC 25-40-101057035</t>
  </si>
  <si>
    <t>https://community.secop.gov.co/Public/Tendering/ContractNoticePhases/View?PPI=CO1.PPI.47792879&amp;isFromPublicArea=True&amp;isModal=False</t>
  </si>
  <si>
    <t>Manzana E cASA 17 C Milagros de Dios</t>
  </si>
  <si>
    <t>rgelia1968@hotmail.com</t>
  </si>
  <si>
    <t>EVELIN JULIANA SALGADO SIERRA</t>
  </si>
  <si>
    <t>25-44-101214410 rc25-40-101057049</t>
  </si>
  <si>
    <t>https://community.secop.gov.co/Public/Tendering/ContractNoticePhases/View?PPI=CO1.PPI.47793458&amp;isFromPublicArea=True&amp;isModal=False</t>
  </si>
  <si>
    <t>CARRERA 3 nO.28-40</t>
  </si>
  <si>
    <t>julianasalgado1703@gmail.com</t>
  </si>
  <si>
    <t>FABIOLA BECERRA ARANDA</t>
  </si>
  <si>
    <t>480-47-994000059549  rc 480-74-994000010316</t>
  </si>
  <si>
    <t>https://community.secop.gov.co/Public/Tendering/ContractNoticePhases/View?PPI=CO1.PPI.47794125&amp;isFromPublicArea=True&amp;isModal=False</t>
  </si>
  <si>
    <t>CARRERA 4BNo.29-75 Barrio La Francia</t>
  </si>
  <si>
    <t>fabecerra2hotmail.com</t>
  </si>
  <si>
    <t>MAYRA ALEJANDRA MORENO DIAZ</t>
  </si>
  <si>
    <t>25-44-101214446 RC 25-40-101057063</t>
  </si>
  <si>
    <t>https://community.secop.gov.co/Public/Tendering/ContractNoticePhases/View?PPI=CO1.PPI.47795555&amp;isFromPublicArea=True&amp;isModal=False</t>
  </si>
  <si>
    <t>MANZANA 25 CASA 4 VILLA CAFE ETAPA 1</t>
  </si>
  <si>
    <t>alejandramirenod93@gmail.com</t>
  </si>
  <si>
    <t>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</si>
  <si>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ANA KATHERINE PRIETO TRIVIÑO</t>
  </si>
  <si>
    <t>25-44-101214482</t>
  </si>
  <si>
    <t>https://community.secop.gov.co/Public/Tendering/ContractNoticePhases/View?PPI=CO1.PPI.47796127&amp;isFromPublicArea=True&amp;isModal=False</t>
  </si>
  <si>
    <t>CALLE 72 No.3B-55 Apartamento B4 101</t>
  </si>
  <si>
    <t>kathe.0209@hotmail.com</t>
  </si>
  <si>
    <t>YULY CECILIA TORRES ARROYO</t>
  </si>
  <si>
    <t>25-44-101214405</t>
  </si>
  <si>
    <t>https://community.secop.gov.co/Public/Tendering/ContractNoticePhases/View?PPI=CO1.PPI.47799854&amp;isFromPublicArea=True&amp;isModal=False</t>
  </si>
  <si>
    <t>AVENIDA 1 E No.28-02casa piso 2 barrio independenente</t>
  </si>
  <si>
    <t>uyutorres90@gmail.com</t>
  </si>
  <si>
    <t>LUZ MARINA ROJAS VILLAQUIRAN</t>
  </si>
  <si>
    <t>25-44-101214408</t>
  </si>
  <si>
    <t>https://community.secop.gov.co/Public/Tendering/ContractNoticePhases/View?PPI=CO1.PPI.47799698&amp;isFromPublicArea=True&amp;isModal=False</t>
  </si>
  <si>
    <t>MANZANA 1 CASA 22</t>
  </si>
  <si>
    <t>lumarovi09@outlook.com</t>
  </si>
  <si>
    <t>REINA GIOVANA BUSTOS LOZANO</t>
  </si>
  <si>
    <t>25-44-101214403 RC25-40-101057401</t>
  </si>
  <si>
    <t>https://community.secop.gov.co/Public/Tendering/ContractNoticePhases/View?PPI=CO1.PPI.47800331&amp;isFromPublicArea=True&amp;isModal=False</t>
  </si>
  <si>
    <t>CARRERA 42 SUR nO.146-43</t>
  </si>
  <si>
    <t>reinagiovana2311@gmail.com</t>
  </si>
  <si>
    <t>MONICA ALEJANDRA UL CIFUENTES</t>
  </si>
  <si>
    <t>25-44-101214400 RC25-40-101057044</t>
  </si>
  <si>
    <t>https://community.secop.gov.co/Public/Tendering/ContractNoticePhases/View?PPI=CO1.PPI.47800370&amp;isFromPublicArea=True&amp;isModal=False</t>
  </si>
  <si>
    <t>MANZANA 4 CASA29 BARRIO SIMON BOLIVAR</t>
  </si>
  <si>
    <t>cifuentes30alejandra@gmail.com</t>
  </si>
  <si>
    <t>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</si>
  <si>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NADYA MYRMARIE GUERRA DIAZ</t>
  </si>
  <si>
    <t>25-44-101214391 rc25-40-101057037</t>
  </si>
  <si>
    <t>https://community.secop.gov.co/Public/Tendering/ContractNoticePhases/View?PPI=CO1.PPI.47800841&amp;isFromPublicArea=True&amp;isModal=False</t>
  </si>
  <si>
    <t>CALLE 96 nO.221-00 BARRIO LA GAVIOTA</t>
  </si>
  <si>
    <t>nadiamy@hotmail.com</t>
  </si>
  <si>
    <t>SANDRA LILIANA MORENO LOAIZA</t>
  </si>
  <si>
    <t>25-44-101214392 rc 25-40-101057040</t>
  </si>
  <si>
    <t>https://community.secop.gov.co/Public/Tendering/ContractNoticePhases/View?PPI=CO1.PPI.47801726&amp;isFromPublicArea=True&amp;isModal=False</t>
  </si>
  <si>
    <t>MANZANA 45 CASA 21 BARRIO JORDAN III ETAPA</t>
  </si>
  <si>
    <t>CONTRATAR LA PRESTACION DE SERVICIO DE UNA ENFERMERA PROFESIONAL PARA DAR CUMPLIMIENTOA LAS ACTIVIDADES INFORMACIÓN,  EDUCACIÓN Y BUSQUEDA ACTIVA INSTITUCIONAL SOBRE TB Y LEPRA DIRIGIDOS A LA POBLACIÓN HABITANTE DE CALLE, LIDERES COMUNALES, POBLACIÓN PRIVADA DE LA LIBERTAD DEL COMPLEJO PENITENCIARIO Y CENTROS TRANSITORIOS DE ACUERDO A LO ESTIPULADOEN EL CONTRATO INTERADMINISTRATIVO 2325 DE 2026</t>
  </si>
  <si>
    <t>ANDREA YAIKAANA FORERO GARZON</t>
  </si>
  <si>
    <t>25-44-101214430 rc25-40101057051</t>
  </si>
  <si>
    <t>https://community.secop.gov.co/Public/Tendering/ContractNoticePhases/View?PPI=CO1.PPI.47801858&amp;isFromPublicArea=True&amp;isModal=False</t>
  </si>
  <si>
    <t>carrera 2 No.37-36 Barrio Los Martires</t>
  </si>
  <si>
    <t>ndreaforerogarzon@gmail.com</t>
  </si>
  <si>
    <t>WILMAR RODOLFO LOZANO PARGA</t>
  </si>
  <si>
    <t>25-44-101214378</t>
  </si>
  <si>
    <t>https://community.secop.gov.co/Public/Tendering/ContractNoticePhases/View?PPI=CO1.PPI.47802472&amp;isFromPublicArea=True&amp;isModal=False</t>
  </si>
  <si>
    <t>Calle 27 No.9-18</t>
  </si>
  <si>
    <t>wrlozano1@hotmail.com</t>
  </si>
  <si>
    <t>CRISTIAN DAVID YEPEZ OLIVEROS</t>
  </si>
  <si>
    <t>25-46-101050587 RC25-54-101004180</t>
  </si>
  <si>
    <t>https://community.secop.gov.co/Public/Tendering/ContractNoticePhases/View?PPI=CO1.PPI.47803403&amp;isFromPublicArea=True&amp;isModal=False</t>
  </si>
  <si>
    <t>CALLE 13 No.3-08</t>
  </si>
  <si>
    <t>avidyepez32@gmail.com</t>
  </si>
  <si>
    <t>JEAN PIERRE STUAR SOLARTE GAITAN</t>
  </si>
  <si>
    <t>https://community.secop.gov.co/Public/Tendering/ContractNoticePhases/View?PPI=CO1.PPI.47803489&amp;isFromPublicArea=True&amp;isModal=False</t>
  </si>
  <si>
    <t>CALLE 35 No.4B-76</t>
  </si>
  <si>
    <t>trenpiers@gmail.com</t>
  </si>
  <si>
    <t xml:space="preserve">JOSE MIGUEL VARGAS BONILLA </t>
  </si>
  <si>
    <t>https://community.secop.gov.co/Public/Tendering/ContractNoticePhases/View?PPI=CO1.PPI.47803968&amp;isFromPublicArea=True&amp;isModal=False</t>
  </si>
  <si>
    <t>CARRERA 4 No.64- ESQUINA</t>
  </si>
  <si>
    <t>jmiguel1026@gmail.com</t>
  </si>
  <si>
    <t>CONTRATAR LA PRESTACIÓN DE SERVICIOS PROFESIONALES DE UN ENFERMERO PROFESIONAL PARA LA REALIZACIÓN DEL REGISTRO, VALORACIÓN, CARACTERIZACIÓN Y CERTIFICACIÓN DE PERSONAS CON DISCAPACIDAD EN EL MUNICIPIO DE IBAGUÉ, TOLIMA, DURANTE LA VIGENCIA 2025, EN EL MARCO DE LA CELEBRACION DEL CONVENIO INTERADMINISTRATIVO No. 2243 DEL 16 JULIO 2025</t>
  </si>
  <si>
    <t>JEFFERSON RODRIGO BARRETO TAFUR</t>
  </si>
  <si>
    <t>100056731 100014992</t>
  </si>
  <si>
    <t>CALLE 37 No.4B-67Casa Nacional</t>
  </si>
  <si>
    <t>|24/07/1978</t>
  </si>
  <si>
    <t>CONVENIO DISCAPACIDAD</t>
  </si>
  <si>
    <t>CONTRATAR LA PRESTACIÓN DE SERVICIOS PROFESIONALES DE UN (A) PSICOLOGO PARA LA REALIZACIÓN DEL REGISTRO, VALORACIÓN, CARACTERIZACIÓN Y CERTIFICACIÓN DE PERSONAS CON DISCAPACIDAD EN EL MUNICIPIO DE IBAGUÉ, TOLIMA, DURANTE LA VIGENCIA 2025, EN EL MARCO DE LA CELEBRACION DEL CONVENIO INTERADMINISTRATIVO No. 2243 DEL 16 JULIO 2025</t>
  </si>
  <si>
    <t>480-47-994000059556 RC480-74-994000010319</t>
  </si>
  <si>
    <t>https://community.secop.gov.co/Public/Tendering/ContractNoticePhases/View?PPI=CO1.PPI.47804850&amp;isFromPublicArea=True&amp;isModal=False</t>
  </si>
  <si>
    <t>CALLE 6 nO.3-41 bARRIO lA pOLA</t>
  </si>
  <si>
    <t>psicologonocilasbeltranÄgmail.cpom</t>
  </si>
  <si>
    <t>CONTRATAR LA PRESTACIÓN DE SERVICIOS DE UN AUXILIAR DE ENFERMERIA PARA EL APOYO ADMINISTRATIVO PARA LA REALIZACIÓN DEL REGISTRO, VALORACIÓN, CARACTERIZACIÓN Y CERTIFICACIÓN DE PERSONAS CON DISCAPACIDAD EN EL MUNICIPIO DE IBAGUÉ, TOLIMA, DURANTE LA VIGENCIA 2025, EN EL MARCO DE LA CELEBRACION DEL CONVENIO INTERADMINISTRATIVO No. 2243 DEL 16 JULIO 2025</t>
  </si>
  <si>
    <t>BIBIANA LEAL PULECIO</t>
  </si>
  <si>
    <t>25-44-101214443</t>
  </si>
  <si>
    <t>https://community.secop.gov.co/Public/Tendering/ContractNoticePhases/View?PPI=CO1.PPI.47816692&amp;isFromPublicArea=True&amp;isModal=False</t>
  </si>
  <si>
    <t>CALLE 8 No.13-73 Barrio 20 de julio</t>
  </si>
  <si>
    <t>bleal11397@uan.edu.co</t>
  </si>
  <si>
    <t>25-45-101050577 RC 25-54-101004177</t>
  </si>
  <si>
    <t>https://community.secop.gov.co/Public/Tendering/ContractNoticePhases/View?PPI=CO1.PPI.47817258&amp;isFromPublicArea=True&amp;isModal=False</t>
  </si>
  <si>
    <t>25-40-101057045 RC25-44-101214402</t>
  </si>
  <si>
    <t>https://community.secop.gov.co/Public/Tendering/ContractNoticePhases/View?PPI=CO1.PPI.47818104&amp;isFromPublicArea=True&amp;isModal=False</t>
  </si>
  <si>
    <t>YESSICA ANDREA ECHAVARRIA TRIANA</t>
  </si>
  <si>
    <t>25-46-101050641</t>
  </si>
  <si>
    <t>MANZANA V CASA 07 BARRIO BOSQUE</t>
  </si>
  <si>
    <t>yesicaandreaechavarria@gmail.com</t>
  </si>
  <si>
    <t>CONTRATAR A TRAVES DEL ACUERDO MARCO DE PRECIOS LA COMPRA DE DOS VEHICULOS TIPO CAMIONETA, PARA EL UNO ADMINISTRATIVO Y ASISTENCIAL EXTRAMURAL DE LA UNIDAD DE SALUD DE IBAGUE USI E.S.E.</t>
  </si>
  <si>
    <t>SUMINISTRO DE VEHICULOS</t>
  </si>
  <si>
    <t>ALBORAUTOS S.A.S</t>
  </si>
  <si>
    <t>BCH-100051229/25-44-101214377</t>
  </si>
  <si>
    <t>CALLE 134A No 45-95</t>
  </si>
  <si>
    <t>Ibenitez@alborautos.com</t>
  </si>
  <si>
    <t>SUMINISTRO VEHICULOS</t>
  </si>
  <si>
    <t>25-44-101214484  RC25-40-101057086</t>
  </si>
  <si>
    <t>https://community.secop.gov.co/Public/Tendering/ContractNoticePhases/View?PPI=CO1.PPI.47864871&amp;isFromPublicArea=True&amp;isModal=False</t>
  </si>
  <si>
    <t>25-44-101214492 rc25-40-101057088</t>
  </si>
  <si>
    <t>https://community.secop.gov.co/Public/Tendering/ContractNoticePhases/View?PPI=CO1.PPI.47865593&amp;isFromPublicArea=True&amp;isModal=False</t>
  </si>
  <si>
    <t xml:space="preserve">25-40-101057092026/06/015rc 25-44-101214516 </t>
  </si>
  <si>
    <t>https://community.secop.gov.co/Public/Tendering/ContractNoticePhases/View?PPI=CO1.PPI.47866637&amp;isFromPublicArea=True&amp;isModal=False</t>
  </si>
  <si>
    <t>ROSA ARELIS VARON RODRIGUEZ</t>
  </si>
  <si>
    <t>25-46101050646 RC 25-54-101004200</t>
  </si>
  <si>
    <t>https://community.secop.gov.co/Public/Tendering/ContractNoticePhases/View?PPI=CO1.PPI.47867600&amp;isFromPublicArea=True&amp;isModal=False</t>
  </si>
  <si>
    <t>CALLE 3 CALLE 47 -32 Barrio Versalles</t>
  </si>
  <si>
    <t>rositavaronro@gmail.com</t>
  </si>
  <si>
    <t>CONTRATAR LA PRESTACION DE SERVICIO DE UN(A) ENFERMERO(A) PROFESIONAL CON EL FIN DE EJECUTAR ACCIONES DE ATENCIÓNPRIMARIA  EN SALUD (APS), MEDIANTE LA ESTRATEGIA INTEGRAL DE CANALIZACIÓN CASA A CASA DE LA POBLACIÓN SUSCEPTIBLE DE VACUNACIÓN, ORIENTADA A LA PREVENCIÓN DE ENFERMEDADES INMUNOPREVENIBLES DE LA INFANCIA  EN EL MUNICIPIO DE IBAGUE, EN CUMPLIMIENTO DE LO DISPUESTO EN EL CONTRATO INTERADMINISTRATIVO 2325 DE 2026</t>
  </si>
  <si>
    <t>ERIKA JOHANNA CABALLERO CAMELO</t>
  </si>
  <si>
    <t>25-44-101214504 RC 25-40+101057091</t>
  </si>
  <si>
    <t>https://community.secop.gov.co/Public/Tendering/ContractNoticePhases/View?PPI=CO1.PPI.47868900&amp;isFromPublicArea=True&amp;isModal=False</t>
  </si>
  <si>
    <t>CALLE 39 No.2-20 Casa la Castellana</t>
  </si>
  <si>
    <t>ejcaballero@ut.edu.co</t>
  </si>
  <si>
    <t>JULIAN DAVID ARTURO MEZA</t>
  </si>
  <si>
    <t>PASTO</t>
  </si>
  <si>
    <t>25-46-101050658 RC25-54-101004203</t>
  </si>
  <si>
    <t>https://community.secop.gov.co/Public/Tendering/ContractNoticePhases/View?PPI=CO1.PPI.47875122&amp;isFromPublicArea=True&amp;isModal=False</t>
  </si>
  <si>
    <t>CALLE 18 BNo.42-45 Condominio Jardin de Atriz Pasto</t>
  </si>
  <si>
    <t>juliandarturimeza1gmail.com</t>
  </si>
  <si>
    <t>NORMA CONSTANZA GALINDO MUÑOZ</t>
  </si>
  <si>
    <t>https://community.secop.gov.co/Public/Tendering/ContractNoticePhases/View?PPI=CO1.PPI.47875200&amp;isFromPublicArea=True&amp;isModal=False</t>
  </si>
  <si>
    <t>MANZANA L CASA 98 Barrio San Sebastisan</t>
  </si>
  <si>
    <t>nocoga22@gmail.com</t>
  </si>
  <si>
    <t>ADIELA MILENA CASTRO CUELLAR</t>
  </si>
  <si>
    <t>25-46-101050651</t>
  </si>
  <si>
    <t>https://community.secop.gov.co/Public/Tendering/ContractNoticePhases/View?PPI=CO1.PPI.47876113&amp;isFromPublicArea=True&amp;isModal=False</t>
  </si>
  <si>
    <t>CALLE 4 No.3-35 SAN LUIS</t>
  </si>
  <si>
    <t>MIANSHA407@OUTLOO.ES</t>
  </si>
  <si>
    <t>CONTRATAR LA PRESTACION DE SERVICIO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IBAGUE, EN CUMPLIMIENTO DE LO DISPUESTO EN EL CONTRATO INTERADMINISTRATIVO 2325 DE 2026</t>
  </si>
  <si>
    <t>IVONNE NAYIVI ORTIZ DURAN</t>
  </si>
  <si>
    <t>25-44-101214519 rc 25-40-101057098</t>
  </si>
  <si>
    <t>https://community.secop.gov.co/Public/Tendering/ContractNoticePhases/View?PPI=CO1.PPI.47876729&amp;isFromPublicArea=True&amp;isModal=False</t>
  </si>
  <si>
    <t>KM 1 VIA MIROLINDO</t>
  </si>
  <si>
    <t>carlosnayivi1986@gmail.com</t>
  </si>
  <si>
    <t>MARIA JOSE PLAZA MAHECHA</t>
  </si>
  <si>
    <t>https://community.secop.gov.co/Public/Tendering/ContractNoticePhases/View?PPI=CO1.PPI.47879721&amp;isFromPublicArea=True&amp;isModal=False</t>
  </si>
  <si>
    <t>Manzana 4 casa 11 Caminos de &gt;Juan Pablo II</t>
  </si>
  <si>
    <t>maria.plazastj64gmail.com</t>
  </si>
  <si>
    <t>CONTRATAR LA PRESTACIÓN DE SERVICIOS PROFESIONALES DE UN MEDICO PARA LA REALIZACIÓN DEL REGISTRO, VALORACIÓN, CARACTERIZACIÓN Y CERTIFICACIÓN DE PERSONAS CON DISCAPACIDAD EN EL MUNICIPIO DE IBAGUÉ, TOLIMA, DURANTE LA VIGENCIA 2025, EN EL MARCO DE LA CELEBRACION DEL CONVENIO INTERADMINISTRATIVO No. 2243 DEL 16 JULIO 2025</t>
  </si>
  <si>
    <t xml:space="preserve">25-44-101214515 </t>
  </si>
  <si>
    <t>https://community.secop.gov.co/Public/Tendering/ContractNoticePhases/View?PPI=CO1.PPI.47880431&amp;isFromPublicArea=True&amp;isModal=False</t>
  </si>
  <si>
    <t>CONTRATAR LA PRESTACIÓN DE SERVICIOS DE UN PROFESIONAL EN MEDICINA GENERAL EN EL SERVICIO DE CONSULTA EXTERNA UNIDAD DE SALUD DE IBAGUE USI ESE COMO APOYO A LAS RUTAS DE ATENCIÓN EN SALUD</t>
  </si>
  <si>
    <t>LAUDITH PALLARES MANOSALVA</t>
  </si>
  <si>
    <t>GONZALEZ CESAR</t>
  </si>
  <si>
    <t>25-44-101214520 RC25-40-101057103</t>
  </si>
  <si>
    <t>https://community.secop.gov.co/Public/Tendering/ContractNoticePhases/View?PPI=CO1.PPI.47881059&amp;isFromPublicArea=True&amp;isModal=False</t>
  </si>
  <si>
    <t>MANZANA D CASA 49 BARRIO MIRADOR DE AMBALA</t>
  </si>
  <si>
    <t>lau-poallares@hotmail.com</t>
  </si>
  <si>
    <t>CONSULTA EXTERNBA</t>
  </si>
  <si>
    <t>JUAN PABLO VIDAL CERON</t>
  </si>
  <si>
    <t>POPAYAN</t>
  </si>
  <si>
    <t>25-44-101214537 rc 25-40-101057105</t>
  </si>
  <si>
    <t>1 MES</t>
  </si>
  <si>
    <t>https://community.secop.gov.co/Public/Tendering/ContractNoticePhases/View?PPI=CO1.PPI.47881949&amp;isFromPublicArea=True&amp;isModal=False</t>
  </si>
  <si>
    <t>CALLE 61 CNo.23B-114 Conjunto Alminar Samoa</t>
  </si>
  <si>
    <t>jpvidal@unicauca.edu.co</t>
  </si>
  <si>
    <t>ANGIE ALEXANDRA PINEDA PERAFAN</t>
  </si>
  <si>
    <t>100057162 RC100015136</t>
  </si>
  <si>
    <t>https://community.secop.gov.co/Public/Tendering/ContractNoticePhases/View?PPI=CO1.PPI.47883619&amp;isFromPublicArea=True&amp;isModal=False</t>
  </si>
  <si>
    <t>MANZANA A CASA 16 BARRIO POPULAR</t>
  </si>
  <si>
    <t>pinedaangie129@gmail.com</t>
  </si>
  <si>
    <t>pic</t>
  </si>
  <si>
    <t>diego silva</t>
  </si>
  <si>
    <t>CONTRATAR LA PRESTACIÓN DE SERVICIOS DE UN(A) PROFESIONAL EN PSICOLOGIA PARA EL CUMPLIMIENTO DE LA ATENCIÓN PRIMARIA EN SALUD, DESCRITAS EN LA DEFINICIÓN TÉCNICA DEL PRESENTE CONTRATO EN CUMPLIMIENTO A LAS OBLIGACIONES  DEL CONTRATO INTERADMINISTRATIVO No.2325 del 29 de enero de 2026 SUSCRITO CON LA SECRETARIA DE SALUD MUNICIPAL.</t>
  </si>
  <si>
    <t>LINA MARIA PEREZ DUARTE</t>
  </si>
  <si>
    <t>100056840 rc100015025</t>
  </si>
  <si>
    <t>https://community.secop.gov.co/Public/Tendering/ContractNoticePhases/View?PPI=CO1.PPI.47883862&amp;isFromPublicArea=True&amp;isModal=False</t>
  </si>
  <si>
    <t>CARRERA 11 No.11-28 Casa Centro</t>
  </si>
  <si>
    <t>linamariaperezduarte@gmail.com</t>
  </si>
  <si>
    <t>CONTRATAR LA PRESTACION DE SERVICIO DE UNA ENFERMERA PROFESIONAL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</si>
  <si>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LORENA DEL PILAR VELANDIA HERRAN</t>
  </si>
  <si>
    <t xml:space="preserve"> 25-44-101214539RC25-40-101057106</t>
  </si>
  <si>
    <t>https://community.secop.gov.co/Public/Tendering/ContractNoticePhases/View?PPI=CO1.PPI.47884436&amp;isFromPublicArea=True&amp;isModal=False</t>
  </si>
  <si>
    <t>AVENIDA AMBALA No.100-01 tORRE 1 APTO.301lA hACIENDA cONDOMINIO</t>
  </si>
  <si>
    <t>LORENADELPILARVELANDIA@GMAIL,.COM</t>
  </si>
  <si>
    <t>MARIA FERNANDA MOSQUERA GARCIA</t>
  </si>
  <si>
    <t>25-46-101050639rc 25-54-101004195</t>
  </si>
  <si>
    <t>https://community.secop.gov.co/Public/Tendering/ContractNoticePhases/View?PPI=CO1.PPI.47890463&amp;isFromPublicArea=True&amp;isModal=False</t>
  </si>
  <si>
    <t>CALLE 64 No.23-121 torre de los rosales</t>
  </si>
  <si>
    <t>mafecitagarcia_23@hotmail.com</t>
  </si>
  <si>
    <t xml:space="preserve">ANDREA NIETO </t>
  </si>
  <si>
    <t>25-44-101214545</t>
  </si>
  <si>
    <t>2026/069/05</t>
  </si>
  <si>
    <t>https://community.secop.gov.co/Public/Tendering/ContractNoticePhases/View?PPI=CO1.PPI.47890150&amp;isFromPublicArea=True&amp;isModal=False</t>
  </si>
  <si>
    <t>CONTRATAR POR PRESTACION DE SERVICIO UNA ENFERMERA PROFESIONAL PARA DAR A LAS ACTIVIDADES EN ATENCIÓN PRIMARIA EN SALUD REALIZANDO JORNADAS DE INFORMACIÓN Y EDUCACIÓN DIRIGIDAS A LA COMUNIDAD GENERAL DE ACUERDO A LO ESTIPULADO EN EL CONTRATO INTERADMINISTRATIVO 2325 DE 2026</t>
  </si>
  <si>
    <t>SULY YULIETH RODRIGUEZ MENDOZA</t>
  </si>
  <si>
    <t>25-44-101214602 rc25-40-101057129</t>
  </si>
  <si>
    <t>https://community.secop.gov.co/Public/Tendering/ContractNoticePhases/View?PPI=CO1.PPI.47891459&amp;isFromPublicArea=True&amp;isModal=False</t>
  </si>
  <si>
    <t>CARRERA 14 nO.149-45 iNTERIOR 24 APTO.204CIUDADELA EL PORVENIR</t>
  </si>
  <si>
    <t>sulyjull1992@hotmail.com</t>
  </si>
  <si>
    <t>EDWIN BONILLA SOLANO</t>
  </si>
  <si>
    <t>25-44-101214579 rc 25-40-101057120</t>
  </si>
  <si>
    <t>https://community.secop.gov.co/Public/Tendering/ContractNoticePhases/View?PPI=CO1.PPI.47892531&amp;isFromPublicArea=True&amp;isModal=False</t>
  </si>
  <si>
    <t>CARRERA 2 SUR No.22-89 Torre 10 Apto.501</t>
  </si>
  <si>
    <t>edwinbonillasolano@hotmail.com</t>
  </si>
  <si>
    <t>CONTRATAR POR PRESTACION DE SERVICIO UNA ENFERMERÍA PROFESIONAL PARA DAR CUMPLIMIENTO A LAS ACTIVIDADES EN ATENCIÓN PRIMARIA EN SALUD REALIZANDO JORNADAS DE INFORMACIÓN Y EDUCACIÓN DIRIGIDAS A LA COMUNIDAD GENERAL DE ACUERDO A LO  ESTIPULADO EN EL CONTRATO INTERADMINISTRATIVO 2325 DE 2026.</t>
  </si>
  <si>
    <t>BLANCA FELISA NARANJO ORTIZ</t>
  </si>
  <si>
    <t>65,741,543</t>
  </si>
  <si>
    <t>25-46-101050638 rc25-54-101004194</t>
  </si>
  <si>
    <t>https://community.secop.gov.co/Public/Tendering/ContractNoticePhases/View?PPI=CO1.PPI.47892902&amp;isFromPublicArea=True&amp;isModal=False</t>
  </si>
  <si>
    <t>MANZANA C CASA 10 VILLA JULIETA</t>
  </si>
  <si>
    <t>BFELISANARANJO@GMAIL.COM</t>
  </si>
  <si>
    <t xml:space="preserve"> ENFERMERIA</t>
  </si>
  <si>
    <t>CLAUDIA LORENA GARZON MOYA</t>
  </si>
  <si>
    <t>https://community.secop.gov.co/Public/Tendering/ContractNoticePhases/View?PPI=CO1.PPI.47893402&amp;isFromPublicArea=True&amp;isModal=False</t>
  </si>
  <si>
    <t>MANZAN 45 CASA 21 bARRIO jORDAN iii eTAPA</t>
  </si>
  <si>
    <t>delfinsali@hotmail.com</t>
  </si>
  <si>
    <t>VIVIANA ANDREA GUEVARA URUEÑA</t>
  </si>
  <si>
    <t>25-44-101214613 RC25-40-101057135</t>
  </si>
  <si>
    <t>https://community.secop.gov.co/Public/Tendering/ContractNoticePhases/View?PPI=CO1.PPI.47893488&amp;isFromPublicArea=True&amp;isModal=False</t>
  </si>
  <si>
    <t>CALLE 68 nO.1-42 bARRIO aRKANIZA</t>
  </si>
  <si>
    <t>viviana.quevara2023@gmail.com</t>
  </si>
  <si>
    <t>CLAUDIA SOFIA BERMUDEZ AYALA</t>
  </si>
  <si>
    <t>25-44-101214540 RC 25-40-101057108</t>
  </si>
  <si>
    <t>https://community.secop.gov.co/Public/Tendering/ContractNoticePhases/View?PPI=CO1.PPI.47894380&amp;isFromPublicArea=True&amp;isModal=False</t>
  </si>
  <si>
    <t>CALLE 65 No.22-125 Barrio Ambakla</t>
  </si>
  <si>
    <t>sofi64319@gmail.com</t>
  </si>
  <si>
    <t>LADY CAROLINA GALLEGO MUNEVAR</t>
  </si>
  <si>
    <t>25-44-101214628 rc25-40-101057138</t>
  </si>
  <si>
    <t>https://community.secop.gov.co/Public/Tendering/ContractNoticePhases/View?PPI=CO1.PPI.47895308&amp;isFromPublicArea=True&amp;isModal=False</t>
  </si>
  <si>
    <t>MANZANA D CASA 10 PEDREGAL</t>
  </si>
  <si>
    <t>carogavethone@gmail.com</t>
  </si>
  <si>
    <t>CONTRATAR POR PRESTACIÓN DE SERVICIO A UN INGENIERO DE ALIMENTOS PARA REALIZAR JORNADAS DE INFORMACIÓN EN INSTITUCIONES EDUCATIVAS PRESENTES EN EL MUNICIPIO  PRIORIZADAS POR LA SSM DE LOS GRADOS (PRIMARIA Y SECUNDARIA) SOBRE INOCUIDAD DE LOS ALIMENTOS, LAVADO Y DESINFECCIÓN DE FRUTAS Y VERDURAS, Y ENFERMEDADES  TRANSMITIDAS POR ALIMENTOS DE ACUERDO A LO ESTIPULADO EN EL CONTRATO INTERADMINISTRATIVO 2325 DE 2026</t>
  </si>
  <si>
    <t>INGENIERO ALIMENTOS</t>
  </si>
  <si>
    <t>DANIEL FELIPE LEYTON TRIANA</t>
  </si>
  <si>
    <t>96-45-101090883 RC96-40-101073494</t>
  </si>
  <si>
    <t>https://community.secop.gov.co/Public/Tendering/ContractNoticePhases/View?PPI=CO1.PPI.47895825&amp;isFromPublicArea=True&amp;isModal=False</t>
  </si>
  <si>
    <t>CARRERA 10 No.3-66</t>
  </si>
  <si>
    <t>INGENIERO DE ALIMENTOS</t>
  </si>
  <si>
    <t>CONTRATAR ELMANTENIMIENTO PREVENTIVO Y CORRECTIVO A TODO COSTO DE LA INFRAESTRUCTURA FISICA DE LAS SEDES ADSCRITAS A LA UNIDAD DE SALUD DE IBAGUE U.S.I. - E.S.E. EN LA MODALIDAD DE MONTO AGOTABLE</t>
  </si>
  <si>
    <t>C3</t>
  </si>
  <si>
    <t>AKROS CONSULTORES Y CONSTRUCTORES S.A.S.</t>
  </si>
  <si>
    <t>901,216,675</t>
  </si>
  <si>
    <t>25-44-101214646 RC 25-40-101057148</t>
  </si>
  <si>
    <t>https://community.secop.gov.co/Public/Tendering/ContractNoticePhases/View?PPI=CO1.PPI.47923806&amp;isFromPublicArea=True&amp;isModal=False</t>
  </si>
  <si>
    <t>Carrera 5 No.2-37Barrio Centro</t>
  </si>
  <si>
    <t>ing.mrp79@gmail.com</t>
  </si>
  <si>
    <t>representante legal</t>
  </si>
  <si>
    <t>25-44-101214583</t>
  </si>
  <si>
    <t>2026*09/10</t>
  </si>
  <si>
    <t>https://community.secop.gov.co/Public/Tendering/ContractNoticePhases/View?PPI=CO1.PPI.47929325&amp;isFromPublicArea=True&amp;isModal=False</t>
  </si>
  <si>
    <t>25-44-101214581</t>
  </si>
  <si>
    <t>https://community.secop.gov.co/Public/Tendering/ContractNoticePhases/View?PPI=CO1.PPI.47929778&amp;isFromPublicArea=True&amp;isModal=False</t>
  </si>
  <si>
    <t>https://community.secop.gov.co/Public/Tendering/ContractNoticePhases/View?PPI=CO1.PPI.47933041&amp;isFromPublicArea=True&amp;isModal=False</t>
  </si>
  <si>
    <t>https://community.secop.gov.co/Public/Tendering/ContractNoticePhases/View?PPI=CO1.PPI.47933524&amp;isFromPublicArea=True&amp;isModal=False</t>
  </si>
  <si>
    <t>25-44-101214680</t>
  </si>
  <si>
    <t>https://community.secop.gov.co/Public/Tendering/ContractNoticePhases/View?PPI=CO1.PPI.47934051&amp;isFromPublicArea=True&amp;isModal=False</t>
  </si>
  <si>
    <t>33,994,070</t>
  </si>
  <si>
    <t>25-44-101214678</t>
  </si>
  <si>
    <t>https://community.secop.gov.co/Public/Tendering/ContractNoticePhases/View?PPI=CO1.PPI.47934541&amp;isFromPublicArea=True&amp;isModal=False</t>
  </si>
  <si>
    <t>25-44-101214692</t>
  </si>
  <si>
    <t>https://community.secop.gov.co/Public/Tendering/ContractNoticePhases/View?PPI=CO1.PPI.47935143&amp;isFromPublicArea=True&amp;isModal=False</t>
  </si>
  <si>
    <t>25-44-101214668</t>
  </si>
  <si>
    <t>https://community.secop.gov.co/Public/Tendering/ContractNoticePhases/View?PPI=CO1.PPI.47935576&amp;isFromPublicArea=True&amp;isModal=False</t>
  </si>
  <si>
    <t>25-44-101214867</t>
  </si>
  <si>
    <t>https://community.secop.gov.co/Public/Tendering/ContractNoticePhases/View?PPI=CO1.PPI.47936402&amp;isFromPublicArea=True&amp;isModal=False</t>
  </si>
  <si>
    <t>25-44-101214688</t>
  </si>
  <si>
    <t>https://community.secop.gov.co/Public/Tendering/ContractNoticePhases/View?PPI=CO1.PPI.47936700&amp;isFromPublicArea=True&amp;isModal=False</t>
  </si>
  <si>
    <t>25-44-101214637</t>
  </si>
  <si>
    <t>https://community.secop.gov.co/Public/Tendering/ContractNoticePhases/View?PPI=CO1.PPI.47937661&amp;isFromPublicArea=True&amp;isModal=False</t>
  </si>
  <si>
    <t>25-44-101214635</t>
  </si>
  <si>
    <t>https://community.secop.gov.co/Public/Tendering/ContractNoticePhases/View?PPI=CO1.PPI.47938539&amp;isFromPublicArea=True&amp;isModal=False</t>
  </si>
  <si>
    <t>25-44-101214666</t>
  </si>
  <si>
    <t>https://community.secop.gov.co/Public/Tendering/ContractNoticePhases/View?PPI=CO1.PPI.47938599&amp;isFromPublicArea=True&amp;isModal=False</t>
  </si>
  <si>
    <t>CONTRATAR LA PRESTACIÓN DE SERVICIOS DE UN PROFESIONAL ENFERMERO (A) QUIEN HARÁ PARTE DE DOS (2) EQUIPOS BÁSICOS DE SALUD, LOS CUALES CONFORME A LA PROGRAMACIÓN Y PRIORIZACIÓN REALIZADA POR LA USI – E.S.E, CUMPLIRÁN RESPONSABILIDADES OPERATIVAS EN DOS (2)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</si>
  <si>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GILMA GOMEZ MURCIA</t>
  </si>
  <si>
    <t>RENUNCIA 2 JULIO</t>
  </si>
  <si>
    <t xml:space="preserve"> 4 MESES</t>
  </si>
  <si>
    <t>https://community.secop.gov.co/Public/Tendering/ContractNoticePhases/View?PPI=CO1.PPI.47939231&amp;isFromPublicArea=True&amp;isModal=False</t>
  </si>
  <si>
    <t>CARRERA 8 No.69-8JORDAN 8 ETAPA</t>
  </si>
  <si>
    <t>gilgomur@hotmail.com</t>
  </si>
  <si>
    <t>https://community.secop.gov.co/Public/Tendering/ContractNoticePhases/View?PPI=CO1.PPI.47952018&amp;isFromPublicArea=True&amp;isModal=False</t>
  </si>
  <si>
    <t>SEBASTIAN BOTERO LIEVANO</t>
  </si>
  <si>
    <t>100056967 RC100015063</t>
  </si>
  <si>
    <t>https://community.secop.gov.co/Public/Tendering/ContractNoticePhases/View?PPI=CO1.PPI.47975256&amp;isFromPublicArea=True&amp;isModal=False</t>
  </si>
  <si>
    <t>Calle 26 No.3-82 Barrio Claret</t>
  </si>
  <si>
    <t>sbotero1@ut.edu.co.</t>
  </si>
  <si>
    <t>KELLY JOHANA GUTIERREZ MONROY</t>
  </si>
  <si>
    <t>https://community.secop.gov.co/Public/Tendering/ContractNoticePhases/View?PPI=CO1.PPI.48006296&amp;isFromPublicArea=True&amp;isModal=False</t>
  </si>
  <si>
    <t>CALLE 83 No.2-83 Torre E APTO 203 Conjunto Mraflores</t>
  </si>
  <si>
    <t>gutierrezmonrroykellyjohana@gmauil.com</t>
  </si>
  <si>
    <t>GRUPO 36 URBANO</t>
  </si>
  <si>
    <t xml:space="preserve">OLGA LOLA IBAÑEZ ROJAS </t>
  </si>
  <si>
    <t>https://community.secop.gov.co/Public/Tendering/ContractNoticePhases/View?PPI=CO1.PPI.48007382&amp;isFromPublicArea=True&amp;isModal=False</t>
  </si>
  <si>
    <t>Cra.11 C No.3-23 Santa Barbara</t>
  </si>
  <si>
    <t>lolitaibañez73@gmail.com</t>
  </si>
  <si>
    <t>GRUPO 32 URBANO</t>
  </si>
  <si>
    <t>ANGEL MIGUEL HERNANDEZ FALCON</t>
  </si>
  <si>
    <t>COLOMBIA</t>
  </si>
  <si>
    <t>100057026 RC 100015080</t>
  </si>
  <si>
    <t>https://community.secop.gov.co/Public/Tendering/ContractNoticePhases/View?PPI=CO1.PPI.48007768&amp;isFromPublicArea=True&amp;isModal=False</t>
  </si>
  <si>
    <t>MANZANA B CASA 4 CONJUNTO YURUPARI</t>
  </si>
  <si>
    <t>amhdez10@gmail.com</t>
  </si>
  <si>
    <t>ANDRES FELIPE HERNANDEZ PINTO</t>
  </si>
  <si>
    <t>100057055 rc 100015095</t>
  </si>
  <si>
    <t>https://community.secop.gov.co/Public/Tendering/ContractNoticePhases/View?PPI=CO1.PPI.48008597&amp;isFromPublicArea=True&amp;isModal=False</t>
  </si>
  <si>
    <t>CALLE 59 No.1B-16 LA FLORESTA</t>
  </si>
  <si>
    <t>felipep_2012@hotmail.com</t>
  </si>
  <si>
    <t>ROBIN ANDRY STIFEN ROCHA</t>
  </si>
  <si>
    <t>100057130 rc100015121</t>
  </si>
  <si>
    <t>https://community.secop.gov.co/Public/Tendering/ContractNoticePhases/View?PPI=CO1.PPI.48009429&amp;isFromPublicArea=True&amp;isModal=False</t>
  </si>
  <si>
    <t>Cra. 14 B sur95-120</t>
  </si>
  <si>
    <t>randry10@hotmail.com</t>
  </si>
  <si>
    <t>CONTRATAR LA PRESTACIÓN DE SERVICIOS DE UN AUXILIAR DE ENFERMERÍA QUIEN HARÁ PARTE DE UN (1) EQUIPOS BÁSICOS DE SALUD, LOS CUALES CONFORME À LA PROGRAMACIÓN Y PRIORIZACIÓN REALIZADA POR LA USI – E.S.E, CUMPLIRÁN RESPONSABILIDADES OPERATIVAS EN UN (1)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</si>
  <si>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DURLELLY STELLA ZAPATA ARCE</t>
  </si>
  <si>
    <t xml:space="preserve">25-44-101214722 </t>
  </si>
  <si>
    <t>https://community.secop.gov.co/Public/Tendering/ContractNoticePhases/View?PPI=CO1.PPI.48009498&amp;isFromPublicArea=True&amp;isModal=False</t>
  </si>
  <si>
    <t xml:space="preserve">Avenida 24 No.10-10 San Pedro Alejandrino </t>
  </si>
  <si>
    <t>flaca_2708@hotmail.com</t>
  </si>
  <si>
    <t xml:space="preserve">CONTRATAR EL SUMINISTRO DE MEDICAMENTOS DE MANEJO AMBULATORIO, ASI COMO LOS MEDICAMENTOS REQUERIDOS PARA LAS ACTIVIDADES DE PROMOCIÓN Y MANTENIMIENTO DE LA SALUD POR MEDALIDAD DE CAPITACIÓN, DE ACUERDO CON EL CONTRATO SUSCRITO ENTRE LA UNIDAD DE SALUD DE IBAGUÉ USI ESE Y LA NUEVA EPS </t>
  </si>
  <si>
    <t>MIN-17</t>
  </si>
  <si>
    <t>100057089 RC 100015105</t>
  </si>
  <si>
    <t>https://community.secop.gov.co/Public/Tendering/ContractNoticePhases/View?PPI=CO1.PPI.47877888&amp;isFromPublicArea=True&amp;isModal=False</t>
  </si>
  <si>
    <t>ADAN RUIZ</t>
  </si>
  <si>
    <t>MIN-16</t>
  </si>
  <si>
    <t>100066831 rc100011667</t>
  </si>
  <si>
    <t>https://community.secop.gov.co/Public/Tendering/ContractNoticePhases/View?PPI=CO1.PPI.47870740&amp;isFromPublicArea=True&amp;isModal=False</t>
  </si>
  <si>
    <t>PROFESIONAL UNIVERSITARIO</t>
  </si>
  <si>
    <t>JESUS ERNESTO SANCHEZ NAVARRO</t>
  </si>
  <si>
    <t>MIN-15</t>
  </si>
  <si>
    <t>25-44-101214754 RC25-44-101214754</t>
  </si>
  <si>
    <t>https://community.secop.gov.co/Public/Tendering/ContractNoticePhases/View?PPI=CO1.PPI.47738994&amp;isFromPublicArea=True&amp;isModal=False</t>
  </si>
  <si>
    <t>MANZANA J CASA 30 bARRIO pALMERAS eSPINAL</t>
  </si>
  <si>
    <t>licitaciones@juansanchez.co</t>
  </si>
  <si>
    <t>CONTRATACION GENERAL</t>
  </si>
  <si>
    <t>JUAN CARLOS ZAMBRANO</t>
  </si>
  <si>
    <t>25-44-101214835 RC25-40-101057211</t>
  </si>
  <si>
    <t>https://community.secop.gov.co/Public/Tendering/ContractNoticePhases/View?PPI=CO1.PPI.48080514&amp;isFromPublicArea=True&amp;isModal=False</t>
  </si>
  <si>
    <t>25-44-101214825 rc25-40-101057204</t>
  </si>
  <si>
    <t>https://community.secop.gov.co/Public/Tendering/ContractNoticePhases/View?PPI=CO1.PPI.48081049&amp;isFromPublicArea=True&amp;isModal=False</t>
  </si>
  <si>
    <t>25-44-1012147985</t>
  </si>
  <si>
    <t>https://community.secop.gov.co/Public/Tendering/ContractNoticePhases/View?PPI=CO1.PPI.48082195&amp;isFromPublicArea=True&amp;isModal=False</t>
  </si>
  <si>
    <t>KM 18 Via Cajamarca vereda Gamboa</t>
  </si>
  <si>
    <t>dvalenciato5@gmail.com</t>
  </si>
  <si>
    <t>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PREPARACIÓN DE ALIMENTOS, DANDO CUMPLIMIENTO DEL CONTRATO INTERADMINISTRATIVO N°2325 DE 2026.</t>
  </si>
  <si>
    <t>TECNOLOGO AMBIENTAL</t>
  </si>
  <si>
    <t>LUISA FERNANDA TORRES RODRIGUEZ</t>
  </si>
  <si>
    <t>25-44-101214998 rc25-40-101057271</t>
  </si>
  <si>
    <t>https://community.secop.gov.co/Public/Tendering/ContractNoticePhases/View?PPI=CO1.PPI.48089999&amp;isFromPublicArea=True&amp;isModal=False</t>
  </si>
  <si>
    <t>MANZANA 16 CASA 16 pRADERAS DE sANTA rITA</t>
  </si>
  <si>
    <t>LUTO9698@GMAIL.COM</t>
  </si>
  <si>
    <t>25-44-101214892</t>
  </si>
  <si>
    <t>https://community.secop.gov.co/Public/Tendering/ContractNoticePhases/View?PPI=CO1.PPI.48164751&amp;isFromPublicArea=True&amp;isModal=False</t>
  </si>
  <si>
    <t>ERIKA ALEJANDRA TORRES OLAYA</t>
  </si>
  <si>
    <t>25-44-101214888</t>
  </si>
  <si>
    <t>https://community.secop.gov.co/Public/Tendering/ContractNoticePhases/View?PPI=CO1.PPI.48165708&amp;isFromPublicArea=True&amp;isModal=False</t>
  </si>
  <si>
    <t>25-44-101214891</t>
  </si>
  <si>
    <t>https://community.secop.gov.co/Public/Tendering/ContractNoticePhases/View?PPI=CO1.PPI.48166117&amp;isFromPublicArea=True&amp;isModal=False</t>
  </si>
  <si>
    <t>25-44-101214899</t>
  </si>
  <si>
    <t>https://community.secop.gov.co/Public/Tendering/ContractNoticePhases/View?PPI=CO1.PPI.48166958&amp;isFromPublicArea=True&amp;isModal=False</t>
  </si>
  <si>
    <t>CARMEN DANIELA GALINDO RAMIREZ</t>
  </si>
  <si>
    <t>25-44-10124895 RC 25-40-101057233</t>
  </si>
  <si>
    <t>https://community.secop.gov.co/Public/Tendering/ContractNoticePhases/View?PPI=CO1.PPI.48168445&amp;isFromPublicArea=True&amp;isModal=False</t>
  </si>
  <si>
    <t>Cra 2No.4-390</t>
  </si>
  <si>
    <t>dani.galindo93@hotmail.com</t>
  </si>
  <si>
    <t>CAMILO JOSE CABEZAS TAPIERO</t>
  </si>
  <si>
    <t>25-44-101214897 rc 25-40-101057234</t>
  </si>
  <si>
    <t>https://community.secop.gov.co/Public/Tendering/ContractNoticePhases/View?PPI=CO1.PPI.48168460&amp;isFromPublicArea=True&amp;isModal=False</t>
  </si>
  <si>
    <t>MANZANA 2 CASA 3 URBANIZACIÓN CAMFATOLIMA</t>
  </si>
  <si>
    <t>camilojosecabezas1997@gmail.com</t>
  </si>
  <si>
    <t>INGRID VANNESA LOPEZ BACCA</t>
  </si>
  <si>
    <t>MOCOA</t>
  </si>
  <si>
    <t>25-44-101214929 rc25-40-101057241</t>
  </si>
  <si>
    <t>https://community.secop.gov.co/Public/Tendering/ContractNoticePhases/View?PPI=CO1.PPI.48168468&amp;isFromPublicArea=True&amp;isModal=False</t>
  </si>
  <si>
    <t>CALLE 122 nO.7d-55 Conjunto Torreon 5 avenida etapa 4</t>
  </si>
  <si>
    <t>ing.vanne24@gmail.com</t>
  </si>
  <si>
    <t xml:space="preserve">PIC </t>
  </si>
  <si>
    <t>CONTRATAR LA PRESTACION DE SERVICIOS DE UN AUXILIAR  DE ENFERMERIA PARA EJECUTAR LAS ACTIVIDADES PROGRAMADAS EN LA DIMENSIÓN DE ENFERMEDADES TRANSMISIBLES-ZOONOSIS EN CUMPLIMIENTO ALAS OBLIGACIONES DEL CONTRATO INTERADMINISTRATIVO No.2325 DEL 29 DE ENERO DE 2026 SUSCRITO CON LA SECRETARIA DE SALUD MUNICIPAL</t>
  </si>
  <si>
    <t>MARIA NUBIA RODRIGUEZ REYES</t>
  </si>
  <si>
    <t>PUERTO CAICEDO</t>
  </si>
  <si>
    <t>25-46-101050768</t>
  </si>
  <si>
    <t>https://community.secop.gov.co/Public/Tendering/ContractNoticePhases/View?PPI=CO1.PPI.48168474&amp;isFromPublicArea=True&amp;isModal=False</t>
  </si>
  <si>
    <t>MANZANA 26 CASA 3 BARRIO JORDAN VIII ETAPA</t>
  </si>
  <si>
    <t>nub412-08@hotmail.com</t>
  </si>
  <si>
    <t>VICTOR DANIEL PIMENTEL GARCIA</t>
  </si>
  <si>
    <t>P.P.T. 5515191</t>
  </si>
  <si>
    <t>VENEZUELA</t>
  </si>
  <si>
    <t>25-44-101214939</t>
  </si>
  <si>
    <t>https://community.secop.gov.co/Public/Tendering/ContractNoticePhases/View?PPI=CO1.PPI.48168479&amp;isFromPublicArea=True&amp;isModal=False</t>
  </si>
  <si>
    <t>MANZANA B CASA 6 BARRIO NUEVO AMANECER</t>
  </si>
  <si>
    <t>danielpimentelgar@icloud.com</t>
  </si>
  <si>
    <t>JENNYFER JULIETH CORREA BONILLA</t>
  </si>
  <si>
    <t>25-44-101214987 rc 25-40-101057265</t>
  </si>
  <si>
    <t>https://community.secop.gov.co/Public/Tendering/ContractNoticePhases/View?PPI=CO1.PPI.48171344&amp;isFromPublicArea=True&amp;isModal=False</t>
  </si>
  <si>
    <t>CALLE 24 mANZANA 19 CASA 21 bARRIO gALARZA</t>
  </si>
  <si>
    <t>julycorreabonilla@gmail.com</t>
  </si>
  <si>
    <t>NATALIA DEL PILAR VALDERRAMA MORALES</t>
  </si>
  <si>
    <t>25-44-101214975 rc 25-40-101057258</t>
  </si>
  <si>
    <t>https://community.secop.gov.co/Public/Tendering/ContractNoticePhases/View?PPI=CO1.PPI.48171567&amp;isFromPublicArea=True&amp;isModal=False</t>
  </si>
  <si>
    <t>MANZANA 6 CASA 26 BARRIO VILLA MARN</t>
  </si>
  <si>
    <t>nataliavalderrama00@gmail.com</t>
  </si>
  <si>
    <t>25-44-101214988 rc25-40-101057267</t>
  </si>
  <si>
    <t>https://community.secop.gov.co/Public/Tendering/ContractNoticePhases/View?PPI=CO1.PPI.48245136&amp;isFromPublicArea=True&amp;isModal=False</t>
  </si>
  <si>
    <t>25-44-101215021 rc25-40-101057285</t>
  </si>
  <si>
    <t>https://community.secop.gov.co/Public/Tendering/ContractNoticePhases/View?PPI=CO1.PPI.48245823&amp;isFromPublicArea=True&amp;isModal=False</t>
  </si>
  <si>
    <t>FRANCISCO GUARNIZO VILLANUEVA</t>
  </si>
  <si>
    <t>25-44-101215020 rc25-40-101057284</t>
  </si>
  <si>
    <t>https://community.secop.gov.co/Public/Tendering/ContractNoticePhases/View?PPI=CO1.PPI.48246444&amp;isFromPublicArea=True&amp;isModal=False</t>
  </si>
  <si>
    <t>CALLE 47 No.3-81 edificio altos de piedra pintada II alta</t>
  </si>
  <si>
    <t>pachitomvz@gmail.com</t>
  </si>
  <si>
    <t>CONTRATAR LA PRESTACIÓN DE SERVICIOS DE APOYO A LA GESTION DE UN TECNOLOGO PARA LA REALIZACIÓN DE LAS ACTIVIDADES ENMARCADAS EN EL PROCESO DE CONTRATACIÓN DE LA UNIDAD DE SALUD DE IBAGUE - USI E.S.E.</t>
  </si>
  <si>
    <t>https://community.secop.gov.co/Public/Tendering/ContractNoticePhases/View?PPI=CO1.PPI.48304037&amp;isFromPublicArea=True&amp;isModal=False</t>
  </si>
  <si>
    <t>CONTRATAR LA PRESTACIÓN DE SERVICIOS PROFESIONALES  DE UN ABOGADO ESPECIALISTA PARA APOYAR LOS PROCESOS DE CONTRATACIÓN A LA GERENCIA Y DEMÁS DEPENDENCIAS DE LA UNIDAD DE SALUD DE IBAGUÉ USI- E.S.E</t>
  </si>
  <si>
    <t>25-44-101215060</t>
  </si>
  <si>
    <t>https://community.secop.gov.co/Public/Tendering/ContractNoticePhases/View?PPI=CO1.PPI.48304099&amp;isFromPublicArea=True&amp;isModal=False</t>
  </si>
  <si>
    <t>CONTRATAR LA PRESTACIÓN DE SERVICIOS PROFESIONALES DE UN ABOGADO ESPECIALISTA PARA APOYAR LOS PROCESOS DE CONTRATACIÓN A LA GERENCIA Y DEMÁS DEPENDENCIAS DE LA UNIDAD DE SALUD DE IBAGUÉ USI- E.S.E.</t>
  </si>
  <si>
    <t>25-44-101215057</t>
  </si>
  <si>
    <t>https://community.secop.gov.co/Public/Tendering/ContractNoticePhases/View?PPI=CO1.PPI.48304967&amp;isFromPublicArea=True&amp;isModal=False</t>
  </si>
  <si>
    <t>25-44-101215063</t>
  </si>
  <si>
    <t>https://community.secop.gov.co/Public/Tendering/ContractNoticePhases/View?PPI=CO1.PPI.48304867&amp;isFromPublicArea=True&amp;isModal=False</t>
  </si>
  <si>
    <t>MANZANA H CASA 8 BARRIO EL BUNDE IV ETAPANUEVO AMANECER</t>
  </si>
  <si>
    <t>NORROACOS1971@HOTMAIL.COM</t>
  </si>
  <si>
    <t>JUAN CARLOS ZABALA</t>
  </si>
  <si>
    <t>100057498 rc 100015341</t>
  </si>
  <si>
    <t>https://community.secop.gov.co/Public/Tendering/ContractNoticePhases/View?PPI=CO1.PPI.48305661&amp;isFromPublicArea=True&amp;isModal=False</t>
  </si>
  <si>
    <t>MANZANA 105 CASA 13 BARRIO MODELIA ii</t>
  </si>
  <si>
    <t>juankzabala75@gmail.com</t>
  </si>
  <si>
    <t>25-44-101215058</t>
  </si>
  <si>
    <t>https://community.secop.gov.co/Public/Tendering/ContractNoticePhases/View?PPI=CO1.PPI.48306220&amp;isFromPublicArea=True&amp;isModal=False</t>
  </si>
  <si>
    <t>KELLY FERNANDA SILVA CUTIVA</t>
  </si>
  <si>
    <t>25-44-101215179</t>
  </si>
  <si>
    <t>https://community.secop.gov.co/Public/Tendering/ContractNoticePhases/View?PPI=CO1.PPI.48305753&amp;isFromPublicArea=True&amp;isModal=False</t>
  </si>
  <si>
    <t>CALLE 108 No.2-27 casa 03</t>
  </si>
  <si>
    <t>kellysilva0796@gmail.com</t>
  </si>
  <si>
    <t>25-40-101057313 cum 25-44-101215096</t>
  </si>
  <si>
    <t>https://community.secop.gov.co/Public/Tendering/ContractNoticePhases/View?PPI=CO1.PPI.48351467&amp;isFromPublicArea=True&amp;isModal=False</t>
  </si>
  <si>
    <t>25-44-101215183 rc</t>
  </si>
  <si>
    <t>https://community.secop.gov.co/Public/Tendering/ContractNoticePhases/View?PPI=CO1.PPI.48351474&amp;isFromPublicArea=True&amp;isModal=False</t>
  </si>
  <si>
    <t>CONTRATAR UN PROFESIONAL EN ODONTOLOGIA COMO APOYO A LA EJECUCIÓN DE LAS RUTAS DE ATENCIÓN EN SALUD - UNIDAD DE SALUD DE IBAGUE USI-ESE EN EL AREA URBANA</t>
  </si>
  <si>
    <t>25-44-101215174 rc25-40-101057349</t>
  </si>
  <si>
    <t>https://community.secop.gov.co/Public/Tendering/ContractNoticePhases/View?PPI=CO1.PPI.48351480&amp;isFromPublicArea=True&amp;isModal=False</t>
  </si>
  <si>
    <t>25-44-101215104 rc25-40-101057315</t>
  </si>
  <si>
    <t>https://community.secop.gov.co/Public/Tendering/ContractNoticePhases/View?PPI=CO1.PPI.48351489&amp;isFromPublicArea=True&amp;isModal=False</t>
  </si>
  <si>
    <t xml:space="preserve"> 25-44-101215098 rc 25-40-101057314</t>
  </si>
  <si>
    <t>https://community.secop.gov.co/Public/Tendering/ContractNoticePhases/View?PPI=CO1.PPI.48351879&amp;isFromPublicArea=True&amp;isModal=False</t>
  </si>
  <si>
    <t xml:space="preserve">EDUCARDO VILLALOBOS </t>
  </si>
  <si>
    <t>25-44-101215112 rc</t>
  </si>
  <si>
    <t>https://community.secop.gov.co/Public/Tendering/ContractNoticePhases/View?PPI=CO1.PPI.48366115&amp;isFromPublicArea=True&amp;isModal=False</t>
  </si>
  <si>
    <t>CONTRATAR LA PRESTACIÓN DE SERVICIOS DE UN AUXILIAR DE ENFERMERIA PARA VACUNAR A LA POBLACIÓN OBJETO EN LA UNIDAD DE SALUD DE IBAGUE U.S.I. - E.S.E. Y DEMAS DEPENDENCIAS DE LA UNIDAD  DE SALUD DE IBAGUE USI-E.S.E.</t>
  </si>
  <si>
    <t>25-44-101215279 rc 25-40-101057378</t>
  </si>
  <si>
    <t>https://community.secop.gov.co/Public/Tendering/ContractNoticePhases/View?PPI=CO1.PPI.48383806&amp;isFromPublicArea=True&amp;isModal=False</t>
  </si>
  <si>
    <t>100057618 rc100015311</t>
  </si>
  <si>
    <t>https://community.secop.gov.co/Public/Tendering/ContractNoticePhases/View?PPI=CO1.PPI.48383814&amp;isFromPublicArea=True&amp;isModal=False</t>
  </si>
  <si>
    <t>CONTRATAR LOS SERVICIOS DE UN (1) TECNICO DE SISTEMAS PARA EL APOYO A LA GESTIÓN PARA REALIZAR EL MANTENIMIENTO PREVENTIVO Y CORRECTIVO DE SOFTWARE Y HARDWARE DE LOS COMPUTADORES Y SUS ACCESORIOS, COMO UPS, IMPRESORAS, FAX, SCANNER, VIDEOBEAM Y EQUIPOS PORTÁTILES DE PROPIEDAD DE LA UNIDAD DE SALUD DE IBAGUÉ EMPRESA SOCIAL DEL ESTADO U.S.I. - E.S.E., ASÍ COMO EL LEVANTAMIENTO Y ACTUALIZACIÓN DEL INVENTARIO Y LAS HOJAS DE VIDA DE LOS EQUIPOS</t>
  </si>
  <si>
    <t>25-44-101215146</t>
  </si>
  <si>
    <t>https://community.secop.gov.co/Public/Tendering/ContractNoticePhases/View?PPI=CO1.PPI.48383817&amp;isFromPublicArea=True&amp;isModal=False</t>
  </si>
  <si>
    <t>CONTRATAR LOS SERVICIOS DE UN (1) TECNOLOGO DE SISTEMAS PARA EL APOYO A LA GESTIÓN EN LA UNIDAD INTERMEDIA HOSPITAL SAN FRANCISCO DE LA UNIDAD DE SALUD DE IBAGUÉ U.S.I.-E.S.E., PARA REALIZAR EL MANTENIMIENTO PREVENTIVO Y CORRECTIVO DE SOFTWARE Y HARDWARE DE LOS EQUIPOS DE CÓMPUTO Y PERIFÉRICOS DE DICHA SEDE, ASÍ COMO EL APOYO TÉCNICO Y ADMINISTRATIVO EN EL CARGUE Y VALIDACIÓN DE INFORMACIÓN EN LAS PLATAFORMAS Y SISTEMAS DE INFORMACIÓN DE LA CENTRAL DE URGENCIAS</t>
  </si>
  <si>
    <t>25-44-101215138</t>
  </si>
  <si>
    <t>https://community.secop.gov.co/Public/Tendering/ContractNoticePhases/View?PPI=CO1.PPI.48383822&amp;isFromPublicArea=True&amp;isModal=False</t>
  </si>
  <si>
    <t>CONTRATAR LOS SERVICIOS DE MONITOREO Y SOPORTE EN LA NUBE POR UNA EMPRESA ESPECIALIZADA EN TELECOMUNICACIONES, CON EL FIN DE BRINDAR APOYO A LA GESTIÓN PARA EL SOPORTE TECNICO DE LA INFRAESTRUCTURA DE CONECTIVIDAD DE LA RED DE DATOS DE LA UNIDAD DE SALUD DE IBAGUÉ U.S.I. – E.S.E.</t>
  </si>
  <si>
    <t>https://community.secop.gov.co/Public/Tendering/ContractNoticePhases/View?PPI=CO1.PPI.48383824&amp;isFromPublicArea=True&amp;isModal=False</t>
  </si>
  <si>
    <t>CONTRATAR LA PRESTACIÓN DE SERVICIOS PROFESIONALES ESPECIALIZADOS DE UN (1) MÉDICO ESPECIALISTA EN MEDICINA FAMILIAR, PARA DESARROLLAR ACCIONES DE ATENCIÓN ESPECIALIZADA EN SALUD EN EL MARCO DE LOS EQUIPOS BÁSICOS DE SALUD (EBS), DE CONFORMIDAD CON LA PROGRAMACIÓN, PRIORIZACIÓN Y NECESIDADES DEFINIDAS POR LA USI – E.S.E., MEDIANTE LA REALIZACIÓN DE VALORACIONES MÉDICAS ESPECIALIZADAS, DIAGNÓSTICO, SEGUIMIENTO CLÍNICO, ORIENTACIÓN TERAPÉUTICA Y DEMÁS INTERVENCIONES EN SALUD MENTAL, EN LOS TERRITORIOS, MICROTERRITORIOS, PUNTOS DE ATENCIÓN O LUGARES DEFINIDOS POR LOS EBES PARA LA ATENCIÓN DE LA POBLACIÓN PRIORIZADA, EN EL MARCO DE LA EJECUCIÓN DE ACCIONES DE ATENCIÓN PRIMARIA EN SALUD (APS), GESTIÓN INTEGRAL DEL RIESGO EN SALUD Y SEGUIMIENTO TERRITORIAL, BAJO EL MODELO PREVENTIVO, PREDICTIVO Y RESOLUTIVO EN SALUD, DE CONFORMIDAD CON LOS LINEAMIENTOS DEFINIDOS EN LA RESOLUCIÓN 2593 DE 2025 EXPEDIDA POR EL MINISTERIO DE SALUD Y PROTECCIÓN SOCIAL.</t>
  </si>
  <si>
    <t>MEDICO FAMILIAR</t>
  </si>
  <si>
    <t>EBS GENERAL</t>
  </si>
  <si>
    <t>MARTHA PATRICIA ZULETA VEGA</t>
  </si>
  <si>
    <t>25-44-101215141 RC25-40-101057337</t>
  </si>
  <si>
    <t>https://community.secop.gov.co/Public/Tendering/ContractNoticePhases/View?PPI=CO1.PPI.48383830&amp;isFromPublicArea=True&amp;isModal=False</t>
  </si>
  <si>
    <t>Calle 15 No.2B 75-51 iNTERIOR 8 APTO.703 TORRES DE SEVILLA 1</t>
  </si>
  <si>
    <t>martha.zuleta@juancorpas.edu.co</t>
  </si>
  <si>
    <t>ESPECIALIZADA MEDICO FAMILIAR</t>
  </si>
  <si>
    <t>CONTRATAR LA PRESTACIÓN DE SERVICIOS PROFESIONALES ESPECIALIZADOS DE UN (1) MÉDICO ESPECIALISTA EN PSIQUIATRIA, PARA DESARROLLAR ACCIONES DE ATENCIÓN ESPECIALIZADA EN SALUD MENTAL EN EL MARCO DE LOS EQUIPOS BÁSICOS DE SALUD (EBES), DE CONFORMIDAD CON LA PROGRAMACIÓN, PRIORIZACIÓN Y NECESIDADES DEFINIDAS POR LA USI – E.S.E., MEDIANTE LA REALIZACIÓN DE VALORACIONES MÉDICAS ESPECIALIZADAS, DIAGNÓSTICO, SEGUIMIENTO CLÍNICO, ORIENTACIÓN TERAPÉUTICA Y DEMÁS INTERVENCIONES EN SALUD MENTAL, EN LOS TERRITORIOS, MICROTERRITORIOS, PUNTOS DE ATENCIÓN O LUGARES DEFINIDOS POR LOS EBES PARA LA ATENCIÓN DE LA POBLACIÓN PRIORIZADA, EN EL MARCO DE LA EJECUCIÓN DE ACCIONES DE ATENCIÓN PRIMARIA EN SALUD (APS), GESTIÓN INTEGRAL DEL RIESGO EN SALUD Y SEGUIMIENTO TERRITORIAL, BAJO EL MODELO PREVENTIVO, PREDICTIVO Y RESOLUTIVO EN SALUD, DE CONFORMIDAD CON LOS LINEAMIENTOS DEFINIDOS EN LA RESOLUCIÓN 2593 DE 2025 EXPEDIDA POR EL MINISTERIO DE SALUD Y PROTECCIÓN SOCIAL.</t>
  </si>
  <si>
    <t>MEDICO PSIQUIATRA</t>
  </si>
  <si>
    <t>MAYRA ALEJANDRA QUINTERO MORA</t>
  </si>
  <si>
    <t>2026/047/09</t>
  </si>
  <si>
    <t>17344341 rc 14265505</t>
  </si>
  <si>
    <t>https://community.secop.gov.co/Public/Tendering/ContractNoticePhases/View?PPI=CO1.PPI.48383836&amp;isFromPublicArea=True&amp;isModal=False</t>
  </si>
  <si>
    <t>Calle 32 No.6-19</t>
  </si>
  <si>
    <t>maqm302@gmail.com</t>
  </si>
  <si>
    <t>CONTRATAR LA PRESTACIÓN DE SERVICIOS PROFESIONALES ESPECIALIZADOS DE UN (1) MÉDICO ESPECIALISTA EN PEDIATRIA, PARA DESARROLLAR ACCIONES DE ATENCIÓN ESPECIALIZADA EN SALUD EN EL MARCO DE LOS EQUIPOS BÁSICOS DE SALUD (EBS), DE CONFORMIDAD CON LA PROGRAMACIÓN, PRIORIZACIÓN Y NECESIDADES DEFINIDAS POR LA USI – E.S.E., MEDIANTE LA REALIZACIÓN DE VALORACIONES MÉDICAS ESPECIALIZADAS, DIAGNÓSTICO, SEGUIMIENTO CLÍNICO, ORIENTACIÓN TERAPÉUTICA Y DEMÁS INTERVENCIONES EN SALUD, EN LOS TERRITORIOS, MICROTERRITORIOS, PUNTOS DE ATENCIÓN O LUGARES DEFINIDOS POR LOS EBS PARA LA ATENCIÓN DE LA POBLACIÓN PRIORIZADA, EN EL MARCO DE LA EJECUCIÓN DE ACCIONES DE ATENCIÓN PRIMARIA EN SALUD (APS), GESTIÓN INTEGRAL DEL RIESGO EN SALUD Y SEGUIMIENTO TERRITORIAL, BAJO EL MODELO PREVENTIVO, PREDICTIVO Y RESOLUTIVO EN SALUD, DE CONFORMIDAD CON LOS LINEAMIENTOS DEFINIDOS EN LA RESOLUCIÓN 2593 DE 2025 EXPEDIDA POR EL MINISTERIO DE SALUD Y PROTECCIÓN SOCIAL.</t>
  </si>
  <si>
    <t>MEDICO PEDIATRA</t>
  </si>
  <si>
    <t>OSCAR ESCOBAR ESCOBAR</t>
  </si>
  <si>
    <t>25-44-101215344 rc 900000889688</t>
  </si>
  <si>
    <t>https://community.secop.gov.co/Public/Tendering/ContractNoticePhases/View?PPI=CO1.PPI.48383837&amp;isFromPublicArea=True&amp;isModal=False</t>
  </si>
  <si>
    <t>Cra.3 No.8-39 piso x-4 barrio el Carmen</t>
  </si>
  <si>
    <t>oscarescobar22yahoo.es</t>
  </si>
  <si>
    <t>480-47-994000059772</t>
  </si>
  <si>
    <t>https://community.secop.gov.co/Public/Tendering/ContractNoticePhases/View?PPI=CO1.PPI.48383844&amp;isFromPublicArea=True&amp;isModal=False</t>
  </si>
  <si>
    <t>CONTRATAR LA PRESTACION DE SERVICIOS DE UN PROFESIONAL EN MEDICINA VETERINARIA O MEDICINA VETERINARIA Y ZOOTECNIA QUEDESEMPEÑE FUNCIONES DE APOYO A LA SUPERVISIÓN, RECOLECCIÓN, ORGANIZACIÓN, PRESENGTACIÓN, ANALISIS E INTERPRETACIÓN DE LA INFORMACIÓN OBTENIDA EN CUMPLIMIENTO DE LAS ACTIVIDADES PROGRAMADAS EN LA DIMENSION DE ENFERMEDADES TRANSMISIBLES- ZOONOSIS EN CUMPLIMIENTO A LAS OBLIGACIONES DEL CONTRATO INTERADMINISTRATIVO No 2325 DEL 29 DE ENERO DE 2026 SUSCRITO CON LA SECRETARIA DE SALUD MUNICIPAL.</t>
  </si>
  <si>
    <t>FRANCISCO ANTONIO PEREZ SANCHEZ</t>
  </si>
  <si>
    <t>93,371,402</t>
  </si>
  <si>
    <t>25-44-101215144 rc25-40-101057340</t>
  </si>
  <si>
    <t>https://community.secop.gov.co/Public/Tendering/ContractNoticePhases/View?PPI=CO1.PPI.48383849&amp;isFromPublicArea=True&amp;isModal=False</t>
  </si>
  <si>
    <t>Manzana 12 casa 9 Jordan VI etapa</t>
  </si>
  <si>
    <t>pacho.perezsanchez@gmail.com</t>
  </si>
  <si>
    <t>25-44-101215186</t>
  </si>
  <si>
    <t>https://community.secop.gov.co/Public/Tendering/ContractNoticePhases/View?PPI=CO1.PPI.48412760&amp;isFromPublicArea=True&amp;isModal=False</t>
  </si>
  <si>
    <t>CONTRATAR LA PRESTACIÓN DE SERVICIOS PROFESIONALES ESPECIALIZADOS DE UN (1) MÉDICO ESPECIALISTA EN MEDICINA FAMILIAR, PARA DESARROLLAR ACCIONES DE ATENCIÓN ESPECIALIZADA EN SALUD EN EL MARCO DE LOS EQUIPOS BÁSICOS DE SALUD (EBS), DE CONFORMIDAD CON LA PROGRAMACIÓN, PRIORIZACIÓN Y NECESIDADES DEFINIDAS POR LA USI – E.S.E., MEDIANTE LA REALIZACIÓN DE VALORACIONES MÉDICAS ESPECIALIZADAS, DIAGNÓSTICO, SEGUIMIENTO CLÍNICO, ORIENTACIÓN TERAPÉUTICA Y DEMÁS INTERVENCIONES EN SALUD, EN LOS TERRITORIOS, MICROTERRITORIOS, PUNTOS DE ATENCIÓN O LUGARES DEFINIDOS POR LOS EBS PARA LA ATENCIÓN DE LA POBLACIÓN PRIORIZADA, EN EL MARCO DE LA EJECUCIÓN DE ACCIONES DE ATENCIÓN PRIMARIA EN SALUD (APS), GESTIÓN INTEGRAL DEL RIESGO EN SALUD Y SEGUIMIENTO TERRITORIAL, BAJO EL MODELO PREVENTIVO, PREDICTIVO Y RESOLUTIVO EN SALUD, DE CONFORMIDAD CON LOS LINEAMIENTOS DEFINIDOS EN LA RESOLUCIÓN 2593 DE 2025 EXPEDIDA POR EL MINISTERIO DE SALUD Y PROTECCIÓN SOCIAL.</t>
  </si>
  <si>
    <t>REMBERTO EDUARDO TARON PINEDA</t>
  </si>
  <si>
    <t>25-44-101215212 rc25-40-101057357</t>
  </si>
  <si>
    <t>https://community.secop.gov.co/Public/Tendering/ContractNoticePhases/View?PPI=CO1.PPI.48412763&amp;isFromPublicArea=True&amp;isModal=False</t>
  </si>
  <si>
    <t>CARRERA 58 D No.128B-01 INTERIOR 5 APRTAMENTO 104</t>
  </si>
  <si>
    <t>rembertotaron@hotmail.com</t>
  </si>
  <si>
    <t>1,110,505,317</t>
  </si>
  <si>
    <t xml:space="preserve">25-44-101215215 </t>
  </si>
  <si>
    <t>https://community.secop.gov.co/Public/Tendering/ContractNoticePhases/View?PPI=CO1.PPI.48439455&amp;isFromPublicArea=True&amp;isModal=False</t>
  </si>
  <si>
    <t>CONTRATAR EL SUMINISTRO A MONTO  AGOTABLE DE LOS INSUMOS REQUERIDOS EN EL MARCO DE LAS ESTRATEGIAS VACUNACIÓN ANTIRRABICA DE CANINOS YFELINOS, JORNADAS INSTITUCIONALES DE DESPARASITACIÓN EN POBLACIÓN INFALTIL DE 1 A 14 AÑOS E IMPLEMENTACIÓN DE LA ESTRATEGIA DE BSUQYEDA ACTIVA INSTITUCIONAL Y EDUCACIÓN EN SALUD SOBRE TB-LEPRA EN POBLACIÓN PRIVADA DE LA LIBERTAD DEL COMPLEJO PENITENCIARIO, EN EL MARCO DEL PLAN DE INTERVENCIONES COLECTIVAS CONTRATO INTERADMINISTRATIVO NO.2325 DEL 26 DE ENERO DE 2026, SUSCRITO CON LA SECRETARIA DE SLAUD DE IBAGUE</t>
  </si>
  <si>
    <t>MIN 19</t>
  </si>
  <si>
    <t>PIC GENERAL</t>
  </si>
  <si>
    <t>LAPA INVERSIONES S.A.S.</t>
  </si>
  <si>
    <t>901,667,917-1</t>
  </si>
  <si>
    <t>MIN</t>
  </si>
  <si>
    <t>480-47-994000059814</t>
  </si>
  <si>
    <t>https://community.secop.gov.co/Public/Tendering/ContractNoticePhases/View?PPI=CO1.PPI.48121876&amp;isFromPublicArea=True&amp;isModal=False</t>
  </si>
  <si>
    <t>CALLE 93 No.11-sur-26 CA C-40La Samaria</t>
  </si>
  <si>
    <t>info.lapainverrionessas@gmail.com</t>
  </si>
  <si>
    <t>suministros</t>
  </si>
  <si>
    <t>SHIRLEY TATIANA LEON LOZANO</t>
  </si>
  <si>
    <t>https://community.secop.gov.co/Public/Tendering/ContractNoticePhases/View?PPI=CO1.PPI.48507456&amp;isFromPublicArea=True&amp;isModal=False</t>
  </si>
  <si>
    <t>CASA 22 BARRIO LA VEGA</t>
  </si>
  <si>
    <t>shirleyleon392@gmail.com</t>
  </si>
  <si>
    <t>DORA EMILCE</t>
  </si>
  <si>
    <t>25-44-101215291</t>
  </si>
  <si>
    <t>2026/10*/08</t>
  </si>
  <si>
    <t>https://community.secop.gov.co/Public/Tendering/ContractNoticePhases/View?PPI=CO1.PPI.48507795&amp;isFromPublicArea=True&amp;isModal=False</t>
  </si>
  <si>
    <t>CONTRATAR LA PRESTACIÓN DE SERVICIO DE APOYO A LA GESTION  ADMINISTRATIVA, OPERATIVA, TECNOLÓGICA Y DOCUMENTAL, EN EL ÁREA DE ALMACEN DE LA UNIDAD DE SALUD DE IBAGUÉ USI-E.S.E. MEDIANTE EL DESARROLLO DE ACTIVIDADES RELACIONADAS CON EL CONTROL DE INVENTARIOS, ACTIVOS FIJOS, BIENES INSTITUCIONALES, GESTION DOCUMENTAL, ADMINISTRACIÓN DE INFORMACIÓN Y APOYO A LOS PROCESOS ADMINISTRATIVOS DE LA DEPENDENCIA</t>
  </si>
  <si>
    <t>https://community.secop.gov.co/Public/Tendering/ContractNoticePhases/View?PPI=CO1.PPI.48508035&amp;isFromPublicArea=True&amp;isModal=False</t>
  </si>
  <si>
    <t>2026/09/078</t>
  </si>
  <si>
    <t>https://community.secop.gov.co/Public/Tendering/ContractNoticePhases/View?PPI=CO1.PPI.48508066&amp;isFromPublicArea=True&amp;isModal=False</t>
  </si>
  <si>
    <t xml:space="preserve">CONTRATAR LA PRESTACIÓN DE SERVICIOS DE APOYO A LA GESTION DE UN TECNOLOGO PARA APOYAR LAS ADTIVIDADES DE ADMINISTRACION, SEGUIMIENTO OPERATIVO Y CONTROL DEL INVENTARIO VALORIZADO DE LOS ELEMENTOS DE CONSUMO DE LA UNIDAD DE SALUD DE IBAGUE., MEDIANTE LA EJECUCIÓN DE ACTIVIDADES DE VERIFICACIÓN FISICA Y DOCUMENTAL DE MOVIMIENTOS DE ALMACEN, ACTUALIZACIÓN Y CONCILIACIÓN DE INFORMACIÓN EN LOS SISTEMAS DE INFORMACIÓN INSTITUCIONALES, CONSOLIDACIÓN DE REGISTROS Y ELABORACIÓN DE INFORMES DE SEGUIMIENTOP, DE CONFORMIDAD CON LOS PROCEDIMIENTOS Y LINEAMIENTOS ESTABLECIDOS POR LA ENTIDAD </t>
  </si>
  <si>
    <t>25-44-101215287</t>
  </si>
  <si>
    <t>https://community.secop.gov.co/Public/Tendering/ContractNoticePhases/View?PPI=CO1.PPI.48508099&amp;isFromPublicArea=True&amp;isModal=False</t>
  </si>
  <si>
    <t>25-44-101215308</t>
  </si>
  <si>
    <t>https://community.secop.gov.co/Public/Tendering/ContractNoticePhases/View?PPI=CO1.PPI.48508734&amp;isFromPublicArea=True&amp;isModal=False</t>
  </si>
  <si>
    <t>25-44-101215310</t>
  </si>
  <si>
    <t>https://community.secop.gov.co/Public/Tendering/ContractNoticePhases/View?PPI=CO1.PPI.48509117&amp;isFromPublicArea=True&amp;isModal=False</t>
  </si>
  <si>
    <t>25-44-101215286</t>
  </si>
  <si>
    <t>https://community.secop.gov.co/Public/Tendering/ContractNoticePhases/View?PPI=CO1.PPI.48510002&amp;isFromPublicArea=True&amp;isModal=False</t>
  </si>
  <si>
    <t>25-44-101215301</t>
  </si>
  <si>
    <t>https://community.secop.gov.co/Public/Tendering/ContractNoticePhases/View?PPI=CO1.PPI.48510562&amp;isFromPublicArea=True&amp;isModal=False</t>
  </si>
  <si>
    <t>JANUARIO DIAZ</t>
  </si>
  <si>
    <t>CONTRATAR EL SERVICIO TECNICO DE MANTENIMINETO PREVENTIVO, CORRECTIVO DE AIRES ACONDICIONADOS, VENTILADORES, EXTRACTORES, NEVERAS, CONGELADORES Y TERMOS Y REUBICACIÓN DE AIRES ACONDICIONADOS, VENTILADORES, EXTRACTORES Y REPUESTOS QUE SE REQUIERAN PARA EL OPTIMO FUNCINAMIENTO DE LA CADENA DE FRIO EN TODAS LAS SEDES ADSCRITAS  A LA UNIDAD DE SALUD DE IBAGUE E.S.E. EN MODALIDAD DE MONTO AGOTABLE.</t>
  </si>
  <si>
    <t>JAIME ALEXANDER VELANDIA CABRERA</t>
  </si>
  <si>
    <t>25-44-101215326</t>
  </si>
  <si>
    <t>https://community.secop.gov.co/Public/Tendering/ContractNoticePhases/View?PPI=CO1.PPI.48511411&amp;isFromPublicArea=True&amp;isModal=False</t>
  </si>
  <si>
    <t>Manzana 4 casa 24 Urbanización La Campiña</t>
  </si>
  <si>
    <t>avcingenieria@hotmail.com</t>
  </si>
  <si>
    <t>CONTRATAR LA PRESTACIÓN DE SERVICIOS PROFESIONALES ESPECIALIZADOS DE UN (1) MÉDICO ESPECIALISTA EN GINECOLOGIA Y OBSTETRICIA, PARA DESARROLLAR ACCIONES DE ATENCIÓN ESPECIALIZADA EN SALUD EN EL MARCO DE LOS EQUIPOS BÁSICOS DE SALUD (EBS), DE CONFORMIDAD CON LA PROGRAMACIÓN, PRIORIZACIÓN Y NECESIDADES DEFINIDAS POR LA USI – E.S.E., MEDIANTE LA REALIZACIÓN DE VALORACIONES MÉDICAS ESPECIALIZADAS, DIAGNÓSTICO, SEGUIMIENTO CLÍNICO, ORIENTACIÓN TERAPÉUTICA Y DEMÁS INTERVENCIONES EN SALUD MENTAL, EN LOS TERRITORIOS, MICROTERRITORIOS, PUNTOS DE ATENCIÓN O LUGARES DEFINIDOS POR LOS EBES PARA LA ATENCIÓN DE LA POBLACIÓN PRIORIZADA, EN EL MARCO DE LA EJECUCIÓN DE ACCIONES DE ATENCIÓN PRIMARIA EN SALUD (APS), GESTIÓN INTEGRAL DEL RIESGO EN SALUD Y SEGUIMIENTO TERRITORIAL, BAJO EL MODELO PREVENTIVO, PREDICTIVO Y RESOLUTIVO EN SALUD, DE CONFORMIDAD CON LOS LINEAMIENTOS DEFINIDOS EN LA RESOLUCIÓN 2593 DE 2025 EXPEDIDA POR EL MINISTERIO DE SALUD Y PROTECCIÓN SOCIAL.</t>
  </si>
  <si>
    <t>MEDICO GINECOLOGO Y OBSTETRICIA</t>
  </si>
  <si>
    <t>GUSTAVO ALBERTO GOMEZ RAMIREZ</t>
  </si>
  <si>
    <t>32026/07/14</t>
  </si>
  <si>
    <t>25-46-101050979 RC 25-54-101004293</t>
  </si>
  <si>
    <t>https://community.secop.gov.co/Public/Tendering/ContractNoticePhases/View?PPI=CO1.PPI.48541609&amp;isFromPublicArea=True&amp;isModal=False</t>
  </si>
  <si>
    <t>Calle 69 No.10-88 Manzana 4 Casa 16 Praderas</t>
  </si>
  <si>
    <t>gusgomram@yahoo.com</t>
  </si>
  <si>
    <t>MEDICO GINECOLOGO</t>
  </si>
  <si>
    <t>JUAN MANUEL MACHADO RODRIGUEZ</t>
  </si>
  <si>
    <t>25-44-10121534925-40-101057412</t>
  </si>
  <si>
    <t>https://community.secop.gov.co/Public/Tendering/ContractNoticePhases/View?PPI=CO1.PPI.48541614&amp;isFromPublicArea=True&amp;isModal=False</t>
  </si>
  <si>
    <t>Calle 43 No.4-26 Consultorio  M10 Centro Medico Javeriano Barrio Piedra Pintada</t>
  </si>
  <si>
    <t>jumamaroco@yahoo.com</t>
  </si>
  <si>
    <t>21-46-101142781 rc21-54-101020980</t>
  </si>
  <si>
    <t>https://community.secop.gov.co/Public/Tendering/ContractNoticePhases/View?PPI=CO1.PPI.48573945&amp;isFromPublicArea=True&amp;isModal=False</t>
  </si>
  <si>
    <t>CONTRATAR LOS SERVICIOS DE UN (1) TECNOLOGO DE SISTEMAS PARA EL APOYO A LA GESTIÓN EN LAS UNIDADES INTERMEDIAS, CENTROS Y PUESTOS DE SALUD DE LA UNIDAD DE SALUD DE IBAGUÉ U.S.I.-E.S.E. (EXCEPTO LA UNIDAD INTERMEDIA HOSPITAL SAN FRANCISCO), PARA REALIZAR EL MANTENIMIENTO PREVENTIVO Y CORRECTIVO DE SOFTWARE Y HARDWARE DE LOS EQUIPOS DE CÓMPUTO Y PERIFÉRICOS DE DICHAS SEDES, ASÍ COMO EL APOYO TÉCNICO Y ADMINISTRATIVO EN EL CARGUE Y VALIDACIÓN DE INFORMACIÓN EN LAS PLATAFORMAS ADMINISTRATIVAS, FINANCIERAS Y MISIONALES DE LA RED DE SEDES.</t>
  </si>
  <si>
    <t>25-44-101215364</t>
  </si>
  <si>
    <t>https://community.secop.gov.co/Public/Tendering/ContractNoticePhases/View?PPI=CO1.PPI.48574397&amp;isFromPublicArea=True&amp;isModal=False</t>
  </si>
  <si>
    <t>CONTRATAR LA PRESTACIÓN DEL SERVICIO DE MANTENIMINETO PREVENTIVO Y CORRECTIVO, INCLUIDO EL SUMINISTRO E INSTALACIÓN DE REPUESTOS, PARA CINCO (5)ASCENSORES Y UN (1) MONTACARGAS HIDRAULICO UNICADOS EN LAS SEDES UNIDAD INTERMEDIA SUR, UNIDAD INTERMEDIA SAN FRANCISCO Y UNIDAD INTERMEDIA PICALEÑA, ADSCRITAS A LA UNIDAD DE SALUD DE IBAGUEUSI-ESE A MONTO AGOTABLE</t>
  </si>
  <si>
    <t>MANTENIMINETO ASCENSORES</t>
  </si>
  <si>
    <t>ASCENSORES DEL TOLIMA LTDA.</t>
  </si>
  <si>
    <t>809,006,780-9</t>
  </si>
  <si>
    <t>25-44-101215375 RC25-40-101057417</t>
  </si>
  <si>
    <t>https://community.secop.gov.co/Public/Tendering/ContractNoticePhases/View?PPI=CO1.PPI.48574813&amp;isFromPublicArea=True&amp;isModal=False</t>
  </si>
  <si>
    <t>Calle 22 sur No.13-31 Barrio Rivcauter</t>
  </si>
  <si>
    <t>info.ascensoresdeltolima@gmail. com</t>
  </si>
  <si>
    <t>APOYO HOSPITALARIO/ GENERAL</t>
  </si>
  <si>
    <t>propio</t>
  </si>
  <si>
    <t>SUMINISTRO DE MEDICAMENTOS MEDIANTE NEGOCIACIÓN CONJUNTA ENTRE HOSPITALES PUBLICOS, INCLUIDA LA UNIDAD DE SALUD DE IBAGUE USI E.S.E. LIDERADO POR LAS ENTIDADES EN INTERVENCIÓN POR PARTE DE LA SUPER INTENDENCIA DE SALUD Y CONFORME A LO DISPUESTO EN LA RESOLUCIÓN No.219 DEL 23 DE ENERO DE 2026 ESTATUTO DE CONTRATACIÓN.</t>
  </si>
  <si>
    <t>C10</t>
  </si>
  <si>
    <t>SUBASTA INVERSA</t>
  </si>
  <si>
    <t>UNION TEMPORAL DISTRIFARMACOS-RAMEDICAS "DISTRIMEDICAS"</t>
  </si>
  <si>
    <t>F1</t>
  </si>
  <si>
    <t>56-45-101005316 RC / 56-40-101005848</t>
  </si>
  <si>
    <t>170 DIAS</t>
  </si>
  <si>
    <t>https://community.secop.gov.co/Public/Tendering/ContractNoticePhases/View?PPI=CO1.PPI.48580318&amp;isFromPublicArea=True&amp;isModal=False</t>
  </si>
  <si>
    <t>CALLE 11 No.16-75LC 1 Y 2 EDIFICIO ROMA, Barrio San Agustin de la ocaña santander</t>
  </si>
  <si>
    <t>utdistrimedicas@hotmail.com</t>
  </si>
  <si>
    <t>C&amp;C SALUD S.A.S.</t>
  </si>
  <si>
    <t>https://community.secop.gov.co/Public/Tendering/ContractNoticePhases/View?PPI=CO1.PPI.48598577&amp;isFromPublicArea=True&amp;isModal=False</t>
  </si>
  <si>
    <t>CONTRATAR A MONTO AGOTABLE EL SUMINISTRO DE INSUMOS Y MATERIAL PARA EL PROCESAMIENTO DE MUESTRAS DEL LABORATORIO CLINICO TOMADAS EN LAS UNIDADES INTERMEDIAS, CENTROS Y PUESTOS DE  LA UNIDAD DE SALUD DE IBAGUÉ USI ESE</t>
  </si>
  <si>
    <t>SUMINISTRO INSUMOS LABORATORIO</t>
  </si>
  <si>
    <t>https://community.secop.gov.co/Public/Tendering/ContractNoticePhases/View?PPI=CO1.PPI.48598587&amp;isFromPublicArea=True&amp;isModal=False</t>
  </si>
  <si>
    <t>CONTRATAR LA PRESTACION DE SERVICIOS PARA APOYAR EL DESARROLLO DE ACTIVIDADES ADMINISTRATIVAS DE GLOSAS EN LO REFERENTE A LA OFICINA DE AUDITORIA DE CUENTAS MEDICAS DE LA UNIDAD DE SALUD DE IBAGUE</t>
  </si>
  <si>
    <t>PRESTACION DE SERVICIOS</t>
  </si>
  <si>
    <t>MARIA FERNANDA SANCHEZ BARBOSA</t>
  </si>
  <si>
    <t>https://community.secop.gov.co/Public/Tendering/ContractNoticePhases/View?PPI=CO1.PPI.48599735&amp;isFromPublicArea=True&amp;isModal=False</t>
  </si>
  <si>
    <t>CALLE 96 No.4-44</t>
  </si>
  <si>
    <t>mafesaba07032003@gmail.com</t>
  </si>
  <si>
    <t>AUXILIAR ADMINISTRATIVO</t>
  </si>
  <si>
    <t>CONTRATAR LA PRESTACION DE SERVICIOS DE APOYO A LA GESTION PARA EL DESARROLLO DE ACTIVIDADES ADMINISTRATIVAS DE GLOSAS EN LO REFERENTE A LA OFICINA DE AUDITORIA DE CUENTAS MEDICAS DE LA UNIDAD DE SALUD DE IBAGUE</t>
  </si>
  <si>
    <t>https://community.secop.gov.co/Public/Tendering/ContractNoticePhases/View?PPI=CO1.PPI.48599739&amp;isFromPublicArea=True&amp;isModal=False</t>
  </si>
  <si>
    <t>PAPSIVI</t>
  </si>
  <si>
    <t>CONTRATAR LA PRESTACION DE SERVICIOS DE UN(A) COORDINADOR/A PARA LIDERAR Y REALIZAR SEGUIMIENTO DE LOS PROCESOS TECNICOS Y OPERATIVOS DEL PROGRAMA DE ATENCIÓN PSAICOSOCIAL Y SALUD INTEGRAL A VICTIMAS (PAPSIVI),  SEGUN LINEAMIENTOS TECNICOS DE LA RESOLUCIÓN 327 DE 25 DE FEBRERO DE 2026 EXPEDIDA POR EL MINISTERIO DE SALUD Y PROTECCION SOCIAL.</t>
  </si>
  <si>
    <t xml:space="preserve">PROFESIONAL  COORDINADOR </t>
  </si>
  <si>
    <t>ASISTENCIAL PAPSIVI</t>
  </si>
  <si>
    <t>CAROLINA DEL MAR PEREZ BLANCO</t>
  </si>
  <si>
    <t>25-44-101215390</t>
  </si>
  <si>
    <t>https://community.secop.gov.co/Public/Tendering/ContractNoticePhases/View?PPI=CO1.PPI.48599779&amp;isFromPublicArea=True&amp;isModal=False</t>
  </si>
  <si>
    <t>CARRERA 10 No.4-31 Barrio Belen</t>
  </si>
  <si>
    <t>carolinaperezpsicologa@hotmail.com</t>
  </si>
  <si>
    <t>COORDINADORA PAPSIVI</t>
  </si>
  <si>
    <t>https://community.secop.gov.co/Public/Tendering/ContractNoticePhases/View?PPI=CO1.PPI.48599784&amp;isFromPublicArea=True&amp;isModal=False</t>
  </si>
  <si>
    <t>CONTRATAR LA PRESTACIÓN DE SERVICIOS DE UN PROFESIONAL DE LA SALUD QUE EJERZA COMO COORDINADOR(A)  DE TERRITORIOEBS, PARA ADMINISTRAR, ORGANIZAR, COORDINAR, LIDERAR Y FORTALECER LA OPERACIÓN DE LOS EQUIPOS BASICOS DE SALUD Y SUS PROFESIONALES INTERDISCIPLINARIOS, GARANTIZANDO LA PLANEACIÓN, EJECUCIÓN, SEGUIMIENTO, ARTICULACIÓNINTERSECTORIAL Y CUMPLIMIENTO DE LAS ACTIVIDADES DE ATENCIÓN PRIMARIA EN SALUD (aps), ASI COMO LA ORGANIZACIÓN,CONSOLIDACIÓN, ANALISIS E INTERPRETACIÓN DE LA INFORMACIÓN OBTENIDA MEDIANTE EL INSTRUMENTO DE IDENTIFICACIÓN DE RIESGOSY CAPACIDADES, DE CONFORMIDAD CON LOS LINEAMIENTOS ESTABLECIDOS EN LA RESOLUCIÓN 2593 DE 2025 EXPEDIDOS POR EL MINISTERIO DE PROTECCIÓN SOCIAL.</t>
  </si>
  <si>
    <t>https://community.secop.gov.co/Public/Tendering/ContractNoticePhases/View?PPI=CO1.PPI.48599786&amp;isFromPublicArea=True&amp;isModal=False</t>
  </si>
  <si>
    <t>CALLE 17 nO.19-12 ANCON TESORITO</t>
  </si>
  <si>
    <t>juando19@gmail.com</t>
  </si>
  <si>
    <t>CONTRATAR LA PRESTACION DE SERVICIOS DE UN(A) PROMOTORA DE SALUD PARA APOYAR LA IMPLEMENTACIÓN DEL PROGRAMA DE ATENCIÓN PSICOSOCIAL Y SALUD INTEGRAL A VICTIMAS (PAPSIVI),  SEGUN LINEAMIENTOS TECNICOS DE LA RESOLUCIÓN 327 DE 25 DE FEBRERO DE 2026 EXPEDIDA POR EL MINISTERIO DE SALUD Y PROTECCION SOCIAL.</t>
  </si>
  <si>
    <t>AUXILIAR DE SISTEMAS</t>
  </si>
  <si>
    <t>TATIANA ALEJANDRA HUEPA MOLANO</t>
  </si>
  <si>
    <t>25-44-101215389</t>
  </si>
  <si>
    <t>https://community.secop.gov.co/Public/Tendering/ContractNoticePhases/View?PPI=CO1.PPI.48599789&amp;isFromPublicArea=True&amp;isModal=False</t>
  </si>
  <si>
    <t>MANZANA C CASA 9 BARRIO JARDIN PINOS</t>
  </si>
  <si>
    <t>tatianahuepa7@gmail.com</t>
  </si>
  <si>
    <t>VIVIANA PATRICIA HERRERA TRONCOSO</t>
  </si>
  <si>
    <t>https://community.secop.gov.co/Public/Tendering/ContractNoticePhases/View?PPI=CO1.PPI.48599793&amp;isFromPublicArea=True&amp;isModal=False</t>
  </si>
  <si>
    <t>CALLE 69 No.11-173 Condominio Rivera</t>
  </si>
  <si>
    <t>PSICOLOGA</t>
  </si>
  <si>
    <t>https://community.secop.gov.co/Public/Tendering/ContractNoticePhases/View?PPI=CO1.PPI.48599795&amp;isFromPublicArea=True&amp;isModal=False</t>
  </si>
  <si>
    <t>CONTRATAR LA PRESTACION DE SERVICIOS DE  APOYO A LA GESTION DE UN TECNICO ADMINISTRATIVO PARA APOYAR LA EJECUCIÓN DE LAS ACTIVIDADES NECESARIAS PARA EL  DESARROLLO DE LA ATENCIÓN  PRIMARIA EN SALUD (APS) DE LOS EQUIPOS BASICOS DE SALUD (EBS) EN EL MARCO DE LA RESOLUCION NO.2593 EXPEDIDA POR EL MINISTERIO DE SALUD Y PROTECCION SOCIAL..</t>
  </si>
  <si>
    <t>TECNICO ADMINISTRATIVO</t>
  </si>
  <si>
    <t>TECNICO EBS</t>
  </si>
  <si>
    <t>ROSALBA CAMAÑO OLAVE</t>
  </si>
  <si>
    <t>25-44-101215426</t>
  </si>
  <si>
    <t>https://community.secop.gov.co/Public/Tendering/ContractNoticePhases/View?PPI=CO1.PPI.48648934&amp;isFromPublicArea=True&amp;isModal=False</t>
  </si>
  <si>
    <t>CARRERA 3 nO.36-19 bARRIO lOS mARTIRES</t>
  </si>
  <si>
    <t>ROSALBAVCAMAÑO@HOTMAIL.COM</t>
  </si>
  <si>
    <t>480-47-994000059882 RC  480-74-994000010391</t>
  </si>
  <si>
    <t>https://community.secop.gov.co/Public/Tendering/ContractNoticePhases/View?PPI=CO1.PPI.48648938&amp;isFromPublicArea=True&amp;isModal=False</t>
  </si>
  <si>
    <t>https://community.secop.gov.co/Public/Tendering/ContractNoticePhases/View?PPI=CO1.PPI.48648944&amp;isFromPublicArea=True&amp;isModal=False</t>
  </si>
  <si>
    <t>MANZANA CCASA 22 BARRIO cALARCA</t>
  </si>
  <si>
    <t>nataliamcardona@gmail.com</t>
  </si>
  <si>
    <t>21-46-101143201</t>
  </si>
  <si>
    <t>https://community.secop.gov.co/Public/Tendering/ContractNoticePhases/View?PPI=CO1.PPI.48745952&amp;isFromPublicArea=True&amp;isModal=False</t>
  </si>
  <si>
    <t>25-46-101051169</t>
  </si>
  <si>
    <t>https://community.secop.gov.co/Public/Tendering/ContractNoticePhases/View?PPI=CO1.PPI.48745968&amp;isFromPublicArea=True&amp;isModal=False</t>
  </si>
  <si>
    <t>CONTRATAR LOS SERVICIOS DE UN TECNICO COMO APOYO EN LA EJECUCION DE LAS ACTIVIDADES PROGRAMADAS EN LA DIMENSION ZOONOSIS, EN CUMPLIMIENTO A LAS OBLIGACIONES DEL CONTRATO INTERADMINISTRATIVO NO 2325 DEL 29 DE ENERO DE 2026 SUSCRITO CON LA SECRETARIA DE SALUD MUNICIPAL</t>
  </si>
  <si>
    <t>TECNICO PIC</t>
  </si>
  <si>
    <t xml:space="preserve">HECTOR CARDOSO ESPITIA </t>
  </si>
  <si>
    <t>480-47-994000059963</t>
  </si>
  <si>
    <t>https://community.secop.gov.co/Public/Tendering/ContractNoticePhases/View?PPI=CO1.PPI.48746372&amp;isFromPublicArea=True&amp;isModal=False</t>
  </si>
  <si>
    <t>CALLE 40 nO 7A - 44</t>
  </si>
  <si>
    <t>notule@hotmail.com</t>
  </si>
  <si>
    <t>PIC ZOONOSIS</t>
  </si>
  <si>
    <t>GUSTAVO ADOLFO CARDOZO CASTAÑO</t>
  </si>
  <si>
    <t>https://community.secop.gov.co/Public/Tendering/ContractNoticePhases/View?PPI=CO1.PPI.48746725&amp;isFromPublicArea=True&amp;isModal=False</t>
  </si>
  <si>
    <t xml:space="preserve">MANZANA N CASA 20 LA  ESPERANZA </t>
  </si>
  <si>
    <t>gudayanier@hotmail.com</t>
  </si>
  <si>
    <t>TECNICO EN SANEAMIENTO</t>
  </si>
  <si>
    <t>CONTRATAR LOS SERVICIOS DE UN DIGITADOR COMO APOYO EN LA EJECUCION DE LAS ACTIVIDADES PROGRAMADAS EN LA DIMENSION ZOONOSIS, EN CUMPLIMIENTO A LAS OBLIGACIONES DEL CONTRATO INTERADMINISTRATIVO NO 2325 DEL 29 DE ENERO DE 2026 SUSCRITO CON LA SECRETARIA DE SALUD MUNICIPAL</t>
  </si>
  <si>
    <t>BACHILLER TECNICO</t>
  </si>
  <si>
    <t>VICTORIA YELITZA SANCHEZ NIETO</t>
  </si>
  <si>
    <t>25-44-101215523</t>
  </si>
  <si>
    <t>https://community.secop.gov.co/Public/Tendering/ContractNoticePhases/View?PPI=CO1.PPI.48746741&amp;isFromPublicArea=True&amp;isModal=False</t>
  </si>
  <si>
    <t>CALLE 8 No.11B-27 San Diego</t>
  </si>
  <si>
    <t>vickymusic11@gmail.com</t>
  </si>
  <si>
    <t>TECNICO VETERINARIO</t>
  </si>
  <si>
    <t>EDWIN LEONARDO LUNA HOLGUIN</t>
  </si>
  <si>
    <t>93,412,117</t>
  </si>
  <si>
    <t>25-44-101215545</t>
  </si>
  <si>
    <t>https://community.secop.gov.co/Public/Tendering/ContractNoticePhases/View?PPI=CO1.PPI.48746763&amp;isFromPublicArea=True&amp;isModal=False</t>
  </si>
  <si>
    <t>MANZANA 53 CASA 5, 8 ETAPA  APRTMENTO 201</t>
  </si>
  <si>
    <t>legronancy8@gmail.com</t>
  </si>
  <si>
    <t>PRESTAR SERVICIOS PROFESIONALES DE ASESORIA PARA GARANTIZAR LA SEGURIDAD JURIDICA EN LA ESTRUCTURACIÓN, EVALUACIÓN Y ADJUDICACIÓN DE LOS PROCESOS DE CONTRATACIÓN DE LA USI- E.S.E.</t>
  </si>
  <si>
    <t>I-100058078</t>
  </si>
  <si>
    <t>2026/0723</t>
  </si>
  <si>
    <t>https://community.secop.gov.co/Public/Tendering/ContractNoticePhases/View?PPI=CO1.PPI.48746775&amp;isFromPublicArea=True&amp;isModal=False</t>
  </si>
  <si>
    <t>CALLE 127 No.21-22 Sur Arboleda Campestre</t>
  </si>
  <si>
    <t>gina-rincon@hotmail.com</t>
  </si>
  <si>
    <t>CONTRATAR POR PRESTACIÓN DE SERVICIO UNA AUXILIAR DE ENFERMERIA PARA DAR CUMPLIMIENTO A LAS ACTIVIDADES EN ATENCIÓN PRIMARIA EN SALUD REALIZANDO JORNADAS DE INFORMACIÓN Y EDUCACIÓN DIRIGIDAS A LA COMUNIDAD GENERAL DE ACUERDO CON LO ESTIPULADO EN EL CONTRATO INTERADMINISTRATIVO N° 2325 DE 2026.</t>
  </si>
  <si>
    <t>25-44-101215575</t>
  </si>
  <si>
    <t>https://community.secop.gov.co/Public/Tendering/ContractNoticePhases/View?PPI=CO1.PPI.48790693&amp;isFromPublicArea=True&amp;isModal=False</t>
  </si>
  <si>
    <t>AUXILIAR PIC</t>
  </si>
  <si>
    <t>LAURA STEPHANIA MARTINEZ SANCHEZ</t>
  </si>
  <si>
    <t>25-44-101215618</t>
  </si>
  <si>
    <t>https://community.secop.gov.co/Public/Tendering/ContractNoticePhases/View?PPI=CO1.PPI.48790695&amp;isFromPublicArea=True&amp;isModal=False</t>
  </si>
  <si>
    <t>CALLE 97 SUR No.21-65</t>
  </si>
  <si>
    <t>stephaniamartinez2804@gmail.com</t>
  </si>
  <si>
    <t>VANESSA ALEXANDRA GUERRERO MOTTA</t>
  </si>
  <si>
    <t>480-47-99000060032 RC-480-74-994000010412</t>
  </si>
  <si>
    <t>5 MESES</t>
  </si>
  <si>
    <t>https://community.secop.gov.co/Public/Tendering/ContractNoticePhases/View?PPI=CO1.PPI.48790697&amp;isFromPublicArea=True&amp;isModal=False</t>
  </si>
  <si>
    <t>CARRIO VRD EL CARMEN</t>
  </si>
  <si>
    <t>alexaguerreromotta@gmail.com</t>
  </si>
  <si>
    <t>https://community.secop.gov.co/Public/Tendering/ContractNoticePhases/View?PPI=CO1.PPI.48819307&amp;isFromPublicArea=True&amp;isModal=False</t>
  </si>
  <si>
    <t>CONTRATAR EL SUMINISTRO DE TINTAS, TÓNER GENÉRICOS Y/O NUEVOS, ASÍ COMO EL SERVICIO DE RECARGA DE CARTUCHOS PARA IMPRESORAS LÁSER Y DE INYECCIÓN DE TINTA, DESTINADAS AL FUNCIONAMIENTO DE LAS ÁREAS ASISTENCIALES Y ADMINISTRATIVAS DE LA UNIDAD DE SALUD DE IBAGUÉ U.S.I. – E.S.E. A MONTO AGOTABLE.</t>
  </si>
  <si>
    <t>480-47-994000060001</t>
  </si>
  <si>
    <t>https://community.secop.gov.co/Public/Tendering/ContractNoticePhases/View?PPI=CO1.PPI.48853040&amp;isFromPublicArea=True&amp;isModal=False</t>
  </si>
  <si>
    <t>JAVIER MAURICIO REYES CRUZ</t>
  </si>
  <si>
    <t>https://community.secop.gov.co/Public/Tendering/ContractNoticePhases/View?PPI=CO1.PPI.48853061&amp;isFromPublicArea=True&amp;isModal=False</t>
  </si>
  <si>
    <t>VARSOVIA 1 ETAPA MANZANA 9 BARRIO EL CARMEN CASA 16</t>
  </si>
  <si>
    <t>supervisor.javierreyes@gmail.com</t>
  </si>
  <si>
    <t>https://community.secop.gov.co/Public/Tendering/ContractNoticePhases/View?PPI=CO1.PPI.48853081&amp;isFromPublicArea=True&amp;isModal=False</t>
  </si>
  <si>
    <t>CARRERA 7 bnO,39-63</t>
  </si>
  <si>
    <t>DAYANAANDREAEBS@GMAIL.COM</t>
  </si>
  <si>
    <t>COORDINADORA EBS</t>
  </si>
  <si>
    <t>CONTRATAR POR PRESTACION DE SERVICIO A UN PROFESIONAL EN NUTRICION PARA REALIZAR JORNADAS DE INFORMACION EN SALUD SOBRE GUIAS ALIMENTARIAS EN COLOMBIA (GABAS),SEGURIDAD ALIMENTARIA Y NUTRICIONAL, AUMENTO DEL CONSUMO DE FRUTAS Y VERDURAS, PREVENCION DEL SOBREPESO, OBESIDAD Y APROVECHAMIENTO BIOLOGICO DE LOS ALIMENTOS DIRIGIDAS A INSTITUCIONES EDUCATIVAS DE ACUERDO A LO ESTIPULADO EN EL CONTRATO INTERADMINISTRATIVO 2325 DE 2026</t>
  </si>
  <si>
    <t>NUTRICIONISTA</t>
  </si>
  <si>
    <t>CLAUDIA PATRICIA ROCHA ERAZO</t>
  </si>
  <si>
    <t>480-47-994000060017</t>
  </si>
  <si>
    <t>https://community.secop.gov.co/Public/Tendering/ContractNoticePhases/View?PPI=CO1.PPI.48853094&amp;isFromPublicArea=True&amp;isModal=False</t>
  </si>
  <si>
    <t>CALLE 47 No 4-27 ladera piedra pintada</t>
  </si>
  <si>
    <t>claunutri24@yahoo.com</t>
  </si>
  <si>
    <t>PROFESIONAL NUTRICION</t>
  </si>
  <si>
    <t>LIBARDO LOZANO CASTRO</t>
  </si>
  <si>
    <t>17352250 - 14267965</t>
  </si>
  <si>
    <t>https://community.secop.gov.co/Public/Tendering/ContractNoticePhases/View?PPI=CO1.PPI.48919289&amp;isFromPublicArea=True&amp;isModal=False</t>
  </si>
  <si>
    <t>TRANSVERSAL 19 SURNo.125-134 RESERVA CAMPESTRE ZONA 3 CASA 21</t>
  </si>
  <si>
    <t>libloz4250@hotmail.com</t>
  </si>
  <si>
    <t>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IBAGUÉ, SEGÚN LINEAMIENTOS TECNICOS DE LA RESOLUCION No.000327 DE 2026</t>
  </si>
  <si>
    <t>YERLIN PAOLA MINOTTA QUEJADA</t>
  </si>
  <si>
    <t>25-44-101215653  rc 25-40-101057511</t>
  </si>
  <si>
    <t>https://community.secop.gov.co/Public/Tendering/ContractNoticePhases/View?PPI=CO1.PPI.48919294&amp;isFromPublicArea=True&amp;isModal=False</t>
  </si>
  <si>
    <t>CARRERA 7 No.51-32</t>
  </si>
  <si>
    <t>YERLINQUEJADA@GMAIL.COM</t>
  </si>
  <si>
    <t>PSOCOLOGA</t>
  </si>
  <si>
    <t>NORMA CONSTANZA TORRES BUITRAGO</t>
  </si>
  <si>
    <t>25-40-101057510</t>
  </si>
  <si>
    <t>https://community.secop.gov.co/Public/Tendering/ContractNoticePhases/View?PPI=CO1.PPI.48919298&amp;isFromPublicArea=True&amp;isModal=False</t>
  </si>
  <si>
    <t>MANZANA D CASA 4 PISO 2 PEDREGAL</t>
  </si>
  <si>
    <t>psnormal14@gmail.com</t>
  </si>
  <si>
    <t>NICOLAS AGUDELO BRAVO</t>
  </si>
  <si>
    <t>25-44-101215565 rc25-40-101057519</t>
  </si>
  <si>
    <t>https://community.secop.gov.co/Public/Tendering/ContractNoticePhases/View?PPI=CO1.PPI.48919300&amp;isFromPublicArea=True&amp;isModal=False</t>
  </si>
  <si>
    <t>CARRERA 4 No.27-63 estadio</t>
  </si>
  <si>
    <t>nicolasagudell@gmail.com</t>
  </si>
  <si>
    <t>CONTRATAR LA RENOVACION DE LOS SERVICIOS DE BUZONES DE CORREO ELECTRONICO Y HERRAMIENTAS COLABORATIVAS PARA USO DE LA UNIDAD DE SALUD DE IBAGUE U.S.I. E.S.E.</t>
  </si>
  <si>
    <t>SISTEMAS CORREO ELEC</t>
  </si>
  <si>
    <t>NUVA S.A.S. - GABRIEL JAIME GOMEZ GOMEZ</t>
  </si>
  <si>
    <t>900,480,786-3</t>
  </si>
  <si>
    <t>33-44-101278742</t>
  </si>
  <si>
    <t>15 DIAS</t>
  </si>
  <si>
    <t>https://community.secop.gov.co/Public/Tendering/ContractNoticePhases/View?PPI=CO1.PPI.48919607&amp;isFromPublicArea=True&amp;isModal=False</t>
  </si>
  <si>
    <t>CRA. 50FF 8 SUR 27 OFICINA 310 EDIFICIO 808 MEDELLIN</t>
  </si>
  <si>
    <t>gerencia@nuva.co</t>
  </si>
  <si>
    <t>GENERAL - SISTEMAS</t>
  </si>
  <si>
    <t>CONTRATAR LA PRESTACIÓN DE SERVICIOS DE APOYO A LA GESTION, CON CONOCIMIENTO EN HERRAMIENTAS OFIMATICAS, PARA EL DESARROLLO DE ACTIVIDADES RELACIONADAS CON EL CONTACT CENTER Y LA GESTION DEL RIESGO DE LOS USUARIOS DE LA UNIDAD DE SALUD DE IBAGUE U.S.I. E.S.E. EN EL MARCO DE LA EJECUCIÓN DEL CONVENIO INTERADMINISTRATIVO No.2442 DEL 2026 MAITE.</t>
  </si>
  <si>
    <t>25-44-101215746</t>
  </si>
  <si>
    <t>FELIPE BOCANEGRA</t>
  </si>
  <si>
    <t>CONTRATAR LA PRESTACIÓN DE SERVICIOS PROFESIONALES DE UN MEDICO GENERAL PARA EL FORTALECIMIENTO DE LA RUTA DE SALUD MENTAL EN CADA UNA DE LAS UNIDADES INTERMEDIAS, COMO TAMBIEN EN URGENCIAS, HOSPITALIZACIÓN Y SALA DE PARTOS DE LA UNIDAD DE SALUD DE IBAGUE U.S.I. – E.S.E. EN EL MARCO DE LA EJECUCIÓN DEL CONVENIO INTERADMINISTRATIVO No.2442 DEL 2026 – MAITE</t>
  </si>
  <si>
    <t>SERVICIO URGENCIAS Y OTROS</t>
  </si>
  <si>
    <t>MIGUEL ANGEL MORA ARIAS</t>
  </si>
  <si>
    <r>
      <t xml:space="preserve">25-44-101215752 / </t>
    </r>
    <r>
      <rPr>
        <b/>
        <sz val="10"/>
        <color theme="1"/>
        <rFont val="Calibri"/>
        <family val="2"/>
        <scheme val="minor"/>
      </rPr>
      <t xml:space="preserve">RC </t>
    </r>
    <r>
      <rPr>
        <sz val="10"/>
        <color theme="1"/>
        <rFont val="Calibri"/>
        <family val="2"/>
        <scheme val="minor"/>
      </rPr>
      <t xml:space="preserve"> 25-40-101057542</t>
    </r>
  </si>
  <si>
    <t>ALTAGRACIA CRA.8 SUR</t>
  </si>
  <si>
    <t>mamoraa@ut.edu.co.</t>
  </si>
  <si>
    <t>URGENCIAS Y OTRAS</t>
  </si>
  <si>
    <t>I-100058319</t>
  </si>
  <si>
    <t>MARIA JOSE CARDENAS ARIAS</t>
  </si>
  <si>
    <t>I-100058364</t>
  </si>
  <si>
    <t>https://community.secop.gov.co/Public/Tendering/ContractNoticePhases/View?PPI=CO1.PPI.49007152&amp;isFromPublicArea=True&amp;isModal=False</t>
  </si>
  <si>
    <t>MANZANA A CASA 6 FUENTE SALADO</t>
  </si>
  <si>
    <t>RC/ 25-40-101057543  25-44-101215766</t>
  </si>
  <si>
    <t>https://community.secop.gov.co/Public/Tendering/ContractNoticePhases/View?PPI=CO1.PPI.49007155&amp;isFromPublicArea=True&amp;isModal=False</t>
  </si>
  <si>
    <t xml:space="preserve">GRUPO 47 URBANO </t>
  </si>
  <si>
    <t>ANABEL GARCIA GIRALDO</t>
  </si>
  <si>
    <t>25-44-101215836</t>
  </si>
  <si>
    <t>https://community.secop.gov.co/Public/Tendering/ContractNoticePhases/View?PPI=CO1.PPI.49007159&amp;isFromPublicArea=True&amp;isModal=False</t>
  </si>
  <si>
    <t xml:space="preserve">CALLE 24 No 3-76 </t>
  </si>
  <si>
    <t>alirisgiraldotoro@gmail.com</t>
  </si>
  <si>
    <t>GRUPO 47 URBANO</t>
  </si>
  <si>
    <t>CONTRATAR LA PRESTACIÓN DE SERVICIOS DE UN PSICOLOGO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</si>
  <si>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PAOLA ANDREA GOMEZ VILLARREAL</t>
  </si>
  <si>
    <t>BOGOTA DC</t>
  </si>
  <si>
    <t>RC/I-100015571  I-10058359</t>
  </si>
  <si>
    <t>https://community.secop.gov.co/Public/Tendering/ContractNoticePhases/View?PPI=CO1.PPI.49007167&amp;isFromPublicArea=True&amp;isModal=False</t>
  </si>
  <si>
    <t>MZ 42 CASA 23</t>
  </si>
  <si>
    <t>paolaandreagomezv@hotmail.com</t>
  </si>
  <si>
    <t>25-44-101215787</t>
  </si>
  <si>
    <t>https://community.secop.gov.co/Public/Tendering/ContractNoticePhases/View?PPI=CO1.PPI.49007172&amp;isFromPublicArea=True&amp;isModal=False</t>
  </si>
  <si>
    <t>CONTRATAR LA PRESTACIÓN DE SERVICIOS DE UN PROFESIONAL ENFERMERO QUIEN HARÁ PARTE DE UN (1) EQUIPO BÁSICO DE SALUD, LOS CUALES CONFORME A LA PROGRAMACIÓN Y PRIORIZACIÓN REALIZADA POR LA USI – E.S.E, CUMPLIRÁN RESPONSABILIDADES OPERATIVAS EN UN (1) TERRITORIOS RURALES,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</si>
  <si>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RC/ 25-40-101057569 25-44-101215863</t>
  </si>
  <si>
    <t>CONTRATAR LA ADQUISICION DE EQUIPOS BIOMEDICOS PARA EL FORTALECIMIENTO DE LAS RUTAS DE ATENCION INTEGRAL EN SALUD EN LAS UNIDADES INTERMEDIAS,CENTROS Y PUESTOS DE SALUD DE LA RED DE LA UNIDAD DE SALUD DE IBAGUE-E.S.E, EN EL MODELO PREVENTIVO Y RESOLUTIVO MEDIANTE EL CONVENIO 2269 DEL 2025-MAITE.</t>
  </si>
  <si>
    <t>DIEGO FERNANDO CARDONA OLMOS</t>
  </si>
  <si>
    <t>F5</t>
  </si>
  <si>
    <t>https://community.secop.gov.co/Public/Tendering/ContractNoticePhases/View?PPI=CO1.PPI.48258391&amp;isFromPublicArea=True&amp;isModal=False</t>
  </si>
  <si>
    <t>KRA 6 No 6-35 LA  POLA</t>
  </si>
  <si>
    <t>equimedcas1@yahoo.com</t>
  </si>
  <si>
    <t>GENERAL-MAITE</t>
  </si>
  <si>
    <t>CONTRATAR LA PRESTACION DE UN PROFESIONAL DEL AREA DE LA SALUD ESPECIALISTA EN EPIDEMIOLOGIA PARA DESARROLLAR LAS ACTIVIDADES DE APOYO EPIDEMIOLOGICO, SISTEMAS DE VIGILANCIA EN SALUD PUBLICA Y ACTIVIDADES DEL SISTEMA OBLIGATORIO DE GARANTIA DE LA  CALIDAD EN LA UNIDAD DE SALUD DE IBAGUE USI ESE EN EL MARCO DEL CONVENIO  INTERADMINISTRATIVO N 2442 DEL 2026-MAITE</t>
  </si>
  <si>
    <t>ESPECIALISTA EN EPIDEMIOLOGIA</t>
  </si>
  <si>
    <t>MAITE ASISTENCIAL</t>
  </si>
  <si>
    <t>DIANA CAROLINA VILLEGAS CUEVAS</t>
  </si>
  <si>
    <t>1110482490</t>
  </si>
  <si>
    <t>480-47-994000060147  RC 480-74-994000010492</t>
  </si>
  <si>
    <t>https://community.secop.gov.co/Public/Tendering/ContractNoticePhases/View?PPI=CO1.PPI.49007233&amp;isFromPublicArea=True&amp;isModal=False</t>
  </si>
  <si>
    <t>MANZANA J CASA 46 JORDAN IX ETAPA</t>
  </si>
  <si>
    <t>diana.villegas1788@hotmail.com</t>
  </si>
  <si>
    <t>ENFERMERIA PROFESIONAL</t>
  </si>
  <si>
    <t>CONTRATAR LA PRESTACION DE SEVICIOS DE APOYO DIAGNOSTICO CON LABORATORIO CLINICO DE REFERENCIA, PARA LA REALIZACION DE EXAMENES ESPECIALIZADOS, DE MAYOR COMPLEJIDAD O DE BAJA FRECUENCIA Y DE APOYO DIAGNOSTICO QUE NO SON PROCESADOS POR EL LABORATORIO CLINICO DE LA UNIAD DE SALUD DE IBAGUE USI ESE</t>
  </si>
  <si>
    <t>APOYO DIAGNOSTICO LAB CLINICO</t>
  </si>
  <si>
    <t>ANALICEMOS LABORATORIO CLINICO ESPECIALIZADOS SAS</t>
  </si>
  <si>
    <t>901087458</t>
  </si>
  <si>
    <t>https://community.secop.gov.co/Public/Tendering/ContractNoticePhases/View?PPI=CO1.PPI.49116273&amp;isFromPublicArea=True&amp;isModal=False</t>
  </si>
  <si>
    <t xml:space="preserve">CARRERA 4H N 34-83 BARRIO CADIZ </t>
  </si>
  <si>
    <t>financiera@analicemoslaboratorio.com</t>
  </si>
  <si>
    <t>APOYO DIAGNOSTICO LABORATORIO CLINICO</t>
  </si>
  <si>
    <t>CONTRATAR LOS SERVICIOS DE UN PROFESIONAL EN MEDICINA CON ESPECIALIZACION EN
AUDITORIA EN SALUD O GERENCIA DE SERVICIOS DE SALUD, PARA REALIZAR LA GESTION DEL
EXAMEN SISTEMATICO, CONTINU Y EN TIEMPO REAL DE LOS PROCESOS CLINICOS, CON EL
PROPOSITO DE IDENTIFICAR FALLAS, APLICAR OPORTUNAMENTE ACCIONES CORRECTIVAS Y
GARANTIZAR LA CALIDAD, PERTINENCIA Y OPORTUNIDAD DEL REGISTRO CLINICO, ASI COMO
EL MONITOREO DE LA EVOLUCION EN SALUD DEL USUARIO Y EL FORTALECIMIENTO DE LAS
RUTAS DE ATENCION EN SALUD DE LA UNIDAD DE SALU DE IBAGU USI ESE</t>
  </si>
  <si>
    <t>MEDICO ESPECIALISTA EN AUDITORIA DE SALUD</t>
  </si>
  <si>
    <t>ANGELA JOHANNA PERDOMO REYES</t>
  </si>
  <si>
    <t>65785171</t>
  </si>
  <si>
    <t>RC/ I-100015629 I-100058516</t>
  </si>
  <si>
    <t>CONTRATAR LA PRESTACION DE SERVICIOS PROFESIONALES DE UN PROFESIONAL DEL AREA DE LA SALUD CON ESPECIALIZACION EN GERENCIA DE SERVICIOS DE SALUD PARA APOYAR TECNICA Y ESTRATEGICAMENTE A LA UNIDAD DE SALUD DE IBAGUE ESE EN LOS PROCESOS DE PLANEACION ESTRATEGICA INSTITUCIONAL EN EL MARO DE LA EJECUCION DEL CONVENIO INTERADMINISTRATIVO N 2442 DEL 2026 MAITE</t>
  </si>
  <si>
    <t>28799762</t>
  </si>
  <si>
    <t>25-44-101215917</t>
  </si>
  <si>
    <t>CONTRATAR LA PRESTACION DE SERVICIO INTEGRAL DE ASEO, LIMPIEZA Y DESINFECCION Y SERVICIOS GENERALES QUE REQUIERA LA UNIDAD DE SALUD DE IBAGUE USI ESE EN TODAS LAS SEDES UNIDADES INTERMEDIAS CENTROS DE SALUD Y PUESTOS DE SALUD</t>
  </si>
  <si>
    <t>SERVICIOS GENERALES</t>
  </si>
  <si>
    <t>TODAS LAS AREAS</t>
  </si>
  <si>
    <t>1110061944</t>
  </si>
  <si>
    <t>CONTRATAR LA PRESTACION DE SERVICIOS DE APOYO A LA GESTION CON CONOCIMIENTO EN HERRRAMIENTAS OFIMATICAS PARA EL DESARROLLO DE ACTIVIDADES RELACIONADAS CON EL CONTACT CENTER Y LA GESTION DEL RIESGO DE LOS USUARIOS DE LA UNIDAD DE SALUD DE IBAGUE USI ESE EN EL MARCO DE LA EJECUCION DEL CONVENIO INTERADMINISTRATIVO N 2442 DEL 2026 MAITE</t>
  </si>
  <si>
    <t>AUX ADMINISTRATIVO CONTAC CENTER</t>
  </si>
  <si>
    <t>65767290</t>
  </si>
  <si>
    <t>CONTRATAR LA PRESTACION DE SERVICIOS DE UN PROFESIONAL MEDICO QUIEN HARA PARTE DE UN EQUIPO BASICO DE SALUD LOS CUALES CONFORME A LA PROGRAMACION Y PRIORIZACION REALIZADA POR LA USI ESE CUMPLIRA RESPONSABILIDADES OPERATIVAS EN UN TERRITORIO URBANO EJECUTANDO ACCIONES DE ATENCION PRIMARIA EN SALUD, GESTION DEL RIESGO EN SALUD Y SEGUIMIENTO TERRITORIAL BAJO EL MODELO PREVENTIVO Y PREDICTIVO DE SALUD CONFORME A LOS LINEAMIENTOS DEFINIDOS EN LA RESOLUCION N2593 DE 2025 EXPEDIDO POR EL MINISTERIO DE SALUD Y PROTECCION SOCIAL</t>
  </si>
  <si>
    <t>EBS URBANO</t>
  </si>
  <si>
    <t>ELIANA ALEJANDRA RODRIGUEZ SERNA</t>
  </si>
  <si>
    <t>1110578903</t>
  </si>
  <si>
    <t>CONTRATAR LOS SERVICIOS DE UN DIGITADOR COMO APOYO EN LA EJECUCION DE LAS ACTIVIDADES PROGRAMADAS EN LA DIMENSION ZOONOSIS EN CUMPLIMIENTO A LAS OBLIGACIONES DEL CONTRATO INTERADMINISTRATIVO N 2325 DEL 29 DE ENERO DE 2026 SUSCRITO CON LA SECRETARIA DE SALUD MUNICIPAL</t>
  </si>
  <si>
    <t>RICARDO ANDRES RINCON VARON</t>
  </si>
  <si>
    <t>1005752350</t>
  </si>
  <si>
    <t>25-44-1012155999</t>
  </si>
  <si>
    <t>CONTRATAR LA PRESTACION DE SERVICIOS DE UN AUXILIAR DE ENFERMERIA QUIEN HARA PARTE DE UN EQUIPO BASICO DE SALUD, LOS CUALES CONFORME A LA PROGRAMACION Y PRIORIZACION REALIZADA POR LA USI-E.S.E CUMPLIRA RESPONSABILIDADES OPERATIVAS EN UN TERRITORIO URBANO, EJECUTANDO ACCIONES DE ATENCION PRIMARIA EN SALUD, GESTION DEL RIESGO EN SALUD Y SEGUIMIENTO TERRITORIAL, BAJO EL MODELO PREVENTIVO Y PREDICTIVO DE SALUD, CONFORME A LOS LINEAMIENTOS DEFINIDOS EN LA RESOLUCION N 2593 DE 2025 EXPEDIDOS POR EL MINISTERIO DE PROTECCION SOCIAL</t>
  </si>
  <si>
    <t>1110539094</t>
  </si>
  <si>
    <t>25-44-101216026</t>
  </si>
  <si>
    <t>CARRERA 3 SUR N 21 86 BARRIO ARADO</t>
  </si>
  <si>
    <t>alejathebestforever_13@hotmail.com</t>
  </si>
  <si>
    <t>EBS ZONA URBANA</t>
  </si>
  <si>
    <t>CONTRATAR LA PRESTACION DE SERVICOS DE UN(A) PSICOLOGO QUIEN HARA PARTE DE UN(1) EQUIPO BASICO DE SALUD, LOS CUALES CONFORME A LA PROGRAMACION Y PRIORIZACION REALIZADA POR LA USI-ESE CUMPLIRA RESPONSABILIDADES OPERATIVAS EN UN (1) TERRITORIO URBANO, EJECUTANDO ACCIONES DE ATENCION PRIMARIA EN SALUD, GESTION DEL RIESGO EN SALUD Y SEGUIMIENTO TERRITORIAL, BAJO EL MODELO PREVENTIVO Y PREDICTIVO DE SALUD, CONFORME ALOS LINEAMIENTOS DEFINIDOS EN LA RESOLUCION 2593 DE 2025 EXPEDIDO POR EL MINISTERIO DE PROTECCION SOCIAL</t>
  </si>
  <si>
    <t>1070617014</t>
  </si>
  <si>
    <t>RC/ I-100015708  I-100058738</t>
  </si>
  <si>
    <t>MANZANA 66 CASA 23 BARRIO KENNEDY</t>
  </si>
  <si>
    <t>jsrd0210@gmail.com</t>
  </si>
  <si>
    <t>CONTRATAR LA PRESTACION DE SERVICIOS DE UN (1)AUXILIAR DE ENFERMERIA QUIEN HARA PARTE DE UN (1) EQUIPO BASICO DE SALUD, LOS CUALES CONFORME A LA PROGRAMACION Y PRIORIZACION REALIZADA POR LA USI-E.S.E CUMPLIRA RESPONSABILIDADES OPERATIVAS EN UN(1) TERRITORIO URBANO, EJECUTANDO ACCIONES DE ATENCION PRIMARIA EN SALUD, GESTION DEL RIESGO EN SALUD Y SEGUIMIENTO TERRITORIAL, BAJO EL MODELO PREVENTIVO Y PREDICTIVO DE SALUD, CONFORME A LOS LINEAMIENTOS DEFINIDOS EN LA RESOLUCION N 2593 DE 2025 EXPEDIDOS POR EL MINISTERIO DE PROTECCION SOCIAL</t>
  </si>
  <si>
    <t>1110460450</t>
  </si>
  <si>
    <t>25-44-101216028</t>
  </si>
  <si>
    <t>3MESES</t>
  </si>
  <si>
    <t>CARRERA 4 BIS N 35 72 BARRIO CADIZ</t>
  </si>
  <si>
    <t>johanna_jpk@hotmail.com</t>
  </si>
  <si>
    <t>CONTRATAR LOS SERVICIOS DE UN PROFESIONAL EN MEDICINA CON ESPECIALIZACION EN AUDITORIA EN SALUD O GERENCIA DE SERVICIOS DE SALUD, PARA REALIZAR LA GESTION DEL EXAMEN SISTEMATICO, CONTINU Y EN TIEMPO REAL DE LOS PROCESOS CLINICOS, CON EL PROPOSITO DE IDENTIFICAR FALLAS, APLICAR OPORTUNAMENTE ACCIONES CORRECTIVAS Y GARANTIZAR LA CALIDAD, PERTINENCIA Y OPORTUNIDAD DEL REGISTRO CLINICO, ASI COMO EL MONITOREO DE LA EVOLUCION EN SALUD DEL USUARIO Y EL FORTALECIMIENTO DE LAS RUTAS DE ATENCION EN SALUD DE LA UNIDAD DE SALUD DE IBAGUE USI ESE, EN EL MARCO DE LA EJECUCION DEL CONVENIO INTERADMINISTRATIVO N°2442 DEL 2026-MAITE</t>
  </si>
  <si>
    <t>MEDICO ESPECIALIZADO AUDITORIA EN SALUD</t>
  </si>
  <si>
    <t>JORGE ERWIN LARA SALINAS</t>
  </si>
  <si>
    <t>79334599</t>
  </si>
  <si>
    <t>BOGOTA</t>
  </si>
  <si>
    <t>RC/ I-100015696 - I-100058707</t>
  </si>
  <si>
    <t>CALLE 14B - 80 TORRE 5 APT 502</t>
  </si>
  <si>
    <t>jlarasalinas@hotmail.com</t>
  </si>
  <si>
    <t>MEDICO ESPECIALIZADO AUDITOR</t>
  </si>
  <si>
    <t>CONTRATAR LA PRESTACION DE SERVICIOS PROFESIONALES DE UN(A) COMUNICADOR(A) SOCIAL Y PERIODISTA, CON EXPERIENCIA PROFESIONAL EN EL DISEÑO, EJECUCION Y ACOMPAÑAMIENTO DE CAMPAÑAS DE PROMOCION INSTITUCIONAL, PARA APOYAR A LA GERENCIA Y DEMAS DEPENDENCIAS DE LA UNIDAD DE SALUD DE IBAGUE USI ESE EN EL MARCO DEL FORTALECIMIENTO DE LA ATENCION PRIMARIA EN SALUD (APS) A TRAVES DE LOS EQUIPOS BASICOS DE SALUD (EBS), DE CONFORMIDAD CON LA RESOLUCION N 002593 DEL 12 DE DICIEMBRE DE 2025 EXPEDIDA POR EL MINISTERIO DE SALUD Y PROTECCION SOCIAL</t>
  </si>
  <si>
    <t>COMUNICADOR SOCIAL</t>
  </si>
  <si>
    <t>EBS TODAS LAS DEPENDENCIAS</t>
  </si>
  <si>
    <t>LUISA FERNANDA ESCOBAR CAICEDO</t>
  </si>
  <si>
    <t>1104709743</t>
  </si>
  <si>
    <t>CALLE 46A N 8-20 EDIFICIO PALMAR VILLA ARKADIA</t>
  </si>
  <si>
    <t>luisafernanda278@gmail.com</t>
  </si>
  <si>
    <t>1996/0718</t>
  </si>
  <si>
    <t>PROFESIONAL COMUNICADOR SOCIAL</t>
  </si>
  <si>
    <t>EBS/GERENCIA-TODAS LAS DEPENDENCIAS</t>
  </si>
  <si>
    <t>CONTRATAR LA PRESTACION DE SERVICIO UNA ENFERMERA PROFESIONAL PARA DAR CUMPLIMIENTO A LAS ACTIVIDADES EN ATENCION PRIMARIA EN SALUD REALIZANDO JORNADAS DE INFORMACION Y EDUCACION DIRIGIDAS A LA COMUNIDAD GENERAL DE ACUERDO A LO ESTIPULADO EN EL CONTRATO INTERDAMINISTRATIVO 2325 DE 2026</t>
  </si>
  <si>
    <t>ENFERMERA PROFESIONAL</t>
  </si>
  <si>
    <t>39559889</t>
  </si>
  <si>
    <t>CARRERA 8 CON 69 JORDAN VIII ETAPA</t>
  </si>
  <si>
    <t>LEIDY NIDIA VASQUEZ HERNANDEZ</t>
  </si>
  <si>
    <t>53932598</t>
  </si>
  <si>
    <t>25-44-101216062</t>
  </si>
  <si>
    <t>CARRERA 14 N 149-45 INT 24-103</t>
  </si>
  <si>
    <t>agroleidy@hotmail.com</t>
  </si>
  <si>
    <t>TECNICO/ DIGITADOR</t>
  </si>
  <si>
    <t>JHESICA ALEJANDRA ROBAYO AGUILAR</t>
  </si>
  <si>
    <t>25-44-101216022</t>
  </si>
  <si>
    <t>MANZANA 4 CASA 16 JORDAN 4 ETAPA</t>
  </si>
  <si>
    <t>jhessiroagui@gmail.com</t>
  </si>
  <si>
    <t>CONTRATAR LA PRESTACION DE SERVICIOS DE UN PROFESIONAL EN MEDICINA VETERIANARIA O MEDICINA VETERIANARIA Y ZOOTECNIA PARA EJECUTAR LAS ACTIVIDADES PROGRAMADAS EN LA DIMENSION DE ENFERMEDADES TRANSMISIBLES-ZOONOSIS EN CUMPLIMIENTO A LAS OBLIGACIONES DEL CONTRATO INTERADMINISTRATIVO N°2325 DEL 29 DE ENERO DE 2026 SUSCRITO CON LA SECRETARIA DE SALUD MUNICIPAL</t>
  </si>
  <si>
    <t>MEDICO VETERINARIO Y ZOOTECNISTA</t>
  </si>
  <si>
    <t>MARLA KATHERINE ARIZA LOZANO</t>
  </si>
  <si>
    <t>1110461752</t>
  </si>
  <si>
    <t>I-100058691</t>
  </si>
  <si>
    <t>CALLE 11 N 8-42</t>
  </si>
  <si>
    <t>katheariza@gmail.com</t>
  </si>
  <si>
    <t>1032399529</t>
  </si>
  <si>
    <t>25-44-101216036</t>
  </si>
  <si>
    <t>CARRERA 1 SUR N°3A-41 BARRIO LAS BRISAS</t>
  </si>
  <si>
    <t>1987/16/10</t>
  </si>
  <si>
    <t>MAIRA ALEJANDRA MARTINEZ BERNAL</t>
  </si>
  <si>
    <t>1110544047</t>
  </si>
  <si>
    <t>MANZANA C Casa 17 piso 2ALBANIA 2</t>
  </si>
  <si>
    <t>alejastar1236@gmail.com</t>
  </si>
  <si>
    <t>1233498204</t>
  </si>
  <si>
    <t>CALLE 56 BIS SUR CASA N°02</t>
  </si>
  <si>
    <t>PROFESIONAL ENFERMERO</t>
  </si>
  <si>
    <t>1234643467</t>
  </si>
  <si>
    <t>CARRERA 1A-BIS SUR N 27A SUR CONJUNTO PARQUE CENTRAL APT 15-204</t>
  </si>
  <si>
    <t>EDILMA HURTADO</t>
  </si>
  <si>
    <t>CONTRATAR LA PRESTACION DE SERVICIOS DE UN INGENIERO CIVIL PARA BRINDAR APOYO EN LA FORMULACION, PRESENTACION Y SEGUIMIENTO DE LOS PROYECTOS DE INFRAESTRUCTURA DE LA UNIDAD DE SALUD DE IBAGUE EN EL MARCO DE LA EJECUCION DEL CONVENIO INTERADMINISTRATIVO N 2442 DEL 2026-MAITE</t>
  </si>
  <si>
    <t>38140837</t>
  </si>
  <si>
    <t>CARRERA 7A N 6-100 BARRIO BELEN</t>
  </si>
  <si>
    <t>caritoromepola@gmail.com</t>
  </si>
  <si>
    <t>CONTRATAR LA PRESTACION DE SERVICIOS DE UN PROFESIONAL ESPECIALIZADO PARA BRINDAR APOYO A LA UNIDAD DE SALUD DE IBAGUE EN LA CONTRATACION DE SERVICIOS DE SALUD CON LA EAPB PRESENTES EN EL MUNICIPIO DE IBAGUE EN EL MARCO DE LA EJECUCION DEL CONVENIO INTERMINISTRATIVO N° 2442 DEL 2026-MAITE</t>
  </si>
  <si>
    <t>MAITE ADMINISTRATIVO</t>
  </si>
  <si>
    <t>65772849</t>
  </si>
  <si>
    <t>25-46-1010051731</t>
  </si>
  <si>
    <t>AVENIDA CALLE 10B-109 CONJUNTO SAN REMO BLOQUE 6 APT 101</t>
  </si>
  <si>
    <t>rofi1122@hotmail.com</t>
  </si>
  <si>
    <t>1976/22/11</t>
  </si>
  <si>
    <t>INGENIERA DE SISTEMAS</t>
  </si>
  <si>
    <t>MAITE-ADMINISTRATIVO</t>
  </si>
  <si>
    <t>CONTRATAR LA PRESTACIÓN DE SERVICIOS PROFESIONALES DE UN MEDICO GENERAL PARA EL FORTALECIMIENTO DE LA RUTA DE SALUD MENTAL EN CADA UNA DE LAS UNIDADES INTERMEDIAS, COMO TAMBIÉN EN URGENCIAS, HOSPITALIZACIÓN Y SALA DE PARTOS DE LA UNIDAD DE SALUD DE IBAGUÉ U.S.I. E.S.E. EN EL MARCO DE LA EJECUCIÓN DEL CONVENIO INTERADMINISTRATIVO No. 2442 DEL 2026 – MAITE”</t>
  </si>
  <si>
    <t>MAITE-ASISTENCIAL UNIDADES INTERMEDIAS</t>
  </si>
  <si>
    <t>1087421640</t>
  </si>
  <si>
    <t>TUQUERRES NARIÑO</t>
  </si>
  <si>
    <t xml:space="preserve">Carrera 9 N 60-50 Urbanización Prados del Norte  </t>
  </si>
  <si>
    <t>andresrodriguezd98@gmail.com</t>
  </si>
  <si>
    <t>MAITE - ASISTENCIAL UNIDADES INTERMEDIAS</t>
  </si>
  <si>
    <t>CALLE 52 N°6A-15 RINCON DE PIEDRA PINTADA</t>
  </si>
  <si>
    <t>juancamilobeltrangutierrez@gmail.com</t>
  </si>
  <si>
    <t>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UNIDAD DE SALUD DE IBAGUE USI ESE EN EL MARCO DE LA EJECUCION DEL CONVENIO INTERADMINISTRATIVO N° 2442 DEL 2026-MAITE</t>
  </si>
  <si>
    <t>BACTELIOLOGA</t>
  </si>
  <si>
    <t>MAITE-LABORATORIO CLINICO</t>
  </si>
  <si>
    <t>1006031876</t>
  </si>
  <si>
    <t>CALLE 160 N° 17-27 BARRIO lady di</t>
  </si>
  <si>
    <t>BACTERIOLOGA</t>
  </si>
  <si>
    <t>MAITE- LABORATORIO CLINICO</t>
  </si>
  <si>
    <t>65738804</t>
  </si>
  <si>
    <t>CALLE 32 N 5-84 BARRIO SAN SIMON PARTE ALTA</t>
  </si>
  <si>
    <t>angelicamo@hotmail.com</t>
  </si>
  <si>
    <t>CONTRATAR LOS SERVICIOS DE UN MEDICO ESPECIALISTA EN GINECOLOGIA Y OBSTETRICIA PARA EL SERVICIO DE SALA DE PARTOS Y GINECOLOGIA-UNIDAD DE SALUD DE IBAGUE USI ESE EN EL MARCO DE LA EJECUCION DEL CONVENIO INTERADMNISTRATIVO N° 2442 DEL 2026</t>
  </si>
  <si>
    <t>GINECOLOGO</t>
  </si>
  <si>
    <t>MAITE- SERVICIO PARTOS</t>
  </si>
  <si>
    <t>1122397810</t>
  </si>
  <si>
    <t>RC/ I-100015722  I-100058776</t>
  </si>
  <si>
    <t>CALLE 67 N 7-21 TORRE BARLOVENTO APT 1704 PARRALES</t>
  </si>
  <si>
    <t>MAITE- SALA DE PARTOS</t>
  </si>
  <si>
    <t>1053798934</t>
  </si>
  <si>
    <t>CARRERA 8 N 64-62 CASA 1</t>
  </si>
  <si>
    <t>1053785704</t>
  </si>
  <si>
    <t>CALLE 78 N 17-185 BIJAO DEL VERGEL CASA 89</t>
  </si>
  <si>
    <t>CONTRATAR LA PRESTACION DE SERVICIOS PROFESIONALES DE UN MEDICO GENERAL PARA EL FORTALECIMIENTO DE LA RUTA DE SALUD MENTAL EN CADA UNA DE LAS UNIDADES INTERMEDIAS, COMO TAMBIEN URGENCIAS, HOSPITALIZACION Y SALA DE PARTOS DE LA UNIDAD DE SALUD DE IBAGUE USI ESE EN EL MARCO DE LA EJECUCION DEL CONVENIO INTERADMINISTRATIVO N 2442 DEL 2026-MAITE</t>
  </si>
  <si>
    <t>HENRY ANDRES RODRIGUEZ</t>
  </si>
  <si>
    <t>1234642302</t>
  </si>
  <si>
    <t>RC/ I-100015729  I-100058788</t>
  </si>
  <si>
    <t>CARRERA 9 N 60-50 URBANIZACION PRADOS DEL NORTE</t>
  </si>
  <si>
    <t>1006127600</t>
  </si>
  <si>
    <t>CALLE 36 OESTE N 36-11 MANZANA 36 CASA 11 BARRIO JARDIN SANTANDER</t>
  </si>
  <si>
    <t>bernalchaconandrea2@gmail.com</t>
  </si>
  <si>
    <t>ENFERMERO PROFESIONAL</t>
  </si>
  <si>
    <t>1005754394</t>
  </si>
  <si>
    <t>CALLE 21 N°7-39 BARRIO EL CARMEN</t>
  </si>
  <si>
    <t>jstrujillog@ut.edu.co</t>
  </si>
  <si>
    <t>PROPIOS</t>
  </si>
  <si>
    <t>CONTRATAR LA PRESTACIÓN DEL SERVICIO DE VIGILANCIA Y SEGURIDAD PRIVADA, A TRAVÉS DE VIGILANCIA HUMANA Y VIGILANCIA MEDIANTE SISTEMA INALÁMBRICO, EN LAS UNIDADES INTERMEDIAS Y CENTROS DE SALUD JORDÁN VIII ETAPA, UNIDAD DEL SUR, UNIDAD HOSPITAL SAN FRANCISCO, UNIDAD DEL SALADO Y UNIDAD PICALEÑA, ADSCRITOS A LA UNIDAD DE SALUD DE IBAGUÉ U.S.I. – E.S.E., EL CUAL DEBERÁ SER PRESTADO POR UNA EMPRESA LEGALMENTE CONSTITUIDA Y AUTORIZADA POR LA SUPERINTENDENCIA DE VIGILANCIA Y SEGURIDAD PRIVADA, DE CONFORMIDAD CON LA NORMATIVIDAD VIGENTE.”</t>
  </si>
  <si>
    <t>SERVICIO DE SEGURIDAD Y VIGILANCIA</t>
  </si>
  <si>
    <t>800185215</t>
  </si>
  <si>
    <t>CARRERA 7 N 21-85 BARRIO EL CARMEN</t>
  </si>
  <si>
    <t>servicios profesionales en seguridad y vigilancia</t>
  </si>
  <si>
    <t>/ INTERMEDIAS Y CENTROS DE SALUD</t>
  </si>
  <si>
    <t>CONTRATAR UN AUXILIAR DE ENFERMERIA PARA QUE BRINDE APOYO A LA EJECUCION DE LAS RUTAS DE ATENCION EN SALUD EN LA TOMA DE MUESTRAS Y ALISTAMIENTO DE MUESTRAS DEL LABORATORIO CLINICO DE LA UNIDAD DE SALUD DE IBAGUE USI ESE EN EL MARCO DE LA EJECUCION DEL CONVENIO INTERADMINISTRATIVO N 2442 DE 2026-MAITE</t>
  </si>
  <si>
    <t>YOMAR IRENE SANTAMARIA G</t>
  </si>
  <si>
    <t>65630883</t>
  </si>
  <si>
    <t>CARRERA 11 N 1A-136 BARRIO ALASKA</t>
  </si>
  <si>
    <t>yomaira.santamaria1957@gmail.com</t>
  </si>
  <si>
    <t>1984/0629</t>
  </si>
  <si>
    <t>1007811893</t>
  </si>
  <si>
    <t>CARRERA 3A N 47-28 CASA VERSALLES</t>
  </si>
  <si>
    <t>alisremicio06@gmail.com</t>
  </si>
  <si>
    <t>ADRIANA MARCELA MENDOZA OLARTE</t>
  </si>
  <si>
    <t>1110471179</t>
  </si>
  <si>
    <t>CALLE 60A N 1B-03 BARRIO LA FLORESTA</t>
  </si>
  <si>
    <t>adriana.mm1119@gmail.com</t>
  </si>
  <si>
    <t>CONTRATAR LA PRESTACION DE SERVICIOS DE UN PROFESIONAL ESPECIALIZADO PARA APOYAR LOS PROCESOS DE PLANEACION ESTRATEGICA INSTITUCIONAL EN EL MARCO DE LA EJECUCION DEL CONVENIO INTERADMNISTRATIVO N° 2442 DEL 2026-MAITE</t>
  </si>
  <si>
    <t>MAITE TODAS LAS AREA</t>
  </si>
  <si>
    <t>28588298</t>
  </si>
  <si>
    <t>25-44-101216091</t>
  </si>
  <si>
    <t>MANZANA Q CASA 8 URBANIZACION IBAGUE 2000</t>
  </si>
  <si>
    <t>PROFESIONAL ADMINISTRACION FINANCIERA</t>
  </si>
  <si>
    <t>MAITE- TODAS LAS AREAS</t>
  </si>
  <si>
    <t>CONTRATAR LA PRESTACION DE SERVICIOS DE UN PROFESIONAL MEDICO ESPECIALIZADO EN PEDIATRIA EN EL SERVICIO DE CONSULTA EXTERNA UNIDAD DE SALUD DE IBAGIE USI ESE COMO APOYO A LAS RUTAS DE ATENCION EN SALUD, DENTRO DEL MARCO DE LA EJECUCION DEL CONVENIO INTERADMINISTRATIVO N 2442 DE 2026-MAITE</t>
  </si>
  <si>
    <t>PEDIATRA</t>
  </si>
  <si>
    <t>MAITE-CONSULTA EXTERNA</t>
  </si>
  <si>
    <t>17878116</t>
  </si>
  <si>
    <t>BUGA-VALLE</t>
  </si>
  <si>
    <t>CARRERA 12 N 69-158</t>
  </si>
  <si>
    <t>alvarezmd@hotmail.com</t>
  </si>
  <si>
    <t>1958/0215</t>
  </si>
  <si>
    <t>CONTRATAR LA PRESTACION DE SERVICIOS DE UN PROFESIONAL MEDICO ESPECIALIZADO EN PEDIATRIA EN LOS SERVICIOS DE URGENCIAS, HOSPITALIZACION Y RUTA MATERNO PERINATAL - UNIDAD DE SALUD DE IBAGUE USI ESE, COMO APOYO A LAS RUTAS DE ATENCION EN SALUD, DENTRO DEL MARCO DE LA EJECUCION DEL CONVENIO INTERADMINISTRATIVO N°2442 DE 2026-MAITE</t>
  </si>
  <si>
    <t>URGENCIAS, HOSPITALIZACION Y RUTA MATERNO INFANTIL</t>
  </si>
  <si>
    <t>28980289</t>
  </si>
  <si>
    <t>VENADILLO-TOLIMA</t>
  </si>
  <si>
    <t>CALLE 67 N 7-27 TORRE 2 APT 1205</t>
  </si>
  <si>
    <t>clodette777@gmail.com</t>
  </si>
  <si>
    <t xml:space="preserve">URGENCIAS,HOSPITALIZACION </t>
  </si>
  <si>
    <t>CONTRATAR LA PRESTACION DE SERVICIOS DE UN PROFESIONAL MEDICO ESPECIALIZADO EN MEDICINA FAMILIAR EN EL SERVICIO  DE CONSULTA EXTERNA -UNIDAD DE SALUD DE IBAGUE USI ESE, COMO APOYO A LAS RUTAS DE ATENCION EN SALUD, DENTRO DEL MARCO DE LA EJECUCION DEL CONVENIO INTERADMINISTRATIVO N° 2442 DE 2026-MAITE</t>
  </si>
  <si>
    <t>14235425</t>
  </si>
  <si>
    <t>HONDA-TOLIMA</t>
  </si>
  <si>
    <t>CARRERA 2 N 75B-31</t>
  </si>
  <si>
    <t>CONTRATAR LA PRESTACION DE SERVICIOS DE UN PROFESIONAL MEDICO ESPECIALIZADO EN PSIQUIATRIA EN LOS SERVICIOS  DE URGENCIAS,HOSPITALIZACION Y CONSULTA EXTERNA EN SALUD MENTAL-UNIDAD DE SALUD DE IBAGUE USI ESE, COMO APOYO A LAS RUTAS DE ATENCION EN SALUD, DENTRO DEL MARCO DE LA EJECUCION DEL CONVENIO INTERADMINISTRATIVO N° 2442 DE 2026-MAITE</t>
  </si>
  <si>
    <t>PSQUIATRA</t>
  </si>
  <si>
    <t>URGENCIAS, HOSPITALIZACION Y CONSULTA EXTERNA</t>
  </si>
  <si>
    <t>DANIEL EDUARDO PINILLA OSPINA</t>
  </si>
  <si>
    <t>14138035</t>
  </si>
  <si>
    <t>CALLE 95 N 13A SUR-64 EDIFICIO ATICA TORRE 2 APT 1404</t>
  </si>
  <si>
    <t>PSIQUIATRA</t>
  </si>
  <si>
    <t>URGENCIAS,HOSPITALIZACION Y CONS. EXTERNA</t>
  </si>
  <si>
    <t>CONTRATAR LA PRESTACION DE SERVICIOS DE UN PROFESIONAL EN NUTRICION EN LA UNIDAD DE SALUD DE IBAGUE USI ESE, COMO APOYO A LAS RUTAS DE ATENCION EN SALUD, DENTRO DEL MARCO DE LA EJECUCION DEL CONVENIO INTERADMINISTRATIVO N° 2442 DE 2026-MAITE</t>
  </si>
  <si>
    <t>30398749</t>
  </si>
  <si>
    <t>BOSQUE LARGO TORRE 18 APT 102 BARRIO LA CAMPIÑA</t>
  </si>
  <si>
    <t>CONTRATAR LA PRESTACION DE SERVICIOS DE MEDICINA ESPECIALIZADA PARA EL SERVICIO DE ECOGRAFIAS EN EL SERVICIO DE CONSULTA EXTERNA  -  UNIDAD DE SALUD DE IBAGUE USI ESE, COMO APOYO A LAS RUTAS DE ATENCION EN SALUD, DENTRO DEL MARCO DE LA EJECUCION DEL CONVENIO INTERADMINISTRATIVO N° 2442 DE 2026-MAITE</t>
  </si>
  <si>
    <t>MEDICO ESPECIALIZADO/ECOGRAFIA</t>
  </si>
  <si>
    <t>MARIO FERNANDO PADILLA RODRIGUEZ</t>
  </si>
  <si>
    <t>93394691</t>
  </si>
  <si>
    <t>CALLE 79 N 17C-39 CASA PALMA DEL VERGEL</t>
  </si>
  <si>
    <t>CONTRATAR LA PRESTACION DE SERVICIOS PROFESIONALES DE UN ABOGADO PARA APOYAR LOS PROCESOS JURIDICOS DE LA UNIDAD DE SALUD DE IBAGUE USI ESE</t>
  </si>
  <si>
    <t>1109387699</t>
  </si>
  <si>
    <t>CALLE 14 M 54 BARRIO ALEMAN LERIDA TOLIMA</t>
  </si>
  <si>
    <t>1996/1104</t>
  </si>
  <si>
    <t>ABOGADA</t>
  </si>
  <si>
    <t>CONTRATAR POR PRESTACION DE SERVICIOS UN ENFERMERO PROFESIONAL PARA DAR CUMPLIMIENTO A LAS ACTIVIDADES EN ATENCION PRIMARIA EN SALUD REALIZANDO JORNADAS DE INFORMACION Y EDUCACION DIRIGIDAS A LA COMUNIDAD GENERAL DE ACUERDO A LO ESTIPULADO EN EL CONTRATO INTERADMINISTRATIVO N° 2325 DE 2026</t>
  </si>
  <si>
    <t>ASISTANCIAL PIC</t>
  </si>
  <si>
    <t>CRISTIAN ANDRES LOPEZ OLIVERA</t>
  </si>
  <si>
    <t>1075226525</t>
  </si>
  <si>
    <t>MANZANA T CASA 30A BARRIO TOLIMA GRANDE</t>
  </si>
  <si>
    <t>cristianlopez54181@hotmail.com</t>
  </si>
  <si>
    <t>ASISTENCIAL PIC</t>
  </si>
  <si>
    <t>CONTRATAR LA PRESTACION DE SERVICIOS DE UN PROFESIONAL MEDICO(A)  QUIEN HARA PARTE DE UN(1) EQUIPO BASICO DE SALUD, LOS CUALES CONFORME A LA PROGRAMACION Y PRIORIZACION REALIZADA POR LA USI ESE CUMPLIRA RESPONSABILIDADES OPERATIVAS EN UN(1) TERRITORIO URBANO EJECUTANDO ACCIONES DE ATENCION PRIMARIA EN SALUD, GESTION DEL RIESGO EN SALUD Y SEGUIMIENTO TERRITORIAL BAJO EL MODELO PREVENTIVO Y PREDICTIVO DE SALUD CONFORME A LOS LINEAMIENTOS DEFINIDOS EN LA RESOLUCION N2593 DE 2025 EXPEDIDO POR EL MINISTERIO DE SALUD Y PROTECCION SOCIAL</t>
  </si>
  <si>
    <t>1006116761</t>
  </si>
  <si>
    <t>CARRERA 14A N 72-118 BALCONES DE VERGEL</t>
  </si>
  <si>
    <t>ASISTENCIAL EBS</t>
  </si>
  <si>
    <t>65589203</t>
  </si>
  <si>
    <t>SALDAÑA TOLIMA</t>
  </si>
  <si>
    <t>TRANSVERASL 115A SURN 32A-6 SUR MANZANA A CASA 3</t>
  </si>
  <si>
    <t>CONTRATAR LA PRESTACION DE SERVICIOS PROFEIONALES DE UN ABOGADO PARA BRINDAR APOYO JURIDICO A LA COORDINACION, EJECUCION, SEGUIMIENTO Y CIERRE DE LA ESTRATEGIA DE EQUIPOS BASICOS EN SALUD (EBS) DE LA UNIDAD DE SALUD DE IBAGUE USI ESE, EN LOS COMPONENTES CONTRACTUAL, ADMINISTRTIVO, LEGAL Y DEMAS ACTUACIONES NECESARIAS PARA LA ADECUADA EJECUCION DE LOS RECURSOS ASIGNADOS POR EL MINISTERIO DE SALUD Y PROTECCION SOCIAL</t>
  </si>
  <si>
    <t>EBS / ABOGADO</t>
  </si>
  <si>
    <t>PAOLA ANDREA ARTEAGA MORENO</t>
  </si>
  <si>
    <t>1110582524</t>
  </si>
  <si>
    <t>BOSQUE LARGO TORRE 25 APT 202</t>
  </si>
  <si>
    <t>abogadapaola.arteaga@hotmail.com</t>
  </si>
  <si>
    <t>1018433119</t>
  </si>
  <si>
    <t>CALLE 62 N 8-20</t>
  </si>
  <si>
    <t>isabel.fernandez2723@gmail.com</t>
  </si>
  <si>
    <t>MAITE URGENCIA, HOSPITALIZACION</t>
  </si>
  <si>
    <t>CONTRATAR LA PRESTACION DE SERVICIOS DE UN PROFESIONAL MEDICO EN MEDICINA GENERAL EN EL SERVICIO DE CONSULTA EXTERNA - UNIDAD DE SALUD DE IBAGUE USI ESE, COMO APOYO A LAS RUTAS DE ATENCION EN SALUD, DENTRO DEL MARCO DE LA EJECUCION DEL CONVENIO INTERADMINISTRATIVO N°2442 DE 2026-MAITE</t>
  </si>
  <si>
    <t>51987188</t>
  </si>
  <si>
    <t>LA ARBOLEDA PICALEÑA MANZANA 7 CASA 7</t>
  </si>
  <si>
    <t>norilabril@gmail.com</t>
  </si>
  <si>
    <t>1971/0402</t>
  </si>
  <si>
    <t>PRESTACION DE SERVICIOS RX</t>
  </si>
  <si>
    <t>ASISTENCIAL UNIDADES INTERMEDIAS</t>
  </si>
  <si>
    <t>901252497</t>
  </si>
  <si>
    <t>CALLE 18 N 11-33 FUSAGASUGA</t>
  </si>
  <si>
    <t>sanpabloangel1@gmail.com</t>
  </si>
  <si>
    <t>servicios profesionales rayos X</t>
  </si>
  <si>
    <t>CONTRATAR LA PRESTACIÓN DE SERVICIOS DE UN PROFESIONAL MÉDICO ESPECIALIZADO EN PSIQUIATRÍA PARA LOS SERVICIO DE URGENCIAS Y HOSPITALIZACIÓN EN SALUD MENTAL - UNIDAD DE SALUD IBAGUÉ USI ESE COMO APOYO A LAS RUTAS DE ATENCIÓN EN SALUD DENTRO DEL MARCO DE LA EJECUCION DEL CONVENIO INTERADMINISTRATIVO N°2442 DE 2026-MAITE</t>
  </si>
  <si>
    <t>1110527561</t>
  </si>
  <si>
    <t>CARRERA 6 SUR N 72-80</t>
  </si>
  <si>
    <t>URGENCIAS Y HOSPITALIZACION SALUD MENTAL</t>
  </si>
  <si>
    <t>RELACION DE CONTRATO MES DE JUNIO DE 2026,   EN EL MARCO DEL INDICADOR FENIX IPS 56</t>
  </si>
  <si>
    <t>ORDEN DE COMPRA CAMIONETAS</t>
  </si>
  <si>
    <t>TRABAJO SOCIAL</t>
  </si>
  <si>
    <t>AUXLIAR ENFERMERIA</t>
  </si>
  <si>
    <t>MÉDICO</t>
  </si>
  <si>
    <t xml:space="preserve">ENFERMERÍA </t>
  </si>
  <si>
    <t>18.000.000</t>
  </si>
  <si>
    <t>VETERINARIA</t>
  </si>
  <si>
    <r>
      <t>CONTRATAR A MONTO AGOTABLE EL SUMINISTRO DE REACTIVOS Y EQUIPOS EN COMODATO PARA EL LABORATORIO CLÍNICO DE LA UNIDAD INTERMEDIA SAN FRANCISCO, QUE INCLUYE QUÍMICA SANGUÍNEA, HEMATOLOGÍA, UROANÁLISIS AUTOMATIZADO, INMUNOLOGÍA, ELECTROLITOS, PRUEBAS POCT Y MICROBIOLOGÍA, ASÍ COMO LA PROVISIÓN DE INSUMOS PARA LA TOMA DE MUESTRAS EN LAS UNIDADES INTERMEDIAS, CENTROS DE SALUD Y PUESTOS DE SALUD DE LA UNIDAD DE SALUD DE IBAGUÉ U.S.I.-E.S.E</t>
    </r>
    <r>
      <rPr>
        <sz val="9"/>
        <color theme="1"/>
        <rFont val="Calibri"/>
        <family val="2"/>
        <scheme val="minor"/>
      </rPr>
      <t>.</t>
    </r>
  </si>
  <si>
    <t>2026/06/165</t>
  </si>
  <si>
    <t>IBAGUIE</t>
  </si>
  <si>
    <t>ABOGADO ESPECIALISTA</t>
  </si>
  <si>
    <t>(C) Fecha de Terminación</t>
  </si>
  <si>
    <t>58.774.800</t>
  </si>
  <si>
    <t>JUAN CARLOS ZAMBRANO VILLANUEVA</t>
  </si>
  <si>
    <t>JOSE GUILLERMO VARGS AGUIRRE</t>
  </si>
  <si>
    <t>JUAN C ZAMBRANO</t>
  </si>
  <si>
    <t>SAUL BETANCOURT</t>
  </si>
  <si>
    <t>GUILLERMO VARGAS</t>
  </si>
  <si>
    <t>DIEGO SILVA ROSAS</t>
  </si>
  <si>
    <r>
      <t>CONTRATAR LA PRESTACIÓN DEL SERVICIO DE UN PROFESIONAL ESPECIALIZADO DEL AREA DE LA SALUD PARA LA COORDINACIÓN DEL “PROYECTO PPL ERON PICALEÑA” DEL MUNICIPIO DE IBAGUÉ, EN EL MARCO DE LA RESOLUCIÓN N° 0001146 DEL 04 DE JUNIO DE 2025 “</t>
    </r>
    <r>
      <rPr>
        <sz val="9"/>
        <color theme="1"/>
        <rFont val="Calibri"/>
        <family val="2"/>
        <scheme val="minor"/>
      </rPr>
      <t xml:space="preserve">POR MEDIO DE LA CUAL SE EFECTÚA UNA ASIGNACIÓN DE RECURSOS DEL PRESUPUESTO DE </t>
    </r>
    <r>
      <rPr>
        <sz val="9"/>
        <color rgb="FF000000"/>
        <rFont val="Calibri"/>
        <family val="2"/>
        <scheme val="minor"/>
      </rPr>
      <t>GASTOS DE INVERSIÓN DEL MINISTERIO DE SALUD Y PROTECCIÓN SOCIAL, PARA LA PREVENCIÓN Y</t>
    </r>
    <r>
      <rPr>
        <sz val="9"/>
        <color theme="1"/>
        <rFont val="Calibri"/>
        <family val="2"/>
        <scheme val="minor"/>
      </rPr>
      <t xml:space="preserve"> </t>
    </r>
    <r>
      <rPr>
        <sz val="9"/>
        <color rgb="FF000000"/>
        <rFont val="Calibri"/>
        <family val="2"/>
        <scheme val="minor"/>
      </rPr>
      <t>ATENCIÓN DE PERSONAS CON RIESGOS, PROBLEMAS Y TRASTORNOS MENTALES DERIVADOS DEL</t>
    </r>
    <r>
      <rPr>
        <sz val="9"/>
        <color theme="1"/>
        <rFont val="Calibri"/>
        <family val="2"/>
        <scheme val="minor"/>
      </rPr>
      <t xml:space="preserve"> </t>
    </r>
    <r>
      <rPr>
        <sz val="9"/>
        <color rgb="FF000000"/>
        <rFont val="Calibri"/>
        <family val="2"/>
        <scheme val="minor"/>
      </rPr>
      <t>CONSUMO DE SUSTANCIAS PSICOACTIVAS.</t>
    </r>
  </si>
  <si>
    <t>18.548.928</t>
  </si>
  <si>
    <t>12.000.000</t>
  </si>
  <si>
    <t>SANDRA MARCELA URUEÑA BONILLA</t>
  </si>
  <si>
    <t>12.900.000</t>
  </si>
  <si>
    <t>7.355.745</t>
  </si>
  <si>
    <t>30.180.600</t>
  </si>
  <si>
    <t xml:space="preserve">JUAN C ZAMBRANO </t>
  </si>
  <si>
    <t>11.513.340</t>
  </si>
  <si>
    <t>12.624.000</t>
  </si>
  <si>
    <t>15.090.300</t>
  </si>
  <si>
    <t>11.250.000</t>
  </si>
  <si>
    <t>25.150.500</t>
  </si>
  <si>
    <t>LUISA FERNANDA TRIANA GUZMAN</t>
  </si>
  <si>
    <t>ANDREA DEL PILAR NIETO ORTIZ</t>
  </si>
  <si>
    <t>LUISA FERNANDA TRIANA  GUZMAN</t>
  </si>
  <si>
    <t>RELACION DE CONTRATO MES DE ABRIL DE 2026,   EN EL MARCO DEL INDICADOR FENIX IPS 56</t>
  </si>
  <si>
    <t>ARMERO GUAYABAL</t>
  </si>
  <si>
    <t>RELACION DE CONTRATO MES DE MAYO DE 2026,   EN EL MARCO DEL INDICADOR FENIX IPS 56</t>
  </si>
  <si>
    <t>6 MESES</t>
  </si>
  <si>
    <r>
      <t xml:space="preserve">CONTRATAR POR PRESTACION DE SERVICIO UN PROFESIONAL EN ODONTOLOGIA PARA REALIZAR JORNADAS DE INFORMACIÓN EN SALUD A  3.500 PERSONAS. DIRIGIDAS A POBLACIÓN MENOR DE EDAD ENTRE 1 Y 17 AÑOS, MUJERES GESTANTES MENORES DE 18 AÑOS, FAMILIAS, PADRES O CUIDADORES DE MENORES DE 18 AÑOS PARA EL DESARROLLO DE LA ESTRATEGIA “SOY GENERACIÓN MAS SONRIENTE” DANDO </t>
    </r>
    <r>
      <rPr>
        <sz val="9"/>
        <color rgb="FF000000"/>
        <rFont val="Calibri"/>
        <family val="2"/>
        <scheme val="minor"/>
      </rPr>
      <t>CUMPLIMIENTO AL CONTRATO INTERADMINISTRATIVO No 2325 DE 2026.</t>
    </r>
  </si>
  <si>
    <t>BOGOTÁ D.C.</t>
  </si>
  <si>
    <t>CHAOARRAL</t>
  </si>
  <si>
    <t>BARRABQUILLA</t>
  </si>
  <si>
    <t>BGOTA D.C.</t>
  </si>
  <si>
    <t>NO.CONTRATO</t>
  </si>
  <si>
    <t>NOMBRE</t>
  </si>
  <si>
    <t>C.C.</t>
  </si>
  <si>
    <t>PROCURADURIA</t>
  </si>
  <si>
    <t>CONTRALORIA</t>
  </si>
  <si>
    <t>PASADO JUDICIAL</t>
  </si>
  <si>
    <t>MEDIDAS CORRECTIVAS</t>
  </si>
  <si>
    <t>DELITOS SEXUALES</t>
  </si>
  <si>
    <t>NO PRESENTA</t>
  </si>
  <si>
    <r>
      <t>134854255</t>
    </r>
    <r>
      <rPr>
        <sz val="11"/>
        <color rgb="FF333333"/>
        <rFont val="Tahoma"/>
        <family val="2"/>
      </rPr>
      <t> </t>
    </r>
  </si>
  <si>
    <r>
      <t>134876379</t>
    </r>
    <r>
      <rPr>
        <sz val="11"/>
        <color rgb="FF333333"/>
        <rFont val="Tahoma"/>
        <family val="2"/>
      </rPr>
      <t> </t>
    </r>
  </si>
  <si>
    <r>
      <rPr>
        <b/>
        <sz val="11"/>
        <color rgb="FF333333"/>
        <rFont val="Tahoma"/>
        <family val="2"/>
      </rPr>
      <t>135860950</t>
    </r>
    <r>
      <rPr>
        <sz val="11"/>
        <color rgb="FF333333"/>
        <rFont val="Tahoma"/>
        <family val="2"/>
      </rPr>
      <t> </t>
    </r>
  </si>
  <si>
    <t>SOIA YULIETH BOTERO MEDINA</t>
  </si>
  <si>
    <t>MINIMA CUANTIA 2026</t>
  </si>
  <si>
    <t>FECHA INICIO</t>
  </si>
  <si>
    <t>FECHA TERMINACION</t>
  </si>
  <si>
    <t>No.INVITACION</t>
  </si>
  <si>
    <t>No. RESOLUCION APERTURA</t>
  </si>
  <si>
    <t>OBJETO</t>
  </si>
  <si>
    <t>VALOR</t>
  </si>
  <si>
    <t>CDP</t>
  </si>
  <si>
    <t>FECHA CDP</t>
  </si>
  <si>
    <t>PLAZO EJECUCIÓN</t>
  </si>
  <si>
    <t>DEPENDENCIA</t>
  </si>
  <si>
    <t>FECHA AJUDICACION</t>
  </si>
  <si>
    <t>VALOR ADJUDICACION</t>
  </si>
  <si>
    <t>No.RESOLUCION REVOCATORIAY/O DESIERTA</t>
  </si>
  <si>
    <t>CONTRATISTA</t>
  </si>
  <si>
    <t>25-26/02/2026</t>
  </si>
  <si>
    <t>305-17/02/2026</t>
  </si>
  <si>
    <t xml:space="preserve">PRESTAR LOS SERVICIOS DE VIGILANCIA POR MEDIO DE SISTEMA INALAMBRICO EN LAS UNIDADES INTERMEDIAS, CENTROS DE SALUD Y VIGILANCIA HUMANA EN LAS UNIDADES INTERMEDIAS: JORDÁN VIII ETAPA, UNIDAD DEL SUR, UNIDAD HOSPITAL SAN FRANCISCO, UNIDAD DEL SALADO Y UNIDAD PICALEÑA, ADSCRITOS A LA UNIDAD DE SALUD DE IBAGUÉ U.S.I.-E.S.E. </t>
  </si>
  <si>
    <t>3 MESES Y 10 DIAS</t>
  </si>
  <si>
    <t>NATALY MUR</t>
  </si>
  <si>
    <t>RECURSOS HUMANOS</t>
  </si>
  <si>
    <t>RES.484-26/02/2026</t>
  </si>
  <si>
    <t>309-18/02/2026</t>
  </si>
  <si>
    <t>CONTRATAR LA PRESTACIÓN DE SERVICIO INTEGRAL DE ASEO, DESINFECCIÓN Y SERVICIOS GENERALES, PARA ASISTIR A TODAS LAS AREAS DE LAS DIFERENTES SEDES ADCRITAS A LA UNIDAD DE SALUD DE IBAGUE E.S.E.</t>
  </si>
  <si>
    <t>2 MESES Y 22 DIAS</t>
  </si>
  <si>
    <t>JOSE GUILLERMOVARGAS AGUIRRE</t>
  </si>
  <si>
    <t>CALIDAD</t>
  </si>
  <si>
    <t>R. 485-26/02/2026</t>
  </si>
  <si>
    <t>DIANA CAMILA TRONCOSO ALVAREZ C.C.No.1,110,061,944</t>
  </si>
  <si>
    <t>27-28/02/2026</t>
  </si>
  <si>
    <t>308//18/02/2026</t>
  </si>
  <si>
    <t>CONTRATAR EL SUMINISTRO DE ELEMENTOS Y DISPOSITIVOS MÉDICOS CONTEMPLADOS EN EL PLAN DE BENEFICIOS DE SALUD (PBS), NECESARIOS PARA LA ATENCIÓN INTEGRAL DE USUARIOS EN SERVICIOS DE SALUD COMO URGENCIAS, HOSPITALIZACIÓN, UNIDAD MENTAL, ATENCIÓN DE PARTOS, ACTIVIDADES DE PROMOCIÓN Y PREVENCIÓN, ASÍ COMO BRIGADAS DE SALUD URBANAS Y RURALES A MONTO AGOTABLE.</t>
  </si>
  <si>
    <t>8 MESES</t>
  </si>
  <si>
    <t>RESOLUCION No.492  de 02 de Marzo de 2026</t>
  </si>
  <si>
    <t>ACTA No.01 DE FEBRERO 26  DE 2025; DECLARADA DESIERTA ART. 23 RESLUCION 219 MANUAL CONTRATACION</t>
  </si>
  <si>
    <t>02-03/03/2026</t>
  </si>
  <si>
    <t>311/23/02/2026</t>
  </si>
  <si>
    <t>CONTRATAR A MONTO AGOTABLE EL SUMINISTRO DE MEDICAMENTOS DE MANEJO AMBULATORIO EN GENERAL, ASI COMO LOS MEDICAMENTOS REQUERIDOS PARA LAS ACTIVIDADES DE PROMOCIÓN Y MANTENIMIENTO DE LA SALUD DE ACUERDO CON LOS CONTRATOS DE PRESTACIÓN DE SERVICIOS DE SALUD VIGENTES SUSCRITOS ENTRE LA UNIDAD DE SALUD DE IBAGUÉ USI ESE Y LOS ASEGURADORES DE LOS MEDICAMENTOS CONTENIDOS EN LA RESOLUCIÓN No. 2366 de 2023</t>
  </si>
  <si>
    <t>PROFERSIONAL ESPECIALIZADO</t>
  </si>
  <si>
    <t>RESOLUCION No.332 de febrero 25 de 2026 hora 15:35 p.m.</t>
  </si>
  <si>
    <t>REVOCADO EL PROCESO ART. 93 Cod. Proc. Adtivo.</t>
  </si>
  <si>
    <t>25/02/2026 -25-02/2026</t>
  </si>
  <si>
    <t>03-04/03/2026-  04-05-03/2026</t>
  </si>
  <si>
    <t>314/24/02/2026</t>
  </si>
  <si>
    <t>02/20/2026</t>
  </si>
  <si>
    <t>11-12/03/2026</t>
  </si>
  <si>
    <t>497-03/03/2026</t>
  </si>
  <si>
    <t>CONTRATAR EL SUMINISTRO DE MEDICAMENTOS DE MANEJO AMBULATORIO, ASI COMO LOS MEDICAMENTOS REQUERIDOS PARA LAS ACTIVIDADES DE PROMOCIÓN Y MANTENIMIENTO DE LA SALUD, POR MODALIDAD DE CAPITACIÓN, DE ACUERDO CON EL CONTRATO SUSCRITO ENTRE LA UNIDAD DE SALUD DE IBAGUE USI - ESE Y LA NUEVA EPS, DE LOS MEDICAMENTOS CONTENIDOS EN EL ANEXO TECNICO,</t>
  </si>
  <si>
    <t>10-11/03/2026</t>
  </si>
  <si>
    <t>498-03/03/2026</t>
  </si>
  <si>
    <t>CONTRATAR A MONTO AGOTABLE EL SUMINISTRO DE INSUMOS Y MATERIAL PARA LA TOMA Y PROCESAMIENTO DE MUESTRAS DEL LABORATORIO CLINICO ENLAS UNIDADES INTERMEDIAS, CENTROS Y PUESTOS DE SALUD DE LA UNIDAD DE SALUD DE IBAGUE U.S.I. -E.S.E.</t>
  </si>
  <si>
    <t>SANDRA M URUEÑA B</t>
  </si>
  <si>
    <t>13-14/03/2026</t>
  </si>
  <si>
    <t>504-05/03/2026</t>
  </si>
  <si>
    <t>CONTRATAR EL SUMINISTRO DE ELEMENTOS DE IDENTIFICACIÓN INSTITUCIONAL (GORRAS, CHALECOS Y CINTAS PORTA CARNET), PARA LA EJECUCIÓN DEL PROGRAMA EN ATENCIÓN PRIMARIA EN SALUD APS-EQUIPOS BÁSICOS DE SALUD (EBS), PARA EL AREA URBANA Y RURAL EN EL MARCO DE LA RESOLUCI´ON No.0002593 DEK 12 DE DICIEMBRE DE 2025 EXPEDIDA POR  EL MINISTERIO DE SALUD Y PROTECCIÓN SOCIAL</t>
  </si>
  <si>
    <t>SARY IBETH SANTOS MORENO</t>
  </si>
  <si>
    <t>MENOR CUANTIA 2026</t>
  </si>
  <si>
    <t>No. RESOLUCION</t>
  </si>
  <si>
    <t>MAYOR  CUANTIA 2026</t>
  </si>
  <si>
    <t>PLAZO</t>
  </si>
  <si>
    <t xml:space="preserve">RELACION DETALLADA DE CONTRATOS SOLICITADOS POR LA PERSONERIA A 31 DE ENERO DE 2026 LEY DE GARANTIAS </t>
  </si>
  <si>
    <t>CONTRATO No.</t>
  </si>
  <si>
    <t>MODALIDAD DE SELECCIÓN</t>
  </si>
  <si>
    <t>VALOR INICIAL</t>
  </si>
  <si>
    <t>FECHA SUSCRIPCION</t>
  </si>
  <si>
    <t>DISPONIBILIDAD PRESUPUESTAL</t>
  </si>
  <si>
    <t>VALOR MENSUAL</t>
  </si>
  <si>
    <t>ESTADO ACTUAL CONTRATLO</t>
  </si>
  <si>
    <t>DIRECTA</t>
  </si>
  <si>
    <t>EN EJECUCIÓN</t>
  </si>
  <si>
    <t>03/31/2026</t>
  </si>
  <si>
    <t>20.120.400</t>
  </si>
  <si>
    <t>23.026.752</t>
  </si>
  <si>
    <t>11.833.155</t>
  </si>
  <si>
    <t>157.000.000</t>
  </si>
  <si>
    <t>8.520.000</t>
  </si>
  <si>
    <t>19.665.000</t>
  </si>
  <si>
    <t>60.000.000</t>
  </si>
  <si>
    <t>TERMINADO</t>
  </si>
  <si>
    <t>278.636.400</t>
  </si>
  <si>
    <t>9.000.000</t>
  </si>
  <si>
    <t>264.000.000</t>
  </si>
  <si>
    <t>1.000.000</t>
  </si>
  <si>
    <t>38.377.800</t>
  </si>
  <si>
    <t>282.469.222</t>
  </si>
  <si>
    <t>52'845.000</t>
  </si>
  <si>
    <t>LIQUIDADO</t>
  </si>
  <si>
    <t>19.188.900</t>
  </si>
  <si>
    <t>$8.520.000</t>
  </si>
  <si>
    <t>7.995.375</t>
  </si>
  <si>
    <t>7.791.000</t>
  </si>
  <si>
    <t>7.407.000</t>
  </si>
  <si>
    <t>35.210.700</t>
  </si>
  <si>
    <t>15.990.000</t>
  </si>
  <si>
    <t>13.572.000</t>
  </si>
  <si>
    <t>16.500.000</t>
  </si>
  <si>
    <t>ERIKA MARCELA ONSTAIN VALENCIA</t>
  </si>
  <si>
    <t>83</t>
  </si>
  <si>
    <t>84</t>
  </si>
  <si>
    <t>85</t>
  </si>
  <si>
    <t>86</t>
  </si>
  <si>
    <t>87</t>
  </si>
  <si>
    <t>88</t>
  </si>
  <si>
    <t>89</t>
  </si>
  <si>
    <t>90</t>
  </si>
  <si>
    <t>91</t>
  </si>
  <si>
    <t>92</t>
  </si>
  <si>
    <t>93</t>
  </si>
  <si>
    <t>94</t>
  </si>
  <si>
    <t>95</t>
  </si>
  <si>
    <t>96</t>
  </si>
  <si>
    <t>97</t>
  </si>
  <si>
    <t>99</t>
  </si>
  <si>
    <r>
      <t>CONTRATAR A MONTO AGOTABLE EL SUMINISTRO DE REACTIVOS Y EQUIPOS EN COMODATO PARA EL LABORATORIO CLÍNICO DE LA UNIDAD INTERMEDIA SAN FRANCISCO, QUE INCLUYE QUÍMICA SANGUÍNEA, HEMATOLOGÍA, UROANÁLISIS AUTOMATIZADO, INMUNOLOGÍA, ELECTROLITOS, PRUEBAS POCT Y MICROBIOLOGÍA, ASÍ COMO LA PROVISIÓN DE INSUMOS PARA LA TOMA DE MUESTRAS EN LAS UNIDADES INTERMEDIAS, CENTROS DE SALUD Y PUESTOS DE SALUD DE LA UNIDAD DE SALUD DE IBAGUÉ U.S.I.-E.S.E</t>
    </r>
    <r>
      <rPr>
        <sz val="11"/>
        <color theme="1"/>
        <rFont val="Calibri"/>
        <family val="2"/>
        <scheme val="minor"/>
      </rPr>
      <t>.</t>
    </r>
  </si>
  <si>
    <r>
      <t>CONTRATAR LA PRESTACIÓN DEL SERVICIO DE UN PROFESIONAL ESPECIALIZADO DEL AREA DE LA SALUD PARA LA COORDINACIÓN DEL “PROYECTO PPL ERON PICALEÑA” DEL MUNICIPIO DE IBAGUÉ, EN EL MARCO DE LA RESOLUCIÓN N° 0001146 DEL 04 DE JUNIO DE 2025 “</t>
    </r>
    <r>
      <rPr>
        <sz val="11"/>
        <color theme="1"/>
        <rFont val="Calibri"/>
        <family val="2"/>
        <scheme val="minor"/>
      </rPr>
      <t xml:space="preserve">POR MEDIO DE LA CUAL SE EFECTÚA UNA ASIGNACIÓN DE RECURSOS DEL PRESUPUESTO DE </t>
    </r>
    <r>
      <rPr>
        <sz val="11"/>
        <color rgb="FF000000"/>
        <rFont val="Calibri"/>
        <family val="2"/>
        <scheme val="minor"/>
      </rPr>
      <t>GASTOS DE INVERSIÓN DEL MINISTERIO DE SALUD Y PROTECCIÓN SOCIAL, PARA LA PREVENCIÓN Y</t>
    </r>
    <r>
      <rPr>
        <sz val="11"/>
        <color theme="1"/>
        <rFont val="Calibri"/>
        <family val="2"/>
        <scheme val="minor"/>
      </rPr>
      <t xml:space="preserve"> </t>
    </r>
    <r>
      <rPr>
        <sz val="11"/>
        <color rgb="FF000000"/>
        <rFont val="Calibri"/>
        <family val="2"/>
        <scheme val="minor"/>
      </rPr>
      <t>ATENCIÓN DE PERSONAS CON RIESGOS, PROBLEMAS Y TRASTORNOS MENTALES DERIVADOS DEL</t>
    </r>
    <r>
      <rPr>
        <sz val="11"/>
        <color theme="1"/>
        <rFont val="Calibri"/>
        <family val="2"/>
        <scheme val="minor"/>
      </rPr>
      <t xml:space="preserve"> </t>
    </r>
    <r>
      <rPr>
        <sz val="11"/>
        <color rgb="FF000000"/>
        <rFont val="Calibri"/>
        <family val="2"/>
        <scheme val="minor"/>
      </rPr>
      <t>CONSUMO DE SUSTANCIAS PSICOACTIVAS.</t>
    </r>
  </si>
  <si>
    <t>66 DIAS</t>
  </si>
  <si>
    <t>RELACION DE CONTRATOS QUE SE LES REALIZA ADICION, PRORROGA Y/O OTROSÍ, LIQUIDACION VIGENCIA 2026</t>
  </si>
  <si>
    <t>No. CONTRATO</t>
  </si>
  <si>
    <t>FECHA CONTRATO</t>
  </si>
  <si>
    <t>VALOR/INICIAL</t>
  </si>
  <si>
    <t>VALOR/ADICION</t>
  </si>
  <si>
    <t>VALOR FINAL</t>
  </si>
  <si>
    <t>PRORROGA</t>
  </si>
  <si>
    <t>FECHA FINAL PRORROGA</t>
  </si>
  <si>
    <t>OTROSI, MODIFICATRIO, ACLARATORIO ETC</t>
  </si>
  <si>
    <t>SECION DE CONTRATO A:</t>
  </si>
  <si>
    <t>FECHA DE ADICION, PRORROGA, OTROSI</t>
  </si>
  <si>
    <t>POLIZA</t>
  </si>
  <si>
    <t>LIQUIDACIÓN</t>
  </si>
  <si>
    <t>FECHA LIQUIDACION</t>
  </si>
  <si>
    <t>CLAUSULA 5;FORMA DE PAGO</t>
  </si>
  <si>
    <t>CLAUSULA TERCERA VALOR</t>
  </si>
  <si>
    <t>14 DIAS</t>
  </si>
  <si>
    <t>25-40-101055845- 05/07/2026;25-44-101208649-2026/03/02</t>
  </si>
  <si>
    <t>CONTRATAR LA PRESTACION DE SERVICO INTEGRAL DE ASEO, DESINFECCION Y SERVICOS GENERALES, PARA ASISTIR A TODAS LAS AREAS DE LAS DIFERENTES SEDES ADSCRITAS A LA UNIDAD DE SALUD DE IBAGUE E.S.E.</t>
  </si>
  <si>
    <t>DIANA CAMILA TRONCOSO ALVAREZ, C.C. 1.110’061.944 DE ALVARADO, PROPIETARIA DEL ESTABLECIMIENTO COMERCIAL DENOMINADO “SERVITROAL”</t>
  </si>
  <si>
    <t>11 DIAS</t>
  </si>
  <si>
    <t>SERVICIO DE VIGILANCIA</t>
  </si>
  <si>
    <t>310-47-994000019932</t>
  </si>
  <si>
    <t>CONTRATAR LOS SERVICIOS DE UN PROFESIONAL PARA REALIZAR EL SEGUIMIENTO Y MANTENIMIENTO PREVENTIVO Y CORRECTIVO A TODOS LOS EQUIPOS BIOMEDICOS PROPIEDAD DE LA UNIDAD DE SALUD DE IBAGUE U.S.I. – E.S.E.</t>
  </si>
  <si>
    <t>JULIAN DAVID RODRIGUEZ</t>
  </si>
  <si>
    <t>5-44-101210068</t>
  </si>
  <si>
    <t>JULIAN BARRAGAN TRIANA</t>
  </si>
  <si>
    <t>NICOLAS SANCHEZ ARIZMENDY</t>
  </si>
  <si>
    <t>CONTRATAR LA PRESTACIÓN DE SERVICIOS DE UN PROFESIONAL EN TRABAJO SOCIAL PARA EL FORTALECIMIENTO DE LA RUTA DE SALUD MENTAL EN CADA UNA DE LAS UNIDADES INTERMEDIAS, TANTO EN LOS SERVICIOS DE URGENCIAS, OBSERVACIÓN Y HOSPITALIZACIÓN EN SALUD MENTAL DE LA UNIDAD DE SALUD IBAGUÉ U.S.I. – E.S.E.</t>
  </si>
  <si>
    <t xml:space="preserve"> 1MES</t>
  </si>
  <si>
    <t>25-44-1012086613</t>
  </si>
  <si>
    <t>6  DIAS</t>
  </si>
  <si>
    <t>1-44-101491519</t>
  </si>
  <si>
    <t>JUANITA GUALTERO MOSQUERA C.C.1,005,815,078</t>
  </si>
  <si>
    <t>contratar la prestación de servicios de un tecnologo ATA QUE APOYE LA REALIZACIÓN DE INFORMES A ENTES DE CONTROL Y DEPENDENCIAS DE LA ENTIDAD  ESTUDIOS PREVIOS Y DEMAS ACTIVIDADES QUE SE REQUIERAN EN EL AREA DE APOYO HOSPITALARIO  DE LA UNIDAD DE SALUD DE IBAGUIE U.S.I. E.S.E.</t>
  </si>
  <si>
    <t>FRANSCISCO JAVIER SAAVEDRA VILLAMIL C.C.No.</t>
  </si>
  <si>
    <t>25-44-101212754</t>
  </si>
  <si>
    <t xml:space="preserve">RC/ 25-40-101057544  Calidad 25-44-101215780  Salario - 25-44-101215780  Cumplimiento 25-44-101215780 </t>
  </si>
  <si>
    <t>MAYOR CUNATIA N 01</t>
  </si>
  <si>
    <t>SUMINISTROS/ Proceso de ContratacióMAYOR CUANTIA N 001-2026</t>
  </si>
  <si>
    <t>SUMINISTROS/MINIMA CUANTIA N 19</t>
  </si>
  <si>
    <t>PROFESIONAL UNIVERSITARIO/MINIMA CUANTIA N 15</t>
  </si>
  <si>
    <t>VIGILANCIA POR MEDIO DE SISTEMA INALAMBRICO/MINIMA CUANTIA N 16</t>
  </si>
  <si>
    <t>SUMINISTRO DE MEDICAMENTOS DE MANEJO AMBULATORIO/MIN-017-2026_USI_DISMED PHARMA SA</t>
  </si>
  <si>
    <t>PRESTACIÓN DE SERVICIO INTEGRAL DE ASEO/NVITACION PUBLICA DE MINIMA CUANTIA No. 014-2026</t>
  </si>
  <si>
    <t>25-44-101214235</t>
  </si>
  <si>
    <t>80760633</t>
  </si>
  <si>
    <t>79352206</t>
  </si>
  <si>
    <t>93361219</t>
  </si>
  <si>
    <t>111048657</t>
  </si>
  <si>
    <t>RC/ I-100015731 I-100058789</t>
  </si>
  <si>
    <t>https://community.secop.gov.co/Public/Tendering/ContractNoticePhases/View?PPI=CO1.PPI.49323362&amp;isFromPublicArea=True&amp;isModal=False</t>
  </si>
  <si>
    <t>1005754502</t>
  </si>
  <si>
    <t>1234646362</t>
  </si>
  <si>
    <t>1110509066</t>
  </si>
  <si>
    <t>52714485</t>
  </si>
  <si>
    <t>1110452248</t>
  </si>
  <si>
    <t>1109381265</t>
  </si>
  <si>
    <t>PROFESIONAL ESPECIALIZADO ENFERMERIA</t>
  </si>
  <si>
    <t>AREA DE CALIDAD</t>
  </si>
  <si>
    <t>JESSICA IVONNE CARDENAS GONZALEZ</t>
  </si>
  <si>
    <t>65633322</t>
  </si>
  <si>
    <t>CARRERA 23 SUR N 87-08</t>
  </si>
  <si>
    <t>jessikagonza@gmail.com</t>
  </si>
  <si>
    <t>CONTRATAR LA PRESTACIÓN DE SERVICIOS DE UN PROFESIONAL MÉDICO ESPECIALIZADO EN GINECOLOGIA EN EL SERVICIO DE CONSULTA EXTERNA UNIDAD DE SALUD IBAGUÉ USI ESE COMO APOYO A LAS RUTAS DE ATENCIÓN EN SALUD, DENTRO DEL MARCO DE LA EJECUCIÓN DEL CONVENIO INTERADMINISTRATIVO No. 2442 DE 2026 – MAITE.</t>
  </si>
  <si>
    <t>DIANA MARCELA NOVOA CHAVES</t>
  </si>
  <si>
    <t>52390083</t>
  </si>
  <si>
    <t>DIAGONAL 21 N 19-20 CASA 32</t>
  </si>
  <si>
    <t>diantres101@gmail.com</t>
  </si>
  <si>
    <t>CONTRATAR LA PRESTACIÓN DE SERVICIOS DE UN PROFESIONAL MÉDICO ESPECIALIZADO EN PSIQUIATRIA EN LOS SERVICIOS DE URGENCIAS Y  HOSPITALIZACION SALUD MENTAL DE SALUD IBAGUÉ USI ESE COMO APOYO A LAS RUTAS DE ATENCIÓN EN SALUD, DENTRO DEL MARCO DE LA EJECUCIÓN DEL CONVENIO INTERADMINISTRATIVO No. 2442 DE 2026 – MAITE.</t>
  </si>
  <si>
    <t>PSIQUIQTRA</t>
  </si>
  <si>
    <t>URGENCIAS /HOSPITALIZACION</t>
  </si>
  <si>
    <t>CIELO MARIANA CAROLINA  PRADILLA VELEZ</t>
  </si>
  <si>
    <t>1232391592</t>
  </si>
  <si>
    <t>SAN CRISTOBAL</t>
  </si>
  <si>
    <t>CARRERA 6 N 53-29 APT 503</t>
  </si>
  <si>
    <t xml:space="preserve">URGENCIAS / HOSPITALIZACION </t>
  </si>
  <si>
    <t>I-100058693</t>
  </si>
  <si>
    <t>RC/ I-100015669  I-100058630</t>
  </si>
  <si>
    <t>CARERA 6 SUR N 70 -70 BOSQUE RESERVADO APT 406</t>
  </si>
  <si>
    <t>elianaarodriguez@ut.edu.co</t>
  </si>
  <si>
    <t>MEDICO EBS</t>
  </si>
  <si>
    <t>I-100058834</t>
  </si>
  <si>
    <t>RC/ I-100015743</t>
  </si>
  <si>
    <t>RC/ I-100015738  I-100058806</t>
  </si>
  <si>
    <t>RC/ I-100015744   I-100058818</t>
  </si>
  <si>
    <t>25-44-101216109</t>
  </si>
  <si>
    <t>RC/25-40-101057652  25-44-101216117</t>
  </si>
  <si>
    <t>RC/ 310-74-994000008118   310-47-994000022185</t>
  </si>
  <si>
    <t>I-100058839</t>
  </si>
  <si>
    <t>RC/ I-100015752  I-100058827</t>
  </si>
  <si>
    <t>RC/ I-100015751  I-100058826</t>
  </si>
  <si>
    <t>RC/ I-100015741 I-10005885</t>
  </si>
  <si>
    <t>2026/12/2026</t>
  </si>
  <si>
    <t>25-44-101216149</t>
  </si>
  <si>
    <t>RC/ I-100015745  I-100058820</t>
  </si>
  <si>
    <t>RC/ I-100015755 I-100058833</t>
  </si>
  <si>
    <t>RC/ I-100015739  I-100058811</t>
  </si>
  <si>
    <t>2026/0814</t>
  </si>
  <si>
    <t>RC/ 480-74-994000010510  480-47-994000060236</t>
  </si>
  <si>
    <t>RC/ 480-74-994000010511  480-47-994000060238</t>
  </si>
  <si>
    <t>RC/ I-100015730  I-100058790</t>
  </si>
  <si>
    <t>RC/ I-100015754  I-100058830</t>
  </si>
  <si>
    <t>25-44-101216089</t>
  </si>
  <si>
    <t>RC/ I-100015736  I-100058808</t>
  </si>
  <si>
    <t>RC/ 25-40-101057668  25-44-101216150</t>
  </si>
  <si>
    <t>CARRERA 8 N 65-18</t>
  </si>
  <si>
    <t>p.barragan.unidos@gmail.com</t>
  </si>
  <si>
    <t>1985/1209</t>
  </si>
  <si>
    <t>MANZANA B CASA 5 URBANIZACION ANDA LUCIA</t>
  </si>
  <si>
    <t>anjoperdomoreyes@gamil.com</t>
  </si>
  <si>
    <t>25-44-101215961</t>
  </si>
  <si>
    <t>CALLE 31 N 4A BIS - 05</t>
  </si>
  <si>
    <t>parramararitacarolona@gmail.com</t>
  </si>
  <si>
    <t>ASISTENCIAL-CONTAC CENTER</t>
  </si>
  <si>
    <t>MANZANA 36 CASA 5 PROTECHO 2</t>
  </si>
  <si>
    <t>richi_rincon9@hotmail.com</t>
  </si>
  <si>
    <t>TECNICO-PIC</t>
  </si>
  <si>
    <t>RC/ I-100015758  I-100058845</t>
  </si>
  <si>
    <t>CONTRATAR LA PRESTACION DE SERVICIOS DE APOYO A LA GESTION DE UNA AUXILIAR DE ENFERMERIA, CON EL FIN DE EJECUTAR ACCIONES DE ATENCION PRIMARIA EN SALUD (APS), MEDIANTE LA ESTRATEGIA INTEGRAL DE CANALIZACION CASA A CASA DE LA POBLACION SUSCEPTIEBLE DE VACUNACION, ORIENTADA A LA PREVENCION DE ENFERMEDADES INMUNOPREVENIBLES DE LA INFANCIA EN EL MUNICIPIO DE IBAGUE, EN CUMPLIMIENTO DE LO DISPUESTO EN EL CONTRATO INTERADMINISTRATIVO N° 2325 DE 2026</t>
  </si>
  <si>
    <t>LIZETH TATIANA BULLA BRIÑEZ</t>
  </si>
  <si>
    <t>1005839583</t>
  </si>
  <si>
    <t>CALLE 156 BIS A SUR N° 21A-20 Arboleda campestre</t>
  </si>
  <si>
    <t>tatianabulla2003@gmail.com</t>
  </si>
  <si>
    <t>YINET PAOLA BARRIOS ARDILA</t>
  </si>
  <si>
    <t>53092520</t>
  </si>
  <si>
    <t>CALLE 152 BIS N 21-129 SUR BLOQUE 23 APT 101 ARBOLEDA CAMPESTRE</t>
  </si>
  <si>
    <t>yinetbarriosardila@gamil.com</t>
  </si>
  <si>
    <t>CONTRATAR LA PRESTACIÓN DE SERVICIOS PROFESIONALES DE UN INGENIERO BIOMEDICO O A FIN CON EXPERIENCIA RELACIONADA PARA EJECUTAR ACTIVIDADES TÉCNICAS Y OPERATIVAS RELACIONADAS CON EL MANTENIMIENTO PREVENTIVO Y CORRECTIVO, DIAGNÓSTICO, ACTUALIZACIÓN DE HOJAS DE VIDA, LEVANTAMIENTO Y ACTUALIZACIÓN DE INVENTARIO, GESTIÓN DOCUMENTAL Y SEGUIMIENTO TÉCNICO DE LOS EQUIPOS BIOMÉDICOS DE LA UNIDAD DE SALUD DE IBAGUÉ U.S.I. E.S.E., CONTRIBUYENDO A SU FUNCIONALIDAD, SEGURIDAD, TRAZABILIDAD Y CONTINUIDAD OPERATIVA, EN CUMPLIMIENTO DE LOS ESTÁNDARES DEL SISTEMA OBLIGATORIO DE GARANTÍA DE LA CALIDAD EN SALUD (SOGCS), EL SISTEMA ÚNICO DE HABILITACIÓN Y LA RESOLUCIÓN 3100 DE 2019.”</t>
  </si>
  <si>
    <t>INGENIERO BIOMEDICO</t>
  </si>
  <si>
    <t>PROPIOS ASISTENCIAL</t>
  </si>
  <si>
    <t>1110563718</t>
  </si>
  <si>
    <t>MANZANA N CASA 14 BARRIO ENTRE RIOS</t>
  </si>
  <si>
    <t>CONTRATAR A UNA EMPRESA ESPECIALIZADA PARA PRESTAR  SERVICIOS DE ASESORIA, ACOMPAÑAMIENTO TECNICO Y CAPACITACION, ORIENTADOS AL FORTALECIIENTO, OPTIMIZACION Y MEJORAMIENTO DE LOS PROCESOS DE FACTURACION, RADICACION, AUDITORIA DE CUENTAS MEDICASW (GLOSAS Y DEVOLUCIONES) Y APOYO EN LA GESTION PARA LA RECUPERACION DE CARTERA EN LA UNIDAD DE SALUD DE IBAGUE USI ESE EN EL MARCO DE LA EJECUCION DEL CONVENIO INTERADMINISTRATIVO N 2442 DE 2026 - MAITE</t>
  </si>
  <si>
    <t>SERVICIOS TECNICOS</t>
  </si>
  <si>
    <t>ADMINISTRATIVO FACTURACION</t>
  </si>
  <si>
    <t>CYC SALUD SAS /JULIAN ANDRES TEJADA</t>
  </si>
  <si>
    <t>900380965</t>
  </si>
  <si>
    <t>CALLE 60 N 8-37 WORLD TRADE CENTER OFC 804</t>
  </si>
  <si>
    <t>CYC SALUD SAS</t>
  </si>
  <si>
    <t>ADMINISTRATIVO-FACTURACION - MAITE</t>
  </si>
  <si>
    <t>I-100015732   I-100058791</t>
  </si>
  <si>
    <t>I-100058882</t>
  </si>
  <si>
    <t>“CONTRATAR LA PRESTACIÓN DE SERVICIOS PROFESIONALES DE UNA ENFERMERA PROFESIONAL ESPECIALISTA EN CALIDAD EN SALUD Y CON
FORMACIÓN COMO VERIFICADORA DE CONDICIONES DE HABILITACIÓN SEGÚN LA RESOLUCIÓN 3100 DE 2019, PARA APOYAR EL FORTALECIMIENTO INTEGRAL DEL ÁREA DE CALIDAD, EL SISTEMA OBLIGATORIO DE GARANTÍA DE LA CALIDAD EN SALUD - SOGCS, EL SISTEMA ÚNICO DE HABILITACIÓN - SUH, LA GESTIÓN
DOCUMENTAL, LOS INDICADORES Y LOS PROCESOS
TRANSVERSALES DE CALIDAD EN LA RED DE
PRESTACIÓN DE SERVICIOS DE LA UNIDAD DE SALUD
DE IBAGUÉ U.S.I. E.S.E. ”</t>
  </si>
  <si>
    <t>I-100058596  I-100015653</t>
  </si>
  <si>
    <t>1 MES / 9DIAS</t>
  </si>
  <si>
    <t>CARRERA 14 B  SUR N 95-120 LA SAMARIA</t>
  </si>
  <si>
    <t>RC/ I-100015727  I-100058786</t>
  </si>
  <si>
    <t>25-44-101215558</t>
  </si>
  <si>
    <t>25-44-101216086</t>
  </si>
  <si>
    <t>206/08/17</t>
  </si>
  <si>
    <t>2026/0825</t>
  </si>
  <si>
    <t>RC/ 25-40-101057628  25-44-101216038</t>
  </si>
  <si>
    <t>I-100059014</t>
  </si>
  <si>
    <t>RC/ 25-40-101057662 25-44-101216138</t>
  </si>
  <si>
    <t>1110579160</t>
  </si>
  <si>
    <t>CARRERA 61 C N 23B-114 CONJUNTO ALTAMIRA SAMOA TORRE APT 604</t>
  </si>
  <si>
    <t>INGENIERO</t>
  </si>
  <si>
    <t>5824170</t>
  </si>
  <si>
    <t>CALLE 57 N 4-53 MANZANA D CASA 10 TORREON DE PIEDRA PINTADA</t>
  </si>
  <si>
    <t>NACION</t>
  </si>
  <si>
    <t>REALIZAR LA INTERVENTORIA TECNICA, JURIDICA Y FINANCIERA AL CONTRATO QUE SE SUSCRIBA PARA LA REALIZACION DE LAS OBRAS DE ADECUACIONES MENORES DE LOS PUESTOS DE SALUD DE 20 DE JULIO, DANTAS,TOCHE DE LA UNIDAD DE DALUD DE IBAGUE USI ESE</t>
  </si>
  <si>
    <t>INTERVENTOR</t>
  </si>
  <si>
    <t>JUAN CARLOS TRIANA CASTILLO</t>
  </si>
  <si>
    <t>5829473</t>
  </si>
  <si>
    <t>1482/1480/1484</t>
  </si>
  <si>
    <t>MINIMA CUANTIA N 021</t>
  </si>
  <si>
    <t>CALLE 3 N°7A-09 APARTAMENTO 609 CONJUNTO ALTOS DE BELEN</t>
  </si>
  <si>
    <t>jct829@hotmail.com</t>
  </si>
  <si>
    <t>RC/ 100015750  I-100058825</t>
  </si>
  <si>
    <t>CONTRATAR LA PRESTACION DE SERVICIOS DE UN PROFESIONAL EN PSICOLOGIA PARA EL FORTALECIMIENTO DE LA RUTA DE SALUD MENTAL EN URGENCIA, OBSERVACION, HOSPITALIZACION, SALA DE PARTOS EN CADA UNA DE LA UNIDADES INTERNMEDIAS DE LA UNIDAD DE SALUD DE IBAGUE USI ESE EN EL MARCO DE LA EJECUCION DEL CONVENIO INTERADMINISTRATIVO N 2442 DE 2026-MAITE</t>
  </si>
  <si>
    <t>1234640609</t>
  </si>
  <si>
    <t>CARRERA 4 BIS N 29-75 BARRIO HIPODROMO</t>
  </si>
  <si>
    <t>UNIDADES INTERMEDIAS</t>
  </si>
  <si>
    <t>CONTRATAR LA PRESTACION DE SERVICIOS DE APOYO A LA GESTION DE UNA AUXILIAR DE ENFERMERIA, CON EL FIN DE EJECUTAR ACCIONES DE ATENCION PRIMARIA EN SALUD (APS), MEDIANTE LA ESTRATEGIA INTEGRAL DE CANALIZACION CASA A CASA DE LA POBLACION SUSCEPTIBLE DE VACUNACION, ORIENTADA A LA PREVENCION DE ENFEREMEDADES INMUNOPREVENIBLES DE LA INFANCIA EN EL MUNICIPIO DE IBAGUE, EN CUMPLIMIENTO DE LO DISPUESTO EN EL CONTRATO INTERADMINISTRATIVO N 2325 DE 2026</t>
  </si>
  <si>
    <t>ASISTENCIAL-PIC</t>
  </si>
  <si>
    <t>JEINNY CAROLINA MARTINEZ CORREDOR</t>
  </si>
  <si>
    <t>1110487620</t>
  </si>
  <si>
    <t>2026/0/26</t>
  </si>
  <si>
    <t>MANZANA 11 CASA 5 BARRIO TERRAZAS DEL TEJAR</t>
  </si>
  <si>
    <t>jennycAROLINAMARTINEZ46@GMAIL.COM</t>
  </si>
  <si>
    <t>1053849833</t>
  </si>
  <si>
    <t>emcv1234@gamil.com</t>
  </si>
  <si>
    <t>CONTRATAR LA PRESTACION DE SERVICIOS PROFESIONALES DE UN MEDICO GENERAL PARA EL FORTALECIMIENTO DE LA RUTA DE SALUD MENTAL EN CADA UNA DE LAS UNIDADES INTERMEDIAS, COMO TAMBIEN URGENCIAS, HOSPITALIZACION Y SALA DE PARTOS DE LA UNIDAD DE SALUD DE IBAGUE USI ESE EN EL MARCO DE LA EJECUCION DEL CONVENIO INTERADMINISTRATIVO N 2442 DEL 2026 - MAITE -</t>
  </si>
  <si>
    <t>MADELAIN DE JESUS SIERRA GOMEZ</t>
  </si>
  <si>
    <t>1143467263</t>
  </si>
  <si>
    <t>CARRERA 9 N 8-72 BARRIO SANTA BARBARA</t>
  </si>
  <si>
    <t>made.sierrag@hotmail.com</t>
  </si>
  <si>
    <t>CONTRATAR LA PRESTACION DE SERVICIOS DE UN PROFESIONAL EN TERAPIA OCUPACIONAL PARA APOYAR LAS ACTIVIDADES DE LA UNIDAD DE SALUD MENTAL Y LA EJECUCION DEL PROGRAMA PSICOSOCIAL EN LA UNIAD DE SALUD DE IBAGUE USI ESE EN EL MARCO DE LA EJECUCION DEL CONVENIO INTERADMINISTRATIVO N 2442 DE 2026 MAITE</t>
  </si>
  <si>
    <t>UNIDAD MENTAL</t>
  </si>
  <si>
    <t>7690159</t>
  </si>
  <si>
    <t>CARRERA 11 N 83 - 55 APARTAMENTO 1104 TORRE 4</t>
  </si>
  <si>
    <t>augustoarango@hotmail.com</t>
  </si>
  <si>
    <t>TERAPIA OCUPACIONAL</t>
  </si>
  <si>
    <t>UNIDAD MENTAL DEL SUR</t>
  </si>
  <si>
    <t>ALLISON LILEY RONDON</t>
  </si>
  <si>
    <t>1110445843</t>
  </si>
  <si>
    <t>CARRERA 5 N 88-30 EDIFICIO IWOKA</t>
  </si>
  <si>
    <t>jicaboca8625@yahoo.es</t>
  </si>
  <si>
    <t>2026/008/18</t>
  </si>
  <si>
    <t>1234639057</t>
  </si>
  <si>
    <t>CALLE 67 N 8 - 61 PORTAL DE PARRALES CASA N 03</t>
  </si>
  <si>
    <t>mariacamilasanchez3007@gmail.com</t>
  </si>
  <si>
    <t>JANNIN STEFANI BUITRAGO FLORIDO</t>
  </si>
  <si>
    <t>1053329440</t>
  </si>
  <si>
    <t>RICAURTE CUNDINAMARCA</t>
  </si>
  <si>
    <t>CALLE 76 A  N7A10 SUR VILLA CAFÉ</t>
  </si>
  <si>
    <t>jenninbuitrago7@gmail.com</t>
  </si>
  <si>
    <t>CONTRATAR  LA PRESTACION DE SERVICIOS DE UN TECNOLOGO PARA APOYAR LA ELABORACION DE INFORMES TECNICOS DIRIGIDOS A ENTES DE CONTROL, OTRAS INSTITUCIONES Y DEPENDENCIAS DE LA ENTIDAD, ASI COMO EN LA ELABORACION DE ESTUDIOS PREVIOS Y LAS DEMAS ACTIVIDADES QUE SE REQUIERAN EN EL AREA DE APOYO HOSPITALARIO DE LA UNIDAD DE SALUD DE IBAGUE USI ESE, EN EL MARCO DE LA EJECUCION DEL CONVENIO INTERADMINISTRATIVO N° 2442 DE 2026-MAITE-</t>
  </si>
  <si>
    <t>SEBASTIAN TOLEDO GOMEZ</t>
  </si>
  <si>
    <t>1110569958</t>
  </si>
  <si>
    <t>VEREDA BUENA VISTA-FINCA EL PORVENIR</t>
  </si>
  <si>
    <t>sebastiantoledogomez22@gmail.com</t>
  </si>
  <si>
    <t>ADMINISTRATIVO-APOYO HOSPITALARIO</t>
  </si>
  <si>
    <t>CONTRATAR A UN PROFESIONAL DE CONTABILIDAD PUBLICA PARA QUE BRINDE APOYO EN LA EJECUCION DE ACTIVIDADES RELACIONADAS CON LA CAUSACION DE CUENTAS PARA EL AREA DE CONTABILIDAD DE LA UNIDAD DE SALUD DE IBAGUE USI ESE</t>
  </si>
  <si>
    <t>CONTADOR</t>
  </si>
  <si>
    <t>ADMINISTRATIVO/CONTABILIDAD</t>
  </si>
  <si>
    <t>1007701222</t>
  </si>
  <si>
    <t xml:space="preserve">VENADILLO </t>
  </si>
  <si>
    <t>CALLE 5 N 2-64 BARRIO CARACOLI</t>
  </si>
  <si>
    <t>CONTABILIDAD/ADMINISTRATIVO</t>
  </si>
  <si>
    <t>1017208625</t>
  </si>
  <si>
    <t>CARRERA 6C N 48-14</t>
  </si>
  <si>
    <t>I-100059061</t>
  </si>
  <si>
    <t>21-44-101505045  RC/21-40-101279690</t>
  </si>
  <si>
    <t>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 MAITE-.</t>
  </si>
  <si>
    <t>NINIYOJANA VARON GUTIERREZ</t>
  </si>
  <si>
    <t>52741227</t>
  </si>
  <si>
    <t>CONTRATAR LA PRESTACION DE SERVICIOS DE UN TRABAJADOR (A) SOCIAL PARA EL FORTALECIMIENTO DE LA RUTA DE SALUD MENTAL Y LA RUTA MATERNO PERINATAL, MEDIANTE EL DESARROLLO DE ACCIONES DE INTERVENCION PSICOSOCIAL, ACTIVACION DE RUTAS Y ARTICULACION INTERINSTITUCIONAL, ASI COMO EL APOYO AL SERVICIO DE ATENCION AL USUARIO EN CADA UNA DE LAS UNIDADES INTERMEDIAS DE LA UNIDAD DE SALUD DE IBAGUE USI ESE</t>
  </si>
  <si>
    <t>UNIDADES INTERMEDIAS ASISTENCIAL</t>
  </si>
  <si>
    <t>1104706658</t>
  </si>
  <si>
    <t>CALLE 3 N 10-15</t>
  </si>
  <si>
    <t>TRABAJADORA SOCIAL</t>
  </si>
  <si>
    <t>UNIDADES INTERMEDIAS /UNIDAD MENTAL, MATERNO PERINATAL Y ATENCION AL USUARIO</t>
  </si>
  <si>
    <t>DORA MILENA CARDOZO</t>
  </si>
  <si>
    <t>CONTRATAR LA PRESTACION DE SERVICIOS DE UNA AUXILIAR DE ENFERMERIA PARA VACUNAR A LA POBLACION OBJETO EN LA UNIDAD DE SALUD DE IBAGUE USI ESE, Y DEMAS DEPENDENCIAS DE LA UNIDAD DE SALUD DE IBAGUE USI E.S.E, EN EL MARCO DE LA EJECUCION DEL CONVENIO INTERADMINISTRATIVO N° 2442 DEL 2026-MAITE</t>
  </si>
  <si>
    <t>VACUNACION USI ESE</t>
  </si>
  <si>
    <t>1110545988</t>
  </si>
  <si>
    <t>MANZANA 9 CASA 18 LA CEIBITA</t>
  </si>
  <si>
    <t>giraldo940412@gmail.com</t>
  </si>
  <si>
    <t>VACUNACION UNIDAD DE SALUD DE IBAGUE USI ESE</t>
  </si>
  <si>
    <t>CON TRATAR LA PRESTACION DEL SERVICIO DE UN PROFESIONAL EN PSICOLOGIA PARA EL FORTALECIMIENTO DE LA RUTA DE SALUD MENTAL EN URGENCIAS, OBSERVACION, HOSPITALIZACION, SALA DE PARTOS EN CADA UNA DE LAS UNIDADES INTERMEDIAS DE LA UNIDAD DE SALUD DE IBAGUE USI ESE, EN EL MARCO DE LA EJECUCION DEL CONVENIO INTERADMINISTRATIVO N° 2442 DEL 2026-MAITE</t>
  </si>
  <si>
    <t>PSICOLOGIA</t>
  </si>
  <si>
    <t>1005754945</t>
  </si>
  <si>
    <t>CALLE 72 MANZANA 16 CASA 4 JORDAN 8 ETAPA</t>
  </si>
  <si>
    <t>SALUD MENTAL, URGENCIAS, OBSERVACION, HOSPITALIZACION, SALA DE PARTOS</t>
  </si>
  <si>
    <t>1110526239</t>
  </si>
  <si>
    <t>CARRERA 5A BIS A NORTE 103A-92 CONJUNTO YERBABUENA APT 804 TORRE 4</t>
  </si>
  <si>
    <t>lorecardona@hotmail.com</t>
  </si>
  <si>
    <t>CAUNACION UNIDAD DE SALUD DE IBAGUE USI ESE</t>
  </si>
  <si>
    <t>1110507022</t>
  </si>
  <si>
    <t>CALLE 65 N 22-125</t>
  </si>
  <si>
    <t>luisafernanda.ayala8@gmail.com</t>
  </si>
  <si>
    <t>1003820148</t>
  </si>
  <si>
    <t>CARRERA 11 SUR N 16-06 BARRIO RICAURTE PARTE BAJA</t>
  </si>
  <si>
    <t>caeba06@hotmail.com</t>
  </si>
  <si>
    <t>1106454197</t>
  </si>
  <si>
    <t>CALLE 89 SUR N 3-86 BARRIO CIUDADELA SIMIN BOLIVAR</t>
  </si>
  <si>
    <t>angiequitian36@gmail.com</t>
  </si>
  <si>
    <t>CONTRATAR LA PRESTACION  DE SERVICIOS DE UN AUXILIAR DE ENFERMERIA COMO APOYO A LA EJECUCION DE LAS RUTAS DE ATENCION EN SALUD Y DEMAS DEPENDENCIAS DE LA UNIDAD DE SALUD DE IBAGUE USI ESE - ZONA URBANA EN EL MARCO DE LA EJECUCIN DEL CONVENIO INTERDMINISTRATIVO N° 2442 DEL 2026-MAITE</t>
  </si>
  <si>
    <t>1109380383</t>
  </si>
  <si>
    <t>CARRERA 14 N 97-47 BARRIO AMBALA</t>
  </si>
  <si>
    <t>ZONA URBANA ASISTENCIAL</t>
  </si>
  <si>
    <t>CONTRATAR LA PRESTACION  DE SERVICIOS DE UN AUXILIAR DE ENFERMERIA COMO APOYO A LA EJECUCION DE LAS RUTAS DE ATENCION EN SALUD Y DEMAS DEPENDENCIAS DE LA UNIDAD DE SALUD DE IBAGUE USI ESE - ZONA RURAL- EN EL MARCO DE LA EJECUCIN DEL CONVENIO INTERDMINISTRATIVO N° 2442 DEL 2026-MAITE</t>
  </si>
  <si>
    <t>52049254</t>
  </si>
  <si>
    <t>VEREDA COELLO COCORA</t>
  </si>
  <si>
    <t>ZONA RURAL- ASISTENCIAL</t>
  </si>
  <si>
    <t>1110489791</t>
  </si>
  <si>
    <t>MANZANA J CASA 81 URBANIZACION SAN SEBASTIAN</t>
  </si>
  <si>
    <t>yenjas9@gamil.com</t>
  </si>
  <si>
    <t>1989/1014</t>
  </si>
  <si>
    <t>DANNAVALENTINA PALACIO RAMIREZ</t>
  </si>
  <si>
    <t>1005719642</t>
  </si>
  <si>
    <t>CALLE 22A N 7-26 BARRIO EL CARMEN</t>
  </si>
  <si>
    <t>CONTRATAR LA PRESTACION DE SERVICIOS PROFESIONALES DE UN ABOGADO ESPECIALIZADO Y CON EXPERIENCIA PARA APOYO AL AREA JURIDICA DE LA UNIAD DE SALUD DE IBAGUE USI ESE EN EL MARCO DE LA EJECUCION DEL CONVENIO INTERADMNISTRATIVO MAITE 2442 DEL 2026</t>
  </si>
  <si>
    <t>ADMINISTRATIVO JURIDICA</t>
  </si>
  <si>
    <t>1110541927</t>
  </si>
  <si>
    <t>CARRERA 7B N 60-117 BARRIO PRADOS DEL NORTE MANZANA A CASA3</t>
  </si>
  <si>
    <t>ADMINISTRATIVO-JURIDICA APOYO GERENCIA</t>
  </si>
  <si>
    <t>1110597725</t>
  </si>
  <si>
    <t>trabajoseinformesusi@gmail.com</t>
  </si>
  <si>
    <t>37724534</t>
  </si>
  <si>
    <t>CARRERA 5 N 114-4 BARRIO SANTA ANA</t>
  </si>
  <si>
    <t>marhalilianaroa08@gmail.com</t>
  </si>
  <si>
    <t>1110471181</t>
  </si>
  <si>
    <t>CARRERA 14 N 9-39 CASA 20 BARRIO 20 DE JULIO</t>
  </si>
  <si>
    <t>jloalexa16@hotmail.com</t>
  </si>
  <si>
    <t>ELIANA CONSTANZA ZULUAGA OLAYA</t>
  </si>
  <si>
    <t>1110505720</t>
  </si>
  <si>
    <t>VEREDA LAURELES FINCA EL NARANJAL</t>
  </si>
  <si>
    <t>zuluagaeliana8@gmail.com</t>
  </si>
  <si>
    <t>CALLE 129 N 9-59 VILLA MARINA EL SALADO</t>
  </si>
  <si>
    <t>yojanavaron@gamil.com</t>
  </si>
  <si>
    <t>SERVICIOS GENERALES ASEO Y LIMPIEZA TODAS LAS UNIDADES DE LA USI ESE</t>
  </si>
  <si>
    <t>RC/ I-100015746  I-100058821</t>
  </si>
  <si>
    <t>RC/ 25-40-101057720  25-44-101216270</t>
  </si>
  <si>
    <t>RC/ 65-54-101001126  62-46-101018127</t>
  </si>
  <si>
    <t>CONTRATAR LA PRESTACION DE SERVICIOS DE APOYO A LA GESTION DE UNA AUXILIAR DE ENFERMERIA, CON EL FIN DE EJECUTAR ACCIONES DE ATENCION PRIMARIA EN SALUD (APS), MEDIANTE LA ESTRATEGIA INTEGRAL DE CANALIZACION CASA A CASA DE LA POBLACION SUSCEPTIBLE DE VACUNACION, ORIENTADA A LA PREVENCION DE ENFERMEDADES INMUNOPREVENIBLES DE LA INFANCIA EN EL MUNICIPIO DE IBAGUE, EN CUMPLIMIENTO DE LO DISPUESTO EN EL CONTRATO INTERADMINISTRATIVO N° 2325 DE 2026</t>
  </si>
  <si>
    <t>65736005</t>
  </si>
  <si>
    <t>CALLE 65 N 27-48 BARRIO LOS MANDARINOS</t>
  </si>
  <si>
    <t>luzcespedes@hotmail.com</t>
  </si>
  <si>
    <t>ASISTENCIAL PIC CASA A CASA</t>
  </si>
  <si>
    <t>1234643097</t>
  </si>
  <si>
    <t>CALLE 20 N 13-01 BARRIO RICAURTE</t>
  </si>
  <si>
    <t>eidy03herrera@gmail.com</t>
  </si>
  <si>
    <t>CAUNACION  ZONA RURAL UNIDAD DE SALUD DE IBAGUE USI ESE</t>
  </si>
  <si>
    <t>CONTRATAR EL SUMINISTRO DE TINTAS,TONER TIPO GENERICO Y/O NUEVO Y RECARGAS PARA LA IMPRESORAS LASSER Y DE INYECCION, UBICADAS EN LAS AREAS ASISTENCIALES Y ADMINISTRATIVAS DE LA UNIDAD DE SALUD DE IBAGUE UIS ESE</t>
  </si>
  <si>
    <t>SUMINISTRO TINTAS/TONER</t>
  </si>
  <si>
    <t>EDWIN OLINTO JAIMES AREVALO / PROPIETARIO ESTABLECIMIENTO DISTRITINTAS</t>
  </si>
  <si>
    <t>5822287</t>
  </si>
  <si>
    <t>POR SUMINISTRO</t>
  </si>
  <si>
    <t>edwjaimes2011@hotmail.com</t>
  </si>
  <si>
    <t>MANZANA S CASA 49 jordan 9 etapa</t>
  </si>
  <si>
    <t>TODAS</t>
  </si>
  <si>
    <t>I-100059070</t>
  </si>
  <si>
    <t>I-100059067</t>
  </si>
  <si>
    <t>1110453084</t>
  </si>
  <si>
    <t>VEREDAS JUNTAS CASA 35</t>
  </si>
  <si>
    <t>lucitorres2904@gmail.com</t>
  </si>
  <si>
    <t>ZONA RURAL ASISTENCIAL</t>
  </si>
  <si>
    <t>28978647</t>
  </si>
  <si>
    <t>BARRIO VILLA DEL SOL</t>
  </si>
  <si>
    <t>lozadara@gmail.com</t>
  </si>
  <si>
    <t>JHOANNA ALEXANDRA ROMERO OLAVE</t>
  </si>
  <si>
    <t>1109005064</t>
  </si>
  <si>
    <t>CALLE 26A N 6-30 BARRIO BELARCAZAR</t>
  </si>
  <si>
    <t>johannaalexandraromeroolave@gmail.com</t>
  </si>
  <si>
    <t>CONTRATAR POR PRESTACION DE SERVICIOS A UN PROFESIONAL EN NUTRICION PARA REALIZAR JORNADAS DE INFORMACION EN SALUD SOBRE GUIAS ALIMENTARIAS EN COLOMBIA (GABAS), SEGURIDAD ALIMENTARIA Y NUTRICIONAL, AUMENTO DE CONSUMO DE FRUTAS Y VERDURAS, PREVENCION DEL SOBREPESO, OBESIDAD Y APROVECHAMIENTO BIOLOGICO DE LOS ALIMENTOS DIRIGIDAS A INTITUCIONES EDUCATIVAS DE ACUERDO A LO ESTIPULADO EN EL CONTRATO INTERADMINISTRATIVO 2325 DE 2026</t>
  </si>
  <si>
    <t>MAYID MARGARITA FORERO OLAYA</t>
  </si>
  <si>
    <t>1018409824</t>
  </si>
  <si>
    <t>CALLE 90 N 4D-15 CONJUNTO VENTURA CLUB-HOUSE SECTOR LA FLORIDA</t>
  </si>
  <si>
    <t>mayiforo@gmail.com</t>
  </si>
  <si>
    <t>CONTRATAR LA PRESTACION DE SERVICIOS DE APOYO A LA GESTION DE UN TECNOLOGO AMBIENTAL PARA REALIZAR JORNADAS DE INFORMACION EN SALUD SOBRE USO SEGURO, CONSUMO RESPONSABLE Y CONSERVACION DEL AGUA, ADECUADA SECREGACION EN LA FUENTE Y DISPOSICION DE RESIDUOS SOLIDOS, USO ADECUADO Y SEGURO DE PISCINAS, ENTREGA DE TOLDILLOS COMO ESTRATEGIA DE PREVENCION DE ENFERMEDADES TRASMITIDAS POR VECTORES Y MANEJO ADECUADO DE ACEITE DE COCINA USADOS (ACU) EN ESTABLECIMIENTOS DE PREPARACION DE ALIMENTOS, DANDO CUMPLIMIENTO DEL CONTRATO INTERADMINISTRATIVO N 2325 DE 2026</t>
  </si>
  <si>
    <t>SHIRLEY TATIANA LEON LOZADA</t>
  </si>
  <si>
    <t>1110596265</t>
  </si>
  <si>
    <t>BARRIO LA VEGA CASA 22</t>
  </si>
  <si>
    <t>PAOLA ANDREA GOMEZ RICO</t>
  </si>
  <si>
    <t>1088308527</t>
  </si>
  <si>
    <t>CARRERA 11 N 42-51</t>
  </si>
  <si>
    <t>paola2018gomezz@gmail.com</t>
  </si>
  <si>
    <t>ZONA RURAL-ASISTENCIAL</t>
  </si>
  <si>
    <t>YEINY YULIAN MARTINEZ ALAPE</t>
  </si>
  <si>
    <t>1110597882</t>
  </si>
  <si>
    <t>28914677</t>
  </si>
  <si>
    <t>1193511610</t>
  </si>
  <si>
    <t>VEREDA SAN JUAN DE LA CHINA</t>
  </si>
  <si>
    <t>claudiax224@hotmail.com</t>
  </si>
  <si>
    <t>65777854</t>
  </si>
  <si>
    <t>CORREGIMIENTO SAN BERNARDO</t>
  </si>
  <si>
    <t>usi.mias.auxienfermeria9@gmail.com</t>
  </si>
  <si>
    <t>1005278869</t>
  </si>
  <si>
    <t>VEREDA GAMBOA FINCA LA GRANJA</t>
  </si>
  <si>
    <t>dvalencia05@gmail.com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</si>
</sst>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 #,##0.00_-;\-&quot;$&quot;\ * #,##0.00_-;_-&quot;$&quot;\ * &quot;-&quot;??_-;_-@_-"/>
    <numFmt numFmtId="43" formatCode="_-* #,##0.00_-;\-* #,##0.00_-;_-* &quot;-&quot;??_-;_-@_-"/>
    <numFmt numFmtId="164" formatCode="_-* #,##0.00\ _€_-;\-* #,##0.00\ _€_-;_-* &quot;-&quot;??\ _€_-;_-@_-"/>
    <numFmt numFmtId="165" formatCode="_-* #,##0\ _€_-;\-* #,##0\ _€_-;_-* &quot;-&quot;??\ _€_-;_-@"/>
    <numFmt numFmtId="166" formatCode="yyyy\-mm\-dd"/>
    <numFmt numFmtId="167" formatCode="_-* #,##0\ _€_-;\-* #,##0\ _€_-;_-* &quot;-&quot;??\ _€_-;_-@_-"/>
    <numFmt numFmtId="168" formatCode="_-* #,##0_-;\-* #,##0_-;_-* &quot;-&quot;??_-;_-@_-"/>
    <numFmt numFmtId="169" formatCode="[Color10]General;[Color9]\-0"/>
    <numFmt numFmtId="170" formatCode="_-* #,##0.0000_-;\-* #,##0.0000_-;_-* &quot;-&quot;??_-;_-@_-"/>
  </numFmts>
  <fonts count="68" x14ac:knownFonts="1">
    <font>
      <sz val="11"/>
      <color theme="1"/>
      <name val="Calibri"/>
      <family val="2"/>
      <scheme val="minor"/>
    </font>
    <font>
      <sz val="11"/>
      <color theme="1"/>
      <name val="Calibri"/>
      <family val="2"/>
      <scheme val="minor"/>
    </font>
    <font>
      <sz val="11"/>
      <color rgb="FF000000"/>
      <name val="Calibri"/>
      <family val="2"/>
    </font>
    <font>
      <sz val="8"/>
      <color theme="1"/>
      <name val="Calibri"/>
      <family val="2"/>
      <scheme val="minor"/>
    </font>
    <font>
      <u/>
      <sz val="11"/>
      <color theme="10"/>
      <name val="Calibri"/>
      <family val="2"/>
      <scheme val="minor"/>
    </font>
    <font>
      <b/>
      <sz val="9"/>
      <color theme="1"/>
      <name val="Calibri"/>
      <family val="2"/>
      <scheme val="minor"/>
    </font>
    <font>
      <sz val="8"/>
      <name val="Calibri"/>
      <family val="2"/>
      <scheme val="minor"/>
    </font>
    <font>
      <sz val="11"/>
      <color theme="1"/>
      <name val="Calibri"/>
      <family val="2"/>
      <scheme val="minor"/>
    </font>
    <font>
      <sz val="9"/>
      <color rgb="FF000000"/>
      <name val="Calibri"/>
      <family val="2"/>
      <scheme val="minor"/>
    </font>
    <font>
      <b/>
      <sz val="11"/>
      <color theme="1"/>
      <name val="Calibri"/>
      <family val="2"/>
      <scheme val="minor"/>
    </font>
    <font>
      <b/>
      <sz val="8"/>
      <color theme="1"/>
      <name val="Calibri"/>
      <family val="2"/>
      <scheme val="minor"/>
    </font>
    <font>
      <b/>
      <sz val="12"/>
      <color theme="1"/>
      <name val="Calibri"/>
      <family val="2"/>
      <scheme val="minor"/>
    </font>
    <font>
      <sz val="9"/>
      <color theme="1"/>
      <name val="Calibri"/>
      <family val="2"/>
      <scheme val="minor"/>
    </font>
    <font>
      <b/>
      <sz val="9"/>
      <color theme="0"/>
      <name val="Calibri"/>
      <family val="2"/>
      <scheme val="minor"/>
    </font>
    <font>
      <sz val="9"/>
      <name val="Calibri"/>
      <family val="2"/>
      <scheme val="minor"/>
    </font>
    <font>
      <u/>
      <sz val="9"/>
      <color theme="10"/>
      <name val="Calibri"/>
      <family val="2"/>
      <scheme val="minor"/>
    </font>
    <font>
      <sz val="9"/>
      <color theme="0"/>
      <name val="Calibri"/>
      <family val="2"/>
      <scheme val="minor"/>
    </font>
    <font>
      <sz val="8"/>
      <color rgb="FF000000"/>
      <name val="Calibri"/>
      <family val="2"/>
      <scheme val="minor"/>
    </font>
    <font>
      <b/>
      <sz val="9"/>
      <color rgb="FF000000"/>
      <name val="Calibri"/>
      <family val="2"/>
      <scheme val="minor"/>
    </font>
    <font>
      <sz val="11"/>
      <color rgb="FF000000"/>
      <name val="Calibri"/>
      <family val="2"/>
      <scheme val="minor"/>
    </font>
    <font>
      <b/>
      <sz val="14"/>
      <color theme="1"/>
      <name val="Calibri"/>
      <family val="2"/>
      <scheme val="minor"/>
    </font>
    <font>
      <b/>
      <sz val="10"/>
      <color rgb="FF000000"/>
      <name val="Calibri"/>
      <family val="2"/>
      <scheme val="minor"/>
    </font>
    <font>
      <b/>
      <sz val="11"/>
      <color rgb="FF000000"/>
      <name val="Calibri"/>
      <family val="2"/>
      <scheme val="minor"/>
    </font>
    <font>
      <b/>
      <sz val="11"/>
      <color rgb="FF333333"/>
      <name val="Tahoma"/>
      <family val="2"/>
    </font>
    <font>
      <sz val="11"/>
      <color rgb="FF333333"/>
      <name val="Tahoma"/>
      <family val="2"/>
    </font>
    <font>
      <b/>
      <sz val="16"/>
      <color theme="1"/>
      <name val="Calibri"/>
      <family val="2"/>
      <scheme val="minor"/>
    </font>
    <font>
      <sz val="9"/>
      <color theme="1"/>
      <name val="Times New Roman"/>
      <family val="1"/>
      <charset val="1"/>
    </font>
    <font>
      <sz val="9"/>
      <color rgb="FF000000"/>
      <name val="Times New Roman"/>
      <family val="1"/>
      <charset val="1"/>
    </font>
    <font>
      <sz val="9"/>
      <color theme="1"/>
      <name val="Calibri Light"/>
      <family val="2"/>
      <scheme val="major"/>
    </font>
    <font>
      <b/>
      <sz val="8"/>
      <color rgb="FF000000"/>
      <name val="Calibri Light"/>
      <family val="2"/>
      <scheme val="major"/>
    </font>
    <font>
      <sz val="11"/>
      <color rgb="FFFF0000"/>
      <name val="Calibri"/>
      <family val="2"/>
      <scheme val="minor"/>
    </font>
    <font>
      <sz val="8"/>
      <color rgb="FFFF0000"/>
      <name val="Arial"/>
      <family val="2"/>
      <charset val="1"/>
    </font>
    <font>
      <b/>
      <sz val="12"/>
      <color rgb="FF000000"/>
      <name val="Calibri"/>
      <family val="2"/>
      <scheme val="minor"/>
    </font>
    <font>
      <b/>
      <u/>
      <sz val="12"/>
      <color rgb="FF000000"/>
      <name val="Calibri"/>
      <family val="2"/>
      <scheme val="minor"/>
    </font>
    <font>
      <sz val="11"/>
      <color theme="0"/>
      <name val="Calibri"/>
      <family val="2"/>
      <scheme val="minor"/>
    </font>
    <font>
      <sz val="9"/>
      <color rgb="FF000000"/>
      <name val="Calibri"/>
      <family val="2"/>
    </font>
    <font>
      <b/>
      <sz val="9"/>
      <color rgb="FFFF0000"/>
      <name val="Calibri"/>
      <family val="2"/>
      <scheme val="minor"/>
    </font>
    <font>
      <u/>
      <sz val="9"/>
      <color theme="8" tint="-0.499984740745262"/>
      <name val="Calibri"/>
      <family val="2"/>
      <scheme val="minor"/>
    </font>
    <font>
      <sz val="9"/>
      <color rgb="FF444444"/>
      <name val="Calibri"/>
      <family val="2"/>
      <scheme val="minor"/>
    </font>
    <font>
      <sz val="9"/>
      <color rgb="FF242424"/>
      <name val="Aptos Narrow"/>
      <family val="2"/>
    </font>
    <font>
      <sz val="9"/>
      <color rgb="FF242424"/>
      <name val="Calibri"/>
      <family val="2"/>
      <scheme val="minor"/>
    </font>
    <font>
      <sz val="10"/>
      <color theme="1"/>
      <name val="Calibri"/>
      <family val="2"/>
      <scheme val="minor"/>
    </font>
    <font>
      <sz val="11"/>
      <color rgb="FF242424"/>
      <name val="Aptos Narrow"/>
      <family val="2"/>
    </font>
    <font>
      <sz val="9"/>
      <color rgb="FFC00000"/>
      <name val="Calibri"/>
      <family val="2"/>
      <scheme val="minor"/>
    </font>
    <font>
      <sz val="10"/>
      <color rgb="FF000000"/>
      <name val="Calibri"/>
      <family val="2"/>
      <scheme val="minor"/>
    </font>
    <font>
      <b/>
      <sz val="10"/>
      <color theme="0"/>
      <name val="Calibri"/>
      <family val="2"/>
      <scheme val="minor"/>
    </font>
    <font>
      <sz val="10"/>
      <name val="Calibri"/>
      <family val="2"/>
      <scheme val="minor"/>
    </font>
    <font>
      <b/>
      <sz val="10"/>
      <color theme="1"/>
      <name val="Calibri"/>
      <family val="2"/>
      <scheme val="minor"/>
    </font>
    <font>
      <u/>
      <sz val="10"/>
      <color theme="10"/>
      <name val="Calibri"/>
      <family val="2"/>
      <scheme val="minor"/>
    </font>
    <font>
      <sz val="10"/>
      <color rgb="FFFF0000"/>
      <name val="Calibri"/>
      <family val="2"/>
      <scheme val="minor"/>
    </font>
    <font>
      <b/>
      <sz val="10"/>
      <color rgb="FFFF0000"/>
      <name val="Calibri"/>
      <family val="2"/>
      <scheme val="minor"/>
    </font>
    <font>
      <b/>
      <sz val="10"/>
      <color rgb="FFC00000"/>
      <name val="Calibri"/>
      <family val="2"/>
      <scheme val="minor"/>
    </font>
    <font>
      <sz val="10"/>
      <color rgb="FF444444"/>
      <name val="Calibri"/>
      <family val="2"/>
      <scheme val="minor"/>
    </font>
    <font>
      <b/>
      <sz val="10"/>
      <name val="Calibri"/>
      <family val="2"/>
      <scheme val="minor"/>
    </font>
    <font>
      <sz val="10"/>
      <color theme="5" tint="-0.249977111117893"/>
      <name val="Calibri"/>
      <family val="2"/>
      <scheme val="minor"/>
    </font>
    <font>
      <sz val="10"/>
      <color rgb="FF242424"/>
      <name val="Calibri"/>
      <family val="2"/>
      <scheme val="minor"/>
    </font>
    <font>
      <u/>
      <sz val="10"/>
      <color rgb="FFFF0000"/>
      <name val="Calibri"/>
      <family val="2"/>
      <scheme val="minor"/>
    </font>
    <font>
      <sz val="10"/>
      <color rgb="FFC00000"/>
      <name val="Calibri"/>
      <family val="2"/>
      <scheme val="minor"/>
    </font>
    <font>
      <u/>
      <sz val="10"/>
      <color rgb="FF000000"/>
      <name val="Calibri"/>
      <family val="2"/>
      <scheme val="minor"/>
    </font>
    <font>
      <b/>
      <sz val="10"/>
      <color theme="4" tint="-0.249977111117893"/>
      <name val="Calibri"/>
      <family val="2"/>
      <scheme val="minor"/>
    </font>
    <font>
      <b/>
      <u/>
      <sz val="10"/>
      <color rgb="FF0070C0"/>
      <name val="Calibri"/>
      <family val="2"/>
      <scheme val="minor"/>
    </font>
    <font>
      <b/>
      <sz val="10"/>
      <color rgb="FF0070C0"/>
      <name val="Calibri"/>
      <family val="2"/>
      <scheme val="minor"/>
    </font>
    <font>
      <u/>
      <sz val="10"/>
      <color theme="10"/>
      <name val="Arial Nova"/>
    </font>
    <font>
      <b/>
      <sz val="10"/>
      <color rgb="FF333333"/>
      <name val="Arial Nova"/>
    </font>
    <font>
      <b/>
      <u/>
      <sz val="10"/>
      <color theme="10"/>
      <name val="Arial Nova"/>
    </font>
    <font>
      <sz val="10"/>
      <color theme="1"/>
      <name val="Arial Nova"/>
    </font>
    <font>
      <b/>
      <sz val="9"/>
      <color rgb="FF333333"/>
      <name val="Arial"/>
      <family val="2"/>
      <charset val="1"/>
    </font>
    <font>
      <b/>
      <sz val="10"/>
      <color rgb="FF00206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rgb="FF000000"/>
      </patternFill>
    </fill>
    <fill>
      <patternFill patternType="solid">
        <fgColor theme="0"/>
        <bgColor theme="4" tint="0.79998168889431442"/>
      </patternFill>
    </fill>
    <fill>
      <patternFill patternType="solid">
        <fgColor theme="4" tint="-0.249977111117893"/>
        <bgColor indexed="64"/>
      </patternFill>
    </fill>
    <fill>
      <patternFill patternType="solid">
        <fgColor theme="8"/>
      </patternFill>
    </fill>
    <fill>
      <patternFill patternType="solid">
        <fgColor theme="4"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7030A0"/>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7" tint="-0.249977111117893"/>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bgColor indexed="64"/>
      </patternFill>
    </fill>
    <fill>
      <patternFill patternType="solid">
        <fgColor theme="5" tint="-0.499984740745262"/>
        <bgColor indexed="64"/>
      </patternFill>
    </fill>
    <fill>
      <patternFill patternType="solid">
        <fgColor theme="4" tint="0.79998168889431442"/>
        <bgColor theme="4" tint="0.79998168889431442"/>
      </patternFill>
    </fill>
    <fill>
      <patternFill patternType="solid">
        <fgColor theme="8" tint="-0.499984740745262"/>
        <bgColor indexed="64"/>
      </patternFill>
    </fill>
    <fill>
      <patternFill patternType="solid">
        <fgColor rgb="FF92D050"/>
        <bgColor theme="4" tint="0.79998168889431442"/>
      </patternFill>
    </fill>
    <fill>
      <patternFill patternType="solid">
        <fgColor theme="5" tint="0.39997558519241921"/>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rgb="FF000000"/>
      </top>
      <bottom style="thin">
        <color indexed="64"/>
      </bottom>
      <diagonal/>
    </border>
  </borders>
  <cellStyleXfs count="6">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43" fontId="7" fillId="0" borderId="0" applyFont="0" applyFill="0" applyBorder="0" applyAlignment="0" applyProtection="0"/>
    <xf numFmtId="0" fontId="34" fillId="10" borderId="0" applyNumberFormat="0" applyBorder="0" applyAlignment="0" applyProtection="0"/>
    <xf numFmtId="44" fontId="1" fillId="0" borderId="0" applyFont="0" applyFill="0" applyBorder="0" applyAlignment="0" applyProtection="0"/>
  </cellStyleXfs>
  <cellXfs count="743">
    <xf numFmtId="0" fontId="0" fillId="0" borderId="0" xfId="0"/>
    <xf numFmtId="0" fontId="0" fillId="0" borderId="1" xfId="0" applyBorder="1"/>
    <xf numFmtId="168" fontId="0" fillId="0" borderId="0" xfId="0" applyNumberFormat="1"/>
    <xf numFmtId="168" fontId="0" fillId="0" borderId="1" xfId="0" applyNumberFormat="1" applyBorder="1"/>
    <xf numFmtId="0" fontId="9" fillId="3" borderId="4" xfId="0" applyFont="1" applyFill="1" applyBorder="1" applyAlignment="1">
      <alignment horizontal="center" wrapText="1"/>
    </xf>
    <xf numFmtId="0" fontId="9" fillId="3" borderId="4" xfId="0" applyFont="1" applyFill="1" applyBorder="1"/>
    <xf numFmtId="168" fontId="9" fillId="3" borderId="4" xfId="0" applyNumberFormat="1" applyFont="1" applyFill="1" applyBorder="1" applyAlignment="1">
      <alignment horizontal="center" wrapText="1"/>
    </xf>
    <xf numFmtId="0" fontId="0" fillId="0" borderId="6" xfId="0" applyBorder="1"/>
    <xf numFmtId="168" fontId="5" fillId="4" borderId="4" xfId="0" applyNumberFormat="1" applyFont="1" applyFill="1" applyBorder="1" applyAlignment="1">
      <alignment horizontal="center" wrapText="1"/>
    </xf>
    <xf numFmtId="168" fontId="9" fillId="4" borderId="4" xfId="0" applyNumberFormat="1" applyFont="1" applyFill="1" applyBorder="1" applyAlignment="1">
      <alignment horizontal="center" wrapText="1"/>
    </xf>
    <xf numFmtId="0" fontId="10" fillId="4" borderId="4" xfId="0" applyFont="1" applyFill="1" applyBorder="1" applyAlignment="1">
      <alignment horizontal="center" wrapText="1"/>
    </xf>
    <xf numFmtId="0" fontId="9" fillId="4" borderId="5" xfId="0" applyFont="1" applyFill="1" applyBorder="1"/>
    <xf numFmtId="0" fontId="9" fillId="4" borderId="6" xfId="0" applyFont="1" applyFill="1" applyBorder="1" applyAlignment="1">
      <alignment horizontal="left" indent="1"/>
    </xf>
    <xf numFmtId="0" fontId="3" fillId="4" borderId="1" xfId="0" applyFont="1" applyFill="1" applyBorder="1" applyAlignment="1">
      <alignment horizontal="center" wrapText="1"/>
    </xf>
    <xf numFmtId="168" fontId="12" fillId="0" borderId="1" xfId="3" applyNumberFormat="1" applyFont="1" applyBorder="1" applyAlignment="1">
      <alignment horizontal="center" indent="1"/>
    </xf>
    <xf numFmtId="0" fontId="12" fillId="0" borderId="1" xfId="0" applyFont="1" applyBorder="1"/>
    <xf numFmtId="168" fontId="12" fillId="0" borderId="1" xfId="3" applyNumberFormat="1" applyFont="1" applyBorder="1" applyAlignment="1">
      <alignment horizontal="right"/>
    </xf>
    <xf numFmtId="14" fontId="12" fillId="0" borderId="1" xfId="0" applyNumberFormat="1" applyFont="1" applyBorder="1" applyAlignment="1">
      <alignment horizontal="right"/>
    </xf>
    <xf numFmtId="0" fontId="12" fillId="2" borderId="0" xfId="0" applyFont="1" applyFill="1" applyAlignment="1">
      <alignment horizontal="center"/>
    </xf>
    <xf numFmtId="0" fontId="12" fillId="2" borderId="0" xfId="0" applyFont="1" applyFill="1"/>
    <xf numFmtId="166" fontId="12" fillId="2" borderId="0" xfId="0" applyNumberFormat="1" applyFont="1" applyFill="1"/>
    <xf numFmtId="0" fontId="17" fillId="0" borderId="1" xfId="0" applyFont="1" applyBorder="1"/>
    <xf numFmtId="0" fontId="12" fillId="0" borderId="4" xfId="0" applyFont="1" applyBorder="1"/>
    <xf numFmtId="168" fontId="12" fillId="0" borderId="4" xfId="3" applyNumberFormat="1" applyFont="1" applyBorder="1" applyAlignment="1">
      <alignment horizontal="right"/>
    </xf>
    <xf numFmtId="0" fontId="8" fillId="2" borderId="0" xfId="0" applyFont="1" applyFill="1" applyAlignment="1">
      <alignment horizontal="center"/>
    </xf>
    <xf numFmtId="0" fontId="8" fillId="2" borderId="0" xfId="0" applyFont="1" applyFill="1"/>
    <xf numFmtId="0" fontId="19" fillId="2" borderId="0" xfId="0" applyFont="1" applyFill="1"/>
    <xf numFmtId="0" fontId="0" fillId="2" borderId="0" xfId="0" applyFill="1"/>
    <xf numFmtId="0" fontId="12" fillId="2" borderId="0" xfId="0" applyFont="1" applyFill="1" applyAlignment="1">
      <alignment horizontal="left"/>
    </xf>
    <xf numFmtId="168" fontId="12" fillId="2" borderId="0" xfId="3" applyNumberFormat="1" applyFont="1" applyFill="1" applyAlignment="1">
      <alignment horizontal="center" indent="1"/>
    </xf>
    <xf numFmtId="14" fontId="12" fillId="2" borderId="0" xfId="0" applyNumberFormat="1" applyFont="1" applyFill="1" applyAlignment="1">
      <alignment horizontal="center"/>
    </xf>
    <xf numFmtId="165" fontId="12" fillId="2" borderId="0" xfId="0" applyNumberFormat="1" applyFont="1" applyFill="1" applyAlignment="1">
      <alignment horizontal="center"/>
    </xf>
    <xf numFmtId="0" fontId="8" fillId="2" borderId="0" xfId="0" applyFont="1" applyFill="1" applyAlignment="1">
      <alignment horizontal="left"/>
    </xf>
    <xf numFmtId="168" fontId="8" fillId="2" borderId="0" xfId="3" applyNumberFormat="1" applyFont="1" applyFill="1" applyAlignment="1">
      <alignment horizontal="center" indent="1"/>
    </xf>
    <xf numFmtId="14" fontId="8" fillId="2" borderId="0" xfId="0" applyNumberFormat="1" applyFont="1" applyFill="1"/>
    <xf numFmtId="14" fontId="8" fillId="2" borderId="0" xfId="0" applyNumberFormat="1" applyFont="1" applyFill="1" applyAlignment="1">
      <alignment horizontal="center"/>
    </xf>
    <xf numFmtId="3" fontId="8" fillId="2" borderId="0" xfId="0" applyNumberFormat="1" applyFont="1" applyFill="1" applyAlignment="1">
      <alignment horizontal="center" indent="3"/>
    </xf>
    <xf numFmtId="0" fontId="0" fillId="2" borderId="0" xfId="0" applyFill="1" applyAlignment="1">
      <alignment horizontal="center"/>
    </xf>
    <xf numFmtId="0" fontId="18" fillId="5" borderId="14" xfId="0" applyFont="1" applyFill="1" applyBorder="1" applyAlignment="1">
      <alignment horizontal="center" vertical="center" wrapText="1"/>
    </xf>
    <xf numFmtId="0" fontId="18" fillId="5" borderId="14" xfId="0" applyFont="1" applyFill="1" applyBorder="1" applyAlignment="1">
      <alignment horizontal="center" wrapText="1"/>
    </xf>
    <xf numFmtId="0" fontId="2" fillId="2" borderId="1" xfId="0" applyFont="1" applyFill="1" applyBorder="1" applyAlignment="1">
      <alignment horizontal="center"/>
    </xf>
    <xf numFmtId="0" fontId="2" fillId="2" borderId="1" xfId="0" applyFont="1" applyFill="1" applyBorder="1"/>
    <xf numFmtId="3" fontId="2" fillId="2" borderId="1" xfId="0" applyNumberFormat="1" applyFont="1" applyFill="1" applyBorder="1" applyAlignment="1">
      <alignment horizontal="center"/>
    </xf>
    <xf numFmtId="14" fontId="2" fillId="2" borderId="1" xfId="0" applyNumberFormat="1" applyFont="1" applyFill="1" applyBorder="1"/>
    <xf numFmtId="14" fontId="0" fillId="2" borderId="1" xfId="0" applyNumberFormat="1" applyFill="1" applyBorder="1" applyAlignment="1">
      <alignment horizontal="center"/>
    </xf>
    <xf numFmtId="3" fontId="2" fillId="2" borderId="6" xfId="0" applyNumberFormat="1" applyFont="1" applyFill="1" applyBorder="1"/>
    <xf numFmtId="167" fontId="12" fillId="2" borderId="0" xfId="0" applyNumberFormat="1" applyFont="1" applyFill="1" applyAlignment="1">
      <alignment horizontal="right"/>
    </xf>
    <xf numFmtId="0" fontId="0" fillId="2" borderId="0" xfId="0" applyFill="1" applyAlignment="1">
      <alignment horizontal="right"/>
    </xf>
    <xf numFmtId="167" fontId="0" fillId="2" borderId="1" xfId="0" applyNumberFormat="1" applyFill="1" applyBorder="1" applyAlignment="1">
      <alignment horizontal="right"/>
    </xf>
    <xf numFmtId="167" fontId="21" fillId="5" borderId="14" xfId="0" applyNumberFormat="1" applyFont="1" applyFill="1" applyBorder="1" applyAlignment="1">
      <alignment horizontal="center" wrapText="1"/>
    </xf>
    <xf numFmtId="0" fontId="21" fillId="5" borderId="14" xfId="0" applyFont="1" applyFill="1" applyBorder="1" applyAlignment="1">
      <alignment horizontal="center" vertical="center"/>
    </xf>
    <xf numFmtId="0" fontId="21" fillId="5" borderId="14" xfId="0" applyFont="1" applyFill="1" applyBorder="1" applyAlignment="1">
      <alignment horizontal="center" wrapText="1"/>
    </xf>
    <xf numFmtId="168" fontId="21" fillId="5" borderId="14" xfId="3" applyNumberFormat="1" applyFont="1" applyFill="1" applyBorder="1" applyAlignment="1">
      <alignment horizontal="center" wrapText="1" indent="1"/>
    </xf>
    <xf numFmtId="166" fontId="21" fillId="5" borderId="14" xfId="0" applyNumberFormat="1" applyFont="1" applyFill="1" applyBorder="1" applyAlignment="1">
      <alignment horizontal="center" wrapText="1"/>
    </xf>
    <xf numFmtId="0" fontId="22" fillId="5" borderId="14" xfId="0" applyFont="1" applyFill="1" applyBorder="1" applyAlignment="1">
      <alignment horizontal="center" wrapText="1"/>
    </xf>
    <xf numFmtId="165" fontId="22" fillId="5" borderId="15" xfId="0" applyNumberFormat="1" applyFont="1" applyFill="1" applyBorder="1" applyAlignment="1">
      <alignment horizontal="center" wrapText="1"/>
    </xf>
    <xf numFmtId="0" fontId="22" fillId="5" borderId="3" xfId="0" applyFont="1" applyFill="1" applyBorder="1" applyAlignment="1">
      <alignment horizontal="center" wrapText="1"/>
    </xf>
    <xf numFmtId="1" fontId="0" fillId="0" borderId="0" xfId="0" applyNumberFormat="1"/>
    <xf numFmtId="1" fontId="0" fillId="0" borderId="1" xfId="0" applyNumberFormat="1" applyBorder="1"/>
    <xf numFmtId="14" fontId="0" fillId="0" borderId="1" xfId="0" applyNumberFormat="1" applyBorder="1"/>
    <xf numFmtId="43" fontId="0" fillId="0" borderId="0" xfId="0" applyNumberFormat="1"/>
    <xf numFmtId="43" fontId="12" fillId="0" borderId="1" xfId="3" applyFont="1" applyBorder="1" applyAlignment="1">
      <alignment horizontal="right"/>
    </xf>
    <xf numFmtId="0" fontId="5" fillId="0" borderId="0" xfId="0" applyFont="1" applyAlignment="1">
      <alignment wrapText="1"/>
    </xf>
    <xf numFmtId="0" fontId="9" fillId="0" borderId="4" xfId="0" applyFont="1" applyBorder="1" applyAlignment="1">
      <alignment horizontal="center"/>
    </xf>
    <xf numFmtId="43" fontId="9" fillId="0" borderId="4" xfId="0" applyNumberFormat="1" applyFont="1" applyBorder="1" applyAlignment="1">
      <alignment horizontal="center"/>
    </xf>
    <xf numFmtId="1" fontId="9" fillId="0" borderId="4" xfId="0" applyNumberFormat="1" applyFont="1" applyBorder="1" applyAlignment="1">
      <alignment horizontal="center"/>
    </xf>
    <xf numFmtId="0" fontId="9" fillId="0" borderId="0" xfId="0" applyFont="1" applyAlignment="1">
      <alignment horizontal="center"/>
    </xf>
    <xf numFmtId="14" fontId="0" fillId="0" borderId="6" xfId="0" applyNumberFormat="1" applyBorder="1"/>
    <xf numFmtId="14" fontId="0" fillId="0" borderId="6" xfId="0" applyNumberFormat="1" applyBorder="1" applyAlignment="1">
      <alignment horizontal="center" wrapText="1"/>
    </xf>
    <xf numFmtId="168" fontId="0" fillId="0" borderId="1" xfId="0" applyNumberFormat="1" applyBorder="1" applyAlignment="1">
      <alignment horizontal="center" wrapText="1"/>
    </xf>
    <xf numFmtId="0" fontId="3" fillId="0" borderId="1" xfId="0" applyFont="1" applyBorder="1" applyAlignment="1">
      <alignment horizontal="center" wrapText="1"/>
    </xf>
    <xf numFmtId="14" fontId="3" fillId="0" borderId="1" xfId="0" applyNumberFormat="1" applyFont="1" applyBorder="1" applyAlignment="1">
      <alignment horizontal="center" wrapText="1"/>
    </xf>
    <xf numFmtId="0" fontId="0" fillId="0" borderId="6" xfId="0" applyBorder="1" applyAlignment="1">
      <alignment horizontal="center"/>
    </xf>
    <xf numFmtId="0" fontId="0" fillId="0" borderId="3" xfId="0" applyBorder="1"/>
    <xf numFmtId="1" fontId="12" fillId="0" borderId="1" xfId="3" applyNumberFormat="1" applyFont="1" applyBorder="1" applyAlignment="1">
      <alignment horizontal="center" indent="1"/>
    </xf>
    <xf numFmtId="0" fontId="0" fillId="0" borderId="4" xfId="0" applyBorder="1"/>
    <xf numFmtId="14" fontId="0" fillId="0" borderId="4" xfId="0" applyNumberFormat="1" applyBorder="1"/>
    <xf numFmtId="1" fontId="0" fillId="0" borderId="4" xfId="0" applyNumberFormat="1" applyBorder="1"/>
    <xf numFmtId="0" fontId="0" fillId="0" borderId="0" xfId="0" applyAlignment="1">
      <alignment horizontal="center"/>
    </xf>
    <xf numFmtId="0" fontId="20" fillId="0" borderId="0" xfId="0" applyFont="1" applyAlignment="1">
      <alignment horizontal="center" wrapText="1"/>
    </xf>
    <xf numFmtId="0" fontId="0" fillId="0" borderId="1" xfId="0" applyBorder="1" applyAlignment="1">
      <alignment horizontal="center"/>
    </xf>
    <xf numFmtId="168" fontId="0" fillId="0" borderId="0" xfId="0" applyNumberFormat="1" applyAlignment="1">
      <alignment horizontal="center"/>
    </xf>
    <xf numFmtId="0" fontId="0" fillId="0" borderId="1" xfId="0" applyBorder="1" applyAlignment="1">
      <alignment wrapText="1"/>
    </xf>
    <xf numFmtId="0" fontId="0" fillId="0" borderId="1" xfId="0" applyBorder="1" applyAlignment="1">
      <alignment horizontal="center" wrapText="1"/>
    </xf>
    <xf numFmtId="0" fontId="9" fillId="6" borderId="3" xfId="0" applyFont="1" applyFill="1" applyBorder="1" applyAlignment="1">
      <alignment horizontal="center" wrapText="1"/>
    </xf>
    <xf numFmtId="0" fontId="9" fillId="6" borderId="3" xfId="0" applyFont="1" applyFill="1" applyBorder="1" applyAlignment="1">
      <alignment horizontal="center"/>
    </xf>
    <xf numFmtId="168" fontId="9" fillId="6" borderId="3" xfId="0" applyNumberFormat="1" applyFont="1" applyFill="1" applyBorder="1" applyAlignment="1">
      <alignment horizontal="center"/>
    </xf>
    <xf numFmtId="0" fontId="25" fillId="0" borderId="0" xfId="0" applyFont="1" applyAlignment="1">
      <alignment horizontal="center"/>
    </xf>
    <xf numFmtId="0" fontId="26" fillId="0" borderId="1" xfId="0" applyFont="1" applyBorder="1"/>
    <xf numFmtId="14" fontId="0" fillId="0" borderId="5" xfId="0" applyNumberFormat="1" applyBorder="1"/>
    <xf numFmtId="168" fontId="0" fillId="0" borderId="4" xfId="0" applyNumberFormat="1" applyBorder="1"/>
    <xf numFmtId="0" fontId="0" fillId="0" borderId="5" xfId="0" applyBorder="1"/>
    <xf numFmtId="0" fontId="9" fillId="6" borderId="16" xfId="0" applyFont="1" applyFill="1" applyBorder="1" applyAlignment="1">
      <alignment horizontal="center"/>
    </xf>
    <xf numFmtId="0" fontId="20" fillId="0" borderId="1" xfId="0" applyFont="1" applyBorder="1" applyAlignment="1">
      <alignment horizontal="center"/>
    </xf>
    <xf numFmtId="0" fontId="27" fillId="0" borderId="1" xfId="0" applyFont="1" applyBorder="1"/>
    <xf numFmtId="0" fontId="28" fillId="0" borderId="1" xfId="0" applyFont="1" applyBorder="1"/>
    <xf numFmtId="0" fontId="0" fillId="0" borderId="7" xfId="0" applyBorder="1"/>
    <xf numFmtId="0" fontId="9" fillId="6" borderId="16" xfId="0" applyFont="1" applyFill="1" applyBorder="1" applyAlignment="1">
      <alignment horizontal="center" wrapText="1"/>
    </xf>
    <xf numFmtId="168" fontId="9" fillId="6" borderId="16" xfId="0" applyNumberFormat="1" applyFont="1" applyFill="1" applyBorder="1" applyAlignment="1">
      <alignment horizontal="center"/>
    </xf>
    <xf numFmtId="168" fontId="0" fillId="0" borderId="3" xfId="0" applyNumberFormat="1" applyBorder="1"/>
    <xf numFmtId="0" fontId="0" fillId="0" borderId="3" xfId="0" applyBorder="1" applyAlignment="1">
      <alignment horizontal="center"/>
    </xf>
    <xf numFmtId="0" fontId="4" fillId="0" borderId="1" xfId="2" applyBorder="1" applyAlignment="1">
      <alignment horizontal="center"/>
    </xf>
    <xf numFmtId="0" fontId="4" fillId="0" borderId="1" xfId="2" applyBorder="1" applyAlignment="1">
      <alignment horizontal="center" wrapText="1"/>
    </xf>
    <xf numFmtId="0" fontId="12" fillId="2" borderId="1" xfId="0" applyFont="1" applyFill="1" applyBorder="1"/>
    <xf numFmtId="0" fontId="4" fillId="0" borderId="4" xfId="2" applyBorder="1" applyAlignment="1">
      <alignment horizontal="center"/>
    </xf>
    <xf numFmtId="0" fontId="12" fillId="0" borderId="6" xfId="0" applyFont="1" applyBorder="1" applyAlignment="1">
      <alignment horizontal="left"/>
    </xf>
    <xf numFmtId="0" fontId="17" fillId="0" borderId="6" xfId="0" applyFont="1" applyBorder="1"/>
    <xf numFmtId="0" fontId="12" fillId="0" borderId="6" xfId="0" applyFont="1" applyBorder="1"/>
    <xf numFmtId="168" fontId="12" fillId="0" borderId="7" xfId="3" applyNumberFormat="1" applyFont="1" applyBorder="1" applyAlignment="1">
      <alignment horizontal="center"/>
    </xf>
    <xf numFmtId="0" fontId="0" fillId="0" borderId="17" xfId="0" applyBorder="1"/>
    <xf numFmtId="14" fontId="30" fillId="0" borderId="1" xfId="0" applyNumberFormat="1" applyFont="1" applyBorder="1"/>
    <xf numFmtId="0" fontId="30" fillId="0" borderId="1" xfId="0" applyFont="1" applyBorder="1"/>
    <xf numFmtId="0" fontId="31" fillId="0" borderId="1" xfId="0" applyFont="1" applyBorder="1"/>
    <xf numFmtId="168" fontId="30" fillId="0" borderId="1" xfId="0" applyNumberFormat="1" applyFont="1" applyBorder="1"/>
    <xf numFmtId="0" fontId="30" fillId="0" borderId="1" xfId="0" applyFont="1" applyBorder="1" applyAlignment="1">
      <alignment horizontal="center"/>
    </xf>
    <xf numFmtId="0" fontId="30" fillId="0" borderId="0" xfId="0" applyFont="1"/>
    <xf numFmtId="0" fontId="30" fillId="0" borderId="6" xfId="0" applyFont="1" applyBorder="1" applyAlignment="1">
      <alignment wrapText="1"/>
    </xf>
    <xf numFmtId="0" fontId="30" fillId="0" borderId="1" xfId="0" applyFont="1" applyBorder="1" applyAlignment="1">
      <alignment wrapText="1"/>
    </xf>
    <xf numFmtId="0" fontId="30" fillId="0" borderId="6" xfId="0" applyFont="1" applyBorder="1" applyAlignment="1">
      <alignment horizontal="center" wrapText="1"/>
    </xf>
    <xf numFmtId="0" fontId="19" fillId="0" borderId="1" xfId="0" applyFont="1" applyBorder="1" applyAlignment="1">
      <alignment horizontal="center"/>
    </xf>
    <xf numFmtId="0" fontId="19" fillId="0" borderId="7" xfId="0" applyFont="1" applyBorder="1" applyAlignment="1">
      <alignment horizontal="center"/>
    </xf>
    <xf numFmtId="14" fontId="0" fillId="0" borderId="3" xfId="0" applyNumberFormat="1" applyBorder="1"/>
    <xf numFmtId="0" fontId="32" fillId="0" borderId="1" xfId="0" applyFont="1" applyBorder="1" applyAlignment="1">
      <alignment horizontal="center"/>
    </xf>
    <xf numFmtId="0" fontId="32" fillId="0" borderId="3" xfId="0" applyFont="1" applyBorder="1" applyAlignment="1">
      <alignment horizontal="center"/>
    </xf>
    <xf numFmtId="0" fontId="33" fillId="0" borderId="1" xfId="2" applyFont="1" applyBorder="1" applyAlignment="1">
      <alignment horizontal="center"/>
    </xf>
    <xf numFmtId="0" fontId="0" fillId="0" borderId="6" xfId="0" applyBorder="1" applyAlignment="1">
      <alignment horizontal="center" wrapText="1"/>
    </xf>
    <xf numFmtId="0" fontId="3" fillId="0" borderId="1" xfId="0" applyFont="1" applyBorder="1" applyAlignment="1">
      <alignment wrapText="1"/>
    </xf>
    <xf numFmtId="14" fontId="0" fillId="0" borderId="1" xfId="0" applyNumberFormat="1" applyBorder="1" applyAlignment="1">
      <alignment horizontal="center" wrapText="1"/>
    </xf>
    <xf numFmtId="168" fontId="0" fillId="0" borderId="7" xfId="0" applyNumberFormat="1" applyBorder="1"/>
    <xf numFmtId="0" fontId="9" fillId="0" borderId="1" xfId="0" applyFont="1" applyBorder="1" applyAlignment="1">
      <alignment horizontal="center"/>
    </xf>
    <xf numFmtId="0" fontId="29" fillId="0" borderId="1" xfId="0" applyFont="1" applyBorder="1"/>
    <xf numFmtId="0" fontId="12" fillId="0" borderId="1" xfId="0" applyFont="1" applyBorder="1" applyAlignment="1">
      <alignment horizontal="left"/>
    </xf>
    <xf numFmtId="0" fontId="26" fillId="0" borderId="4" xfId="0" applyFont="1" applyBorder="1"/>
    <xf numFmtId="0" fontId="12" fillId="2" borderId="1" xfId="0" applyFont="1" applyFill="1" applyBorder="1" applyAlignment="1">
      <alignment horizontal="left"/>
    </xf>
    <xf numFmtId="168" fontId="12" fillId="2" borderId="1" xfId="3" applyNumberFormat="1" applyFont="1" applyFill="1" applyBorder="1" applyAlignment="1">
      <alignment horizontal="center" indent="1"/>
    </xf>
    <xf numFmtId="0" fontId="23" fillId="0" borderId="1" xfId="0" applyFont="1" applyBorder="1" applyAlignment="1">
      <alignment horizontal="center"/>
    </xf>
    <xf numFmtId="0" fontId="23" fillId="0" borderId="4" xfId="0" applyFont="1" applyBorder="1" applyAlignment="1">
      <alignment horizontal="center"/>
    </xf>
    <xf numFmtId="168" fontId="12" fillId="0" borderId="1" xfId="3" applyNumberFormat="1" applyFont="1" applyBorder="1" applyAlignment="1">
      <alignment horizontal="center"/>
    </xf>
    <xf numFmtId="0" fontId="0" fillId="0" borderId="4" xfId="0" applyBorder="1" applyAlignment="1">
      <alignment horizontal="center"/>
    </xf>
    <xf numFmtId="0" fontId="23" fillId="0" borderId="1" xfId="0" applyFont="1" applyBorder="1"/>
    <xf numFmtId="14" fontId="0" fillId="0" borderId="1" xfId="0" applyNumberFormat="1" applyBorder="1" applyAlignment="1">
      <alignment wrapText="1"/>
    </xf>
    <xf numFmtId="0" fontId="12" fillId="2" borderId="1" xfId="0" applyFont="1" applyFill="1" applyBorder="1" applyAlignment="1">
      <alignment horizontal="center"/>
    </xf>
    <xf numFmtId="0" fontId="8" fillId="2" borderId="1" xfId="0" applyFont="1" applyFill="1" applyBorder="1"/>
    <xf numFmtId="166" fontId="12" fillId="2" borderId="1" xfId="0" applyNumberFormat="1" applyFont="1" applyFill="1" applyBorder="1"/>
    <xf numFmtId="166" fontId="12" fillId="2" borderId="1" xfId="0" applyNumberFormat="1" applyFont="1" applyFill="1" applyBorder="1" applyAlignment="1">
      <alignment horizontal="right"/>
    </xf>
    <xf numFmtId="14" fontId="12" fillId="2" borderId="1" xfId="0" applyNumberFormat="1" applyFont="1" applyFill="1" applyBorder="1" applyAlignment="1">
      <alignment horizontal="center"/>
    </xf>
    <xf numFmtId="14" fontId="8" fillId="2" borderId="1" xfId="0" applyNumberFormat="1" applyFont="1" applyFill="1" applyBorder="1"/>
    <xf numFmtId="0" fontId="8" fillId="2" borderId="1" xfId="0" applyFont="1" applyFill="1" applyBorder="1" applyAlignment="1">
      <alignment horizontal="center"/>
    </xf>
    <xf numFmtId="14" fontId="12" fillId="2" borderId="1" xfId="0" applyNumberFormat="1" applyFont="1" applyFill="1" applyBorder="1"/>
    <xf numFmtId="0" fontId="14" fillId="7" borderId="1" xfId="0" applyFont="1" applyFill="1" applyBorder="1"/>
    <xf numFmtId="0" fontId="8" fillId="2" borderId="1" xfId="0" applyFont="1" applyFill="1" applyBorder="1" applyAlignment="1">
      <alignment horizontal="right"/>
    </xf>
    <xf numFmtId="0" fontId="12" fillId="2" borderId="4" xfId="0" applyFont="1" applyFill="1" applyBorder="1" applyAlignment="1">
      <alignment horizontal="center"/>
    </xf>
    <xf numFmtId="166" fontId="12" fillId="2" borderId="4" xfId="0" applyNumberFormat="1" applyFont="1" applyFill="1" applyBorder="1" applyAlignment="1">
      <alignment horizontal="right"/>
    </xf>
    <xf numFmtId="166" fontId="12" fillId="2" borderId="4" xfId="0" applyNumberFormat="1" applyFont="1" applyFill="1" applyBorder="1"/>
    <xf numFmtId="14" fontId="12" fillId="2" borderId="4" xfId="0" applyNumberFormat="1" applyFont="1" applyFill="1" applyBorder="1" applyAlignment="1">
      <alignment horizontal="center"/>
    </xf>
    <xf numFmtId="0" fontId="16" fillId="9" borderId="2" xfId="0" applyFont="1" applyFill="1" applyBorder="1" applyAlignment="1">
      <alignment horizontal="center" vertical="center" wrapText="1"/>
    </xf>
    <xf numFmtId="0" fontId="13" fillId="9" borderId="2" xfId="0" applyFont="1" applyFill="1" applyBorder="1" applyAlignment="1">
      <alignment horizontal="center" wrapText="1"/>
    </xf>
    <xf numFmtId="166" fontId="13" fillId="9" borderId="2" xfId="0" applyNumberFormat="1" applyFont="1" applyFill="1" applyBorder="1" applyAlignment="1">
      <alignment horizontal="center" wrapText="1"/>
    </xf>
    <xf numFmtId="14" fontId="35" fillId="12" borderId="1" xfId="0" applyNumberFormat="1" applyFont="1" applyFill="1" applyBorder="1"/>
    <xf numFmtId="0" fontId="12" fillId="0" borderId="0" xfId="0" applyFont="1"/>
    <xf numFmtId="0" fontId="12" fillId="0" borderId="1" xfId="0" applyFont="1" applyBorder="1" applyAlignment="1">
      <alignment horizontal="center"/>
    </xf>
    <xf numFmtId="166" fontId="12" fillId="0" borderId="1" xfId="0" applyNumberFormat="1" applyFont="1" applyBorder="1" applyAlignment="1">
      <alignment horizontal="right"/>
    </xf>
    <xf numFmtId="166" fontId="12" fillId="0" borderId="1" xfId="0" applyNumberFormat="1" applyFont="1" applyBorder="1"/>
    <xf numFmtId="14" fontId="12" fillId="0" borderId="1" xfId="0" applyNumberFormat="1" applyFont="1" applyBorder="1" applyAlignment="1">
      <alignment horizontal="center"/>
    </xf>
    <xf numFmtId="0" fontId="12" fillId="16" borderId="1" xfId="0" applyFont="1" applyFill="1" applyBorder="1" applyAlignment="1">
      <alignment horizont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left"/>
    </xf>
    <xf numFmtId="0" fontId="1" fillId="2" borderId="1" xfId="0" applyFont="1" applyFill="1" applyBorder="1"/>
    <xf numFmtId="0" fontId="1" fillId="2" borderId="1" xfId="0" applyFont="1" applyFill="1" applyBorder="1" applyAlignment="1">
      <alignment horizontal="center"/>
    </xf>
    <xf numFmtId="168" fontId="1" fillId="2" borderId="1" xfId="3" applyNumberFormat="1" applyFont="1" applyFill="1" applyBorder="1" applyAlignment="1">
      <alignment horizontal="center" indent="1"/>
    </xf>
    <xf numFmtId="166" fontId="1" fillId="2" borderId="1" xfId="0" applyNumberFormat="1" applyFont="1" applyFill="1" applyBorder="1"/>
    <xf numFmtId="167" fontId="1" fillId="2" borderId="1" xfId="0" applyNumberFormat="1" applyFont="1" applyFill="1" applyBorder="1" applyAlignment="1">
      <alignment horizontal="right"/>
    </xf>
    <xf numFmtId="165" fontId="1" fillId="2" borderId="6" xfId="0" applyNumberFormat="1" applyFont="1" applyFill="1" applyBorder="1" applyAlignment="1">
      <alignment horizontal="center"/>
    </xf>
    <xf numFmtId="0" fontId="1" fillId="2" borderId="0" xfId="0" applyFont="1" applyFill="1"/>
    <xf numFmtId="14" fontId="1" fillId="2" borderId="1" xfId="0" applyNumberFormat="1" applyFont="1" applyFill="1" applyBorder="1" applyAlignment="1">
      <alignment horizontal="center"/>
    </xf>
    <xf numFmtId="165" fontId="1" fillId="2" borderId="6" xfId="0" applyNumberFormat="1" applyFont="1" applyFill="1" applyBorder="1" applyAlignment="1">
      <alignment horizontal="right"/>
    </xf>
    <xf numFmtId="0" fontId="1" fillId="2" borderId="7" xfId="0" applyFont="1" applyFill="1" applyBorder="1"/>
    <xf numFmtId="168" fontId="1" fillId="2" borderId="1" xfId="3" applyNumberFormat="1" applyFont="1" applyFill="1" applyBorder="1" applyAlignment="1"/>
    <xf numFmtId="49" fontId="1" fillId="2" borderId="4" xfId="0" applyNumberFormat="1" applyFont="1" applyFill="1" applyBorder="1" applyAlignment="1">
      <alignment horizontal="center" vertical="center"/>
    </xf>
    <xf numFmtId="0" fontId="1" fillId="2" borderId="4" xfId="0" applyFont="1" applyFill="1" applyBorder="1"/>
    <xf numFmtId="168" fontId="1" fillId="2" borderId="4" xfId="3" applyNumberFormat="1" applyFont="1" applyFill="1" applyBorder="1" applyAlignment="1">
      <alignment horizontal="center" indent="1"/>
    </xf>
    <xf numFmtId="166" fontId="1" fillId="2" borderId="4" xfId="0" applyNumberFormat="1" applyFont="1" applyFill="1" applyBorder="1"/>
    <xf numFmtId="167" fontId="1" fillId="2" borderId="4" xfId="0" applyNumberFormat="1" applyFont="1" applyFill="1" applyBorder="1" applyAlignment="1">
      <alignment horizontal="right"/>
    </xf>
    <xf numFmtId="14" fontId="1" fillId="2" borderId="4" xfId="0" applyNumberFormat="1" applyFont="1" applyFill="1" applyBorder="1" applyAlignment="1">
      <alignment horizontal="center"/>
    </xf>
    <xf numFmtId="165" fontId="1" fillId="2" borderId="5" xfId="0" applyNumberFormat="1" applyFont="1" applyFill="1" applyBorder="1" applyAlignment="1">
      <alignment horizontal="center"/>
    </xf>
    <xf numFmtId="0" fontId="19" fillId="2" borderId="1" xfId="0" applyFont="1" applyFill="1" applyBorder="1"/>
    <xf numFmtId="0" fontId="19" fillId="2" borderId="1" xfId="0" applyFont="1" applyFill="1" applyBorder="1" applyAlignment="1">
      <alignment horizontal="center"/>
    </xf>
    <xf numFmtId="0" fontId="3" fillId="0" borderId="1" xfId="0" applyFont="1" applyBorder="1"/>
    <xf numFmtId="0" fontId="3" fillId="0" borderId="0" xfId="0" applyFont="1"/>
    <xf numFmtId="0" fontId="12" fillId="14" borderId="1" xfId="0" applyFont="1" applyFill="1" applyBorder="1" applyAlignment="1">
      <alignment horizontal="center"/>
    </xf>
    <xf numFmtId="168" fontId="3" fillId="0" borderId="1" xfId="3" applyNumberFormat="1" applyFont="1" applyBorder="1" applyAlignment="1">
      <alignment horizontal="right"/>
    </xf>
    <xf numFmtId="0" fontId="12" fillId="0" borderId="1" xfId="0" applyFont="1" applyBorder="1" applyAlignment="1">
      <alignment horizontal="left" wrapText="1"/>
    </xf>
    <xf numFmtId="3" fontId="19" fillId="2" borderId="1" xfId="0" applyNumberFormat="1" applyFont="1" applyFill="1" applyBorder="1" applyAlignment="1">
      <alignment horizontal="center"/>
    </xf>
    <xf numFmtId="14" fontId="19" fillId="2" borderId="1" xfId="0" applyNumberFormat="1" applyFont="1" applyFill="1" applyBorder="1"/>
    <xf numFmtId="0" fontId="19" fillId="2" borderId="4" xfId="0" applyFont="1" applyFill="1" applyBorder="1"/>
    <xf numFmtId="0" fontId="19" fillId="2" borderId="1" xfId="0" applyFont="1" applyFill="1" applyBorder="1" applyAlignment="1">
      <alignment horizontal="left"/>
    </xf>
    <xf numFmtId="0" fontId="12" fillId="0" borderId="7" xfId="0" applyFont="1" applyBorder="1" applyAlignment="1">
      <alignment horizontal="center"/>
    </xf>
    <xf numFmtId="0" fontId="13" fillId="9" borderId="2" xfId="0" applyFont="1" applyFill="1" applyBorder="1" applyAlignment="1">
      <alignment wrapText="1"/>
    </xf>
    <xf numFmtId="0" fontId="13" fillId="9" borderId="2" xfId="0" applyFont="1" applyFill="1" applyBorder="1" applyAlignment="1">
      <alignment vertical="center"/>
    </xf>
    <xf numFmtId="0" fontId="13" fillId="9" borderId="2" xfId="0" applyFont="1" applyFill="1" applyBorder="1"/>
    <xf numFmtId="168" fontId="13" fillId="9" borderId="2" xfId="3" applyNumberFormat="1" applyFont="1" applyFill="1" applyBorder="1" applyAlignment="1">
      <alignment horizontal="right" wrapText="1"/>
    </xf>
    <xf numFmtId="166" fontId="13" fillId="9" borderId="2" xfId="0" applyNumberFormat="1" applyFont="1" applyFill="1" applyBorder="1" applyAlignment="1">
      <alignment wrapText="1"/>
    </xf>
    <xf numFmtId="0" fontId="37" fillId="2" borderId="0" xfId="1" applyFont="1" applyFill="1" applyAlignment="1">
      <alignment horizontal="center" vertical="center"/>
    </xf>
    <xf numFmtId="0" fontId="14" fillId="2" borderId="1" xfId="0" applyFont="1" applyFill="1" applyBorder="1"/>
    <xf numFmtId="168" fontId="12" fillId="2" borderId="1" xfId="3" applyNumberFormat="1" applyFont="1" applyFill="1" applyBorder="1" applyAlignment="1">
      <alignment horizontal="right"/>
    </xf>
    <xf numFmtId="168" fontId="8" fillId="2" borderId="1" xfId="3" applyNumberFormat="1" applyFont="1" applyFill="1" applyBorder="1" applyAlignment="1">
      <alignment horizontal="right"/>
    </xf>
    <xf numFmtId="3" fontId="8" fillId="2" borderId="1" xfId="0" applyNumberFormat="1" applyFont="1" applyFill="1" applyBorder="1" applyAlignment="1">
      <alignment horizontal="right"/>
    </xf>
    <xf numFmtId="168" fontId="12" fillId="2" borderId="4" xfId="3" applyNumberFormat="1" applyFont="1" applyFill="1" applyBorder="1" applyAlignment="1">
      <alignment horizontal="right"/>
    </xf>
    <xf numFmtId="0" fontId="37" fillId="2" borderId="0" xfId="2" applyFont="1" applyFill="1" applyAlignment="1">
      <alignment horizontal="center" vertical="center"/>
    </xf>
    <xf numFmtId="0" fontId="37" fillId="2" borderId="1" xfId="2" applyFont="1" applyFill="1" applyBorder="1" applyAlignment="1">
      <alignment horizontal="center" vertical="center"/>
    </xf>
    <xf numFmtId="168" fontId="38" fillId="2" borderId="1" xfId="3" applyNumberFormat="1" applyFont="1" applyFill="1" applyBorder="1" applyAlignment="1">
      <alignment horizontal="right"/>
    </xf>
    <xf numFmtId="0" fontId="15" fillId="0" borderId="1" xfId="1" applyFont="1" applyFill="1" applyBorder="1" applyAlignment="1">
      <alignment horizontal="center" vertical="center"/>
    </xf>
    <xf numFmtId="0" fontId="37" fillId="2" borderId="1" xfId="1" applyFont="1" applyFill="1" applyBorder="1" applyAlignment="1">
      <alignment horizontal="center" vertical="center"/>
    </xf>
    <xf numFmtId="0" fontId="8" fillId="0" borderId="1" xfId="0" applyFont="1" applyBorder="1"/>
    <xf numFmtId="0" fontId="15" fillId="2" borderId="1" xfId="1" applyFont="1" applyFill="1" applyBorder="1" applyAlignment="1">
      <alignment horizontal="center" vertical="center"/>
    </xf>
    <xf numFmtId="3" fontId="12" fillId="0" borderId="1" xfId="0" applyNumberFormat="1" applyFont="1" applyBorder="1" applyAlignment="1">
      <alignment horizontal="right"/>
    </xf>
    <xf numFmtId="0" fontId="15" fillId="2" borderId="1" xfId="2" applyFont="1" applyFill="1" applyBorder="1" applyAlignment="1">
      <alignment horizontal="center" vertical="center"/>
    </xf>
    <xf numFmtId="3" fontId="12" fillId="0" borderId="1" xfId="0" applyNumberFormat="1" applyFont="1" applyBorder="1"/>
    <xf numFmtId="168" fontId="8" fillId="0" borderId="1" xfId="3" applyNumberFormat="1" applyFont="1" applyFill="1" applyBorder="1" applyAlignment="1">
      <alignment horizontal="right"/>
    </xf>
    <xf numFmtId="3" fontId="12" fillId="0" borderId="0" xfId="0" applyNumberFormat="1" applyFont="1" applyAlignment="1">
      <alignment horizontal="right"/>
    </xf>
    <xf numFmtId="168" fontId="8" fillId="2" borderId="4" xfId="3" applyNumberFormat="1" applyFont="1" applyFill="1" applyBorder="1" applyAlignment="1">
      <alignment horizontal="right"/>
    </xf>
    <xf numFmtId="0" fontId="15" fillId="2" borderId="6" xfId="2" applyFont="1" applyFill="1" applyBorder="1" applyAlignment="1">
      <alignment horizontal="center" vertical="center"/>
    </xf>
    <xf numFmtId="0" fontId="15" fillId="2" borderId="5" xfId="2" applyFont="1" applyFill="1" applyBorder="1" applyAlignment="1">
      <alignment horizontal="center" vertical="center"/>
    </xf>
    <xf numFmtId="0" fontId="15" fillId="0" borderId="6" xfId="2" applyFont="1" applyFill="1" applyBorder="1" applyAlignment="1">
      <alignment horizontal="center" vertical="center"/>
    </xf>
    <xf numFmtId="168" fontId="12" fillId="0" borderId="1" xfId="3" applyNumberFormat="1" applyFont="1" applyFill="1" applyBorder="1" applyAlignment="1">
      <alignment horizontal="right"/>
    </xf>
    <xf numFmtId="0" fontId="15" fillId="2" borderId="6" xfId="1" applyFont="1" applyFill="1" applyBorder="1" applyAlignment="1">
      <alignment horizontal="center" vertical="center"/>
    </xf>
    <xf numFmtId="0" fontId="15" fillId="2" borderId="0" xfId="1" applyFont="1" applyFill="1" applyAlignment="1">
      <alignment horizontal="center" vertical="center"/>
    </xf>
    <xf numFmtId="14" fontId="8" fillId="12" borderId="1" xfId="0" applyNumberFormat="1" applyFont="1" applyFill="1" applyBorder="1"/>
    <xf numFmtId="0" fontId="39" fillId="0" borderId="1" xfId="0" applyFont="1" applyBorder="1"/>
    <xf numFmtId="3" fontId="8" fillId="0" borderId="0" xfId="0" applyNumberFormat="1" applyFont="1" applyAlignment="1">
      <alignment horizontal="right"/>
    </xf>
    <xf numFmtId="0" fontId="15" fillId="2" borderId="4" xfId="2" applyFont="1" applyFill="1" applyBorder="1" applyAlignment="1">
      <alignment horizontal="center" vertical="center"/>
    </xf>
    <xf numFmtId="166" fontId="12" fillId="16" borderId="1" xfId="0" applyNumberFormat="1" applyFont="1" applyFill="1" applyBorder="1" applyAlignment="1">
      <alignment horizontal="right"/>
    </xf>
    <xf numFmtId="0" fontId="41" fillId="0" borderId="1" xfId="0" applyFont="1" applyBorder="1"/>
    <xf numFmtId="3" fontId="8" fillId="0" borderId="1" xfId="0" applyNumberFormat="1" applyFont="1" applyBorder="1" applyAlignment="1">
      <alignment horizontal="right"/>
    </xf>
    <xf numFmtId="3" fontId="42" fillId="0" borderId="1" xfId="0" applyNumberFormat="1" applyFont="1" applyBorder="1"/>
    <xf numFmtId="0" fontId="12" fillId="2" borderId="1" xfId="0" applyFont="1" applyFill="1" applyBorder="1" applyAlignment="1">
      <alignment horizontal="center" vertical="center"/>
    </xf>
    <xf numFmtId="166" fontId="43" fillId="14" borderId="0" xfId="0" applyNumberFormat="1" applyFont="1" applyFill="1" applyAlignment="1">
      <alignment horizontal="right"/>
    </xf>
    <xf numFmtId="166" fontId="43" fillId="14" borderId="1" xfId="0" applyNumberFormat="1" applyFont="1" applyFill="1" applyBorder="1" applyAlignment="1">
      <alignment horizontal="right"/>
    </xf>
    <xf numFmtId="166" fontId="12" fillId="14" borderId="1" xfId="0" applyNumberFormat="1" applyFont="1" applyFill="1" applyBorder="1" applyAlignment="1">
      <alignment horizontal="right"/>
    </xf>
    <xf numFmtId="0" fontId="13" fillId="9" borderId="2" xfId="0" applyFont="1" applyFill="1" applyBorder="1" applyAlignment="1">
      <alignment horizontal="center" vertical="top" wrapText="1"/>
    </xf>
    <xf numFmtId="14" fontId="12" fillId="2" borderId="1" xfId="0" applyNumberFormat="1" applyFont="1" applyFill="1" applyBorder="1" applyAlignment="1">
      <alignment horizontal="center" vertical="top"/>
    </xf>
    <xf numFmtId="0" fontId="8" fillId="2" borderId="1" xfId="0" applyFont="1" applyFill="1" applyBorder="1" applyAlignment="1">
      <alignment horizontal="center" vertical="top"/>
    </xf>
    <xf numFmtId="0" fontId="12" fillId="2" borderId="4" xfId="0" applyFont="1" applyFill="1" applyBorder="1" applyAlignment="1">
      <alignment horizontal="center" vertical="top"/>
    </xf>
    <xf numFmtId="0" fontId="12" fillId="2" borderId="1" xfId="0" applyFont="1" applyFill="1" applyBorder="1" applyAlignment="1">
      <alignment horizontal="center" vertical="top"/>
    </xf>
    <xf numFmtId="0" fontId="12" fillId="0" borderId="1" xfId="0" applyFont="1" applyBorder="1" applyAlignment="1">
      <alignment horizontal="center" vertical="top"/>
    </xf>
    <xf numFmtId="0" fontId="13" fillId="9"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12" fillId="2" borderId="4" xfId="0" applyFont="1" applyFill="1" applyBorder="1" applyAlignment="1">
      <alignment horizontal="center" vertical="center"/>
    </xf>
    <xf numFmtId="0" fontId="12" fillId="0" borderId="1" xfId="0" applyFont="1" applyBorder="1" applyAlignment="1">
      <alignment horizontal="center" vertical="center"/>
    </xf>
    <xf numFmtId="167" fontId="13" fillId="9" borderId="2" xfId="0" applyNumberFormat="1" applyFont="1" applyFill="1" applyBorder="1" applyAlignment="1">
      <alignment horizontal="right" wrapText="1"/>
    </xf>
    <xf numFmtId="167" fontId="8" fillId="2" borderId="1" xfId="0" applyNumberFormat="1" applyFont="1" applyFill="1" applyBorder="1" applyAlignment="1">
      <alignment horizontal="right"/>
    </xf>
    <xf numFmtId="168" fontId="40" fillId="2" borderId="1" xfId="3" applyNumberFormat="1" applyFont="1" applyFill="1" applyBorder="1" applyAlignment="1">
      <alignment horizontal="right"/>
    </xf>
    <xf numFmtId="166" fontId="36" fillId="2" borderId="1" xfId="0" applyNumberFormat="1" applyFont="1" applyFill="1" applyBorder="1"/>
    <xf numFmtId="0" fontId="16" fillId="9" borderId="2" xfId="0" applyFont="1" applyFill="1" applyBorder="1" applyAlignment="1">
      <alignment vertical="center" wrapText="1"/>
    </xf>
    <xf numFmtId="168" fontId="13" fillId="9" borderId="2" xfId="3" applyNumberFormat="1" applyFont="1" applyFill="1" applyBorder="1" applyAlignment="1">
      <alignment wrapText="1"/>
    </xf>
    <xf numFmtId="0" fontId="13" fillId="9" borderId="2" xfId="0" applyFont="1" applyFill="1" applyBorder="1" applyAlignment="1">
      <alignment vertical="top" wrapText="1"/>
    </xf>
    <xf numFmtId="0" fontId="13" fillId="9" borderId="2" xfId="0" applyFont="1" applyFill="1" applyBorder="1" applyAlignment="1">
      <alignment vertical="center" wrapText="1"/>
    </xf>
    <xf numFmtId="0" fontId="19" fillId="0" borderId="0" xfId="0" applyFont="1"/>
    <xf numFmtId="167" fontId="18" fillId="9" borderId="2" xfId="0" applyNumberFormat="1" applyFont="1" applyFill="1" applyBorder="1" applyAlignment="1">
      <alignment wrapText="1"/>
    </xf>
    <xf numFmtId="167" fontId="8" fillId="2" borderId="4" xfId="0" applyNumberFormat="1" applyFont="1" applyFill="1" applyBorder="1" applyAlignment="1">
      <alignment horizontal="right"/>
    </xf>
    <xf numFmtId="167" fontId="8" fillId="2" borderId="6" xfId="0" applyNumberFormat="1" applyFont="1" applyFill="1" applyBorder="1" applyAlignment="1">
      <alignment horizontal="right"/>
    </xf>
    <xf numFmtId="167" fontId="8" fillId="0" borderId="1" xfId="0" applyNumberFormat="1" applyFont="1" applyBorder="1" applyAlignment="1">
      <alignment horizontal="right"/>
    </xf>
    <xf numFmtId="0" fontId="44" fillId="0" borderId="1" xfId="0" applyFont="1" applyBorder="1"/>
    <xf numFmtId="0" fontId="27" fillId="0" borderId="1" xfId="0" applyFont="1" applyBorder="1" applyAlignment="1">
      <alignment horizontal="center"/>
    </xf>
    <xf numFmtId="0" fontId="16" fillId="9" borderId="1" xfId="0" applyFont="1" applyFill="1" applyBorder="1" applyAlignment="1">
      <alignment horizontal="center" vertical="center" wrapText="1"/>
    </xf>
    <xf numFmtId="0" fontId="13" fillId="9" borderId="1" xfId="0" applyFont="1" applyFill="1" applyBorder="1" applyAlignment="1">
      <alignment horizontal="center" wrapText="1"/>
    </xf>
    <xf numFmtId="0" fontId="13" fillId="9" borderId="1" xfId="0" applyFont="1" applyFill="1" applyBorder="1" applyAlignment="1">
      <alignment wrapText="1"/>
    </xf>
    <xf numFmtId="0" fontId="13" fillId="9" borderId="1" xfId="0" applyFont="1" applyFill="1" applyBorder="1" applyAlignment="1">
      <alignment vertical="center"/>
    </xf>
    <xf numFmtId="0" fontId="13" fillId="9" borderId="1" xfId="0" applyFont="1" applyFill="1" applyBorder="1"/>
    <xf numFmtId="168" fontId="13" fillId="9" borderId="1" xfId="3" applyNumberFormat="1" applyFont="1" applyFill="1" applyBorder="1" applyAlignment="1">
      <alignment horizontal="right" wrapText="1"/>
    </xf>
    <xf numFmtId="0" fontId="13" fillId="9" borderId="1" xfId="0" applyFont="1" applyFill="1" applyBorder="1" applyAlignment="1">
      <alignment horizontal="center" vertical="top" wrapText="1"/>
    </xf>
    <xf numFmtId="0" fontId="13" fillId="9" borderId="1" xfId="0" applyFont="1" applyFill="1" applyBorder="1" applyAlignment="1">
      <alignment horizontal="center" vertical="center" wrapText="1"/>
    </xf>
    <xf numFmtId="166" fontId="13" fillId="9" borderId="1" xfId="0" applyNumberFormat="1" applyFont="1" applyFill="1" applyBorder="1" applyAlignment="1">
      <alignment wrapText="1"/>
    </xf>
    <xf numFmtId="166" fontId="13" fillId="9" borderId="1" xfId="0" applyNumberFormat="1" applyFont="1" applyFill="1" applyBorder="1" applyAlignment="1">
      <alignment horizontal="center" wrapText="1"/>
    </xf>
    <xf numFmtId="0" fontId="37" fillId="2" borderId="4" xfId="1" applyFont="1" applyFill="1" applyBorder="1" applyAlignment="1">
      <alignment horizontal="center" vertical="center"/>
    </xf>
    <xf numFmtId="0" fontId="12" fillId="2" borderId="4" xfId="0" applyFont="1" applyFill="1" applyBorder="1"/>
    <xf numFmtId="14" fontId="12" fillId="2" borderId="4" xfId="0" applyNumberFormat="1" applyFont="1" applyFill="1" applyBorder="1" applyAlignment="1">
      <alignment horizontal="center" vertical="top"/>
    </xf>
    <xf numFmtId="14" fontId="12" fillId="2" borderId="4" xfId="0" applyNumberFormat="1" applyFont="1" applyFill="1" applyBorder="1"/>
    <xf numFmtId="167" fontId="18" fillId="9" borderId="1" xfId="0" applyNumberFormat="1" applyFont="1" applyFill="1" applyBorder="1" applyAlignment="1">
      <alignment horizontal="right" wrapText="1"/>
    </xf>
    <xf numFmtId="0" fontId="37" fillId="2" borderId="4" xfId="2" applyFont="1" applyFill="1" applyBorder="1" applyAlignment="1">
      <alignment horizontal="center" vertical="center"/>
    </xf>
    <xf numFmtId="0" fontId="0" fillId="0" borderId="0" xfId="0" applyAlignment="1">
      <alignment horizontal="center" wrapText="1"/>
    </xf>
    <xf numFmtId="0" fontId="20" fillId="0" borderId="11" xfId="0" applyFont="1" applyBorder="1" applyAlignment="1">
      <alignment horizontal="left" wrapText="1" indent="2"/>
    </xf>
    <xf numFmtId="0" fontId="20" fillId="0" borderId="12" xfId="0" applyFont="1" applyBorder="1" applyAlignment="1">
      <alignment horizontal="left" wrapText="1" indent="2"/>
    </xf>
    <xf numFmtId="0" fontId="20" fillId="0" borderId="13" xfId="0" applyFont="1" applyBorder="1" applyAlignment="1">
      <alignment horizontal="left" wrapText="1" indent="2"/>
    </xf>
    <xf numFmtId="168" fontId="12" fillId="2" borderId="1" xfId="3" applyNumberFormat="1" applyFont="1" applyFill="1" applyBorder="1" applyAlignment="1"/>
    <xf numFmtId="3" fontId="39" fillId="0" borderId="1" xfId="0" applyNumberFormat="1" applyFont="1" applyBorder="1" applyAlignment="1">
      <alignment horizontal="right"/>
    </xf>
    <xf numFmtId="166" fontId="3" fillId="2" borderId="1" xfId="0" applyNumberFormat="1" applyFont="1" applyFill="1" applyBorder="1"/>
    <xf numFmtId="0" fontId="8" fillId="0" borderId="0" xfId="0" applyFont="1"/>
    <xf numFmtId="168" fontId="12" fillId="2" borderId="4" xfId="3" applyNumberFormat="1" applyFont="1" applyFill="1" applyBorder="1" applyAlignment="1"/>
    <xf numFmtId="166" fontId="41" fillId="36" borderId="1" xfId="0" applyNumberFormat="1" applyFont="1" applyFill="1" applyBorder="1" applyAlignment="1">
      <alignment horizontal="left"/>
    </xf>
    <xf numFmtId="0" fontId="45" fillId="9" borderId="1" xfId="0" applyFont="1" applyFill="1" applyBorder="1" applyAlignment="1">
      <alignment horizontal="center" vertical="center" wrapText="1"/>
    </xf>
    <xf numFmtId="166" fontId="45" fillId="9" borderId="1" xfId="0" applyNumberFormat="1" applyFont="1" applyFill="1" applyBorder="1" applyAlignment="1">
      <alignment horizontal="center" vertical="center" wrapText="1"/>
    </xf>
    <xf numFmtId="0" fontId="41" fillId="2" borderId="0" xfId="0" applyFont="1" applyFill="1"/>
    <xf numFmtId="0" fontId="41" fillId="2" borderId="1" xfId="0" applyFont="1" applyFill="1" applyBorder="1" applyAlignment="1">
      <alignment horizontal="center"/>
    </xf>
    <xf numFmtId="0" fontId="44" fillId="2" borderId="1" xfId="0" applyFont="1" applyFill="1" applyBorder="1"/>
    <xf numFmtId="0" fontId="41" fillId="2" borderId="1" xfId="0" applyFont="1" applyFill="1" applyBorder="1"/>
    <xf numFmtId="0" fontId="46" fillId="2" borderId="1" xfId="0" applyFont="1" applyFill="1" applyBorder="1"/>
    <xf numFmtId="0" fontId="41" fillId="2" borderId="1" xfId="0" applyFont="1" applyFill="1" applyBorder="1" applyAlignment="1">
      <alignment horizontal="center" vertical="center"/>
    </xf>
    <xf numFmtId="14" fontId="41" fillId="2" borderId="1" xfId="0" applyNumberFormat="1" applyFont="1" applyFill="1" applyBorder="1"/>
    <xf numFmtId="166" fontId="41" fillId="2" borderId="1" xfId="0" applyNumberFormat="1" applyFont="1" applyFill="1" applyBorder="1"/>
    <xf numFmtId="166" fontId="47" fillId="2" borderId="1" xfId="0" applyNumberFormat="1" applyFont="1" applyFill="1" applyBorder="1" applyAlignment="1">
      <alignment horizontal="center"/>
    </xf>
    <xf numFmtId="0" fontId="41" fillId="2" borderId="1" xfId="0" applyFont="1" applyFill="1" applyBorder="1" applyAlignment="1">
      <alignment horizontal="left"/>
    </xf>
    <xf numFmtId="166" fontId="47" fillId="2" borderId="1" xfId="0" applyNumberFormat="1" applyFont="1" applyFill="1" applyBorder="1" applyAlignment="1">
      <alignment horizontal="center" vertical="center"/>
    </xf>
    <xf numFmtId="165" fontId="41" fillId="2" borderId="1" xfId="0" applyNumberFormat="1" applyFont="1" applyFill="1" applyBorder="1" applyAlignment="1">
      <alignment horizontal="center"/>
    </xf>
    <xf numFmtId="167" fontId="41" fillId="2" borderId="1" xfId="0" applyNumberFormat="1" applyFont="1" applyFill="1" applyBorder="1"/>
    <xf numFmtId="0" fontId="48" fillId="2" borderId="1" xfId="2" applyFont="1" applyFill="1" applyBorder="1"/>
    <xf numFmtId="14" fontId="41" fillId="2" borderId="1" xfId="0" applyNumberFormat="1" applyFont="1" applyFill="1" applyBorder="1" applyAlignment="1">
      <alignment horizontal="right"/>
    </xf>
    <xf numFmtId="14" fontId="41" fillId="2" borderId="1" xfId="0" applyNumberFormat="1" applyFont="1" applyFill="1" applyBorder="1" applyAlignment="1">
      <alignment horizontal="center"/>
    </xf>
    <xf numFmtId="14" fontId="44" fillId="36" borderId="1" xfId="0" applyNumberFormat="1" applyFont="1" applyFill="1" applyBorder="1"/>
    <xf numFmtId="14" fontId="46" fillId="11" borderId="1" xfId="4" applyNumberFormat="1" applyFont="1" applyFill="1" applyBorder="1" applyAlignment="1">
      <alignment horizontal="right" vertical="center" wrapText="1"/>
    </xf>
    <xf numFmtId="3" fontId="41" fillId="2" borderId="1" xfId="0" applyNumberFormat="1" applyFont="1" applyFill="1" applyBorder="1"/>
    <xf numFmtId="166" fontId="41" fillId="2" borderId="1" xfId="0" applyNumberFormat="1" applyFont="1" applyFill="1" applyBorder="1" applyAlignment="1">
      <alignment horizontal="left"/>
    </xf>
    <xf numFmtId="0" fontId="48" fillId="2" borderId="1" xfId="1" applyFont="1" applyFill="1" applyBorder="1"/>
    <xf numFmtId="0" fontId="41" fillId="2" borderId="1" xfId="0" applyFont="1" applyFill="1" applyBorder="1" applyAlignment="1">
      <alignment horizontal="right"/>
    </xf>
    <xf numFmtId="14" fontId="46" fillId="0" borderId="1" xfId="0" applyNumberFormat="1" applyFont="1" applyBorder="1" applyAlignment="1">
      <alignment wrapText="1"/>
    </xf>
    <xf numFmtId="14" fontId="44" fillId="2" borderId="1" xfId="0" applyNumberFormat="1" applyFont="1" applyFill="1" applyBorder="1"/>
    <xf numFmtId="0" fontId="44" fillId="2" borderId="1" xfId="0" applyFont="1" applyFill="1" applyBorder="1" applyAlignment="1">
      <alignment horizontal="center"/>
    </xf>
    <xf numFmtId="0" fontId="44" fillId="2" borderId="1" xfId="0" applyFont="1" applyFill="1" applyBorder="1" applyAlignment="1">
      <alignment horizontal="left"/>
    </xf>
    <xf numFmtId="0" fontId="49" fillId="2" borderId="1" xfId="0" applyFont="1" applyFill="1" applyBorder="1" applyAlignment="1">
      <alignment horizontal="left"/>
    </xf>
    <xf numFmtId="166" fontId="21" fillId="2" borderId="1" xfId="0" applyNumberFormat="1" applyFont="1" applyFill="1" applyBorder="1" applyAlignment="1">
      <alignment horizontal="center" vertical="center"/>
    </xf>
    <xf numFmtId="14" fontId="46" fillId="0" borderId="1" xfId="4" applyNumberFormat="1" applyFont="1" applyFill="1" applyBorder="1" applyAlignment="1">
      <alignment horizontal="right" vertical="center" wrapText="1"/>
    </xf>
    <xf numFmtId="1" fontId="41" fillId="2" borderId="1" xfId="0" applyNumberFormat="1" applyFont="1" applyFill="1" applyBorder="1" applyAlignment="1">
      <alignment horizontal="center"/>
    </xf>
    <xf numFmtId="0" fontId="41" fillId="2" borderId="0" xfId="0" applyFont="1" applyFill="1" applyAlignment="1">
      <alignment horizontal="center" vertical="center"/>
    </xf>
    <xf numFmtId="0" fontId="41" fillId="2" borderId="0" xfId="0" applyFont="1" applyFill="1" applyAlignment="1">
      <alignment horizontal="center"/>
    </xf>
    <xf numFmtId="0" fontId="46" fillId="2" borderId="0" xfId="0" applyFont="1" applyFill="1"/>
    <xf numFmtId="168" fontId="41" fillId="2" borderId="0" xfId="3" applyNumberFormat="1" applyFont="1" applyFill="1" applyAlignment="1">
      <alignment horizontal="right"/>
    </xf>
    <xf numFmtId="166" fontId="41" fillId="2" borderId="0" xfId="0" applyNumberFormat="1" applyFont="1" applyFill="1"/>
    <xf numFmtId="167" fontId="44" fillId="2" borderId="0" xfId="0" applyNumberFormat="1" applyFont="1" applyFill="1" applyAlignment="1">
      <alignment horizontal="right"/>
    </xf>
    <xf numFmtId="166" fontId="47" fillId="2" borderId="0" xfId="0" applyNumberFormat="1" applyFont="1" applyFill="1" applyAlignment="1">
      <alignment horizontal="center"/>
    </xf>
    <xf numFmtId="0" fontId="41" fillId="2" borderId="0" xfId="0" applyFont="1" applyFill="1" applyAlignment="1">
      <alignment horizontal="left"/>
    </xf>
    <xf numFmtId="166" fontId="47" fillId="2" borderId="0" xfId="0" applyNumberFormat="1" applyFont="1" applyFill="1" applyAlignment="1">
      <alignment horizontal="center" vertical="center"/>
    </xf>
    <xf numFmtId="165" fontId="41" fillId="2" borderId="0" xfId="0" applyNumberFormat="1" applyFont="1" applyFill="1" applyAlignment="1">
      <alignment horizontal="center"/>
    </xf>
    <xf numFmtId="164" fontId="41" fillId="2" borderId="0" xfId="0" applyNumberFormat="1" applyFont="1" applyFill="1"/>
    <xf numFmtId="167" fontId="41" fillId="2" borderId="0" xfId="0" applyNumberFormat="1" applyFont="1" applyFill="1"/>
    <xf numFmtId="0" fontId="41" fillId="2" borderId="0" xfId="0" applyFont="1" applyFill="1" applyAlignment="1">
      <alignment horizontal="right"/>
    </xf>
    <xf numFmtId="0" fontId="46" fillId="7" borderId="1" xfId="0" applyFont="1" applyFill="1" applyBorder="1"/>
    <xf numFmtId="0" fontId="44" fillId="2" borderId="1" xfId="0" applyFont="1" applyFill="1" applyBorder="1" applyAlignment="1">
      <alignment horizontal="center" vertical="center"/>
    </xf>
    <xf numFmtId="14" fontId="21" fillId="2" borderId="1" xfId="0" applyNumberFormat="1" applyFont="1" applyFill="1" applyBorder="1" applyAlignment="1">
      <alignment horizontal="center"/>
    </xf>
    <xf numFmtId="14" fontId="21" fillId="2" borderId="1" xfId="0" applyNumberFormat="1" applyFont="1" applyFill="1" applyBorder="1" applyAlignment="1">
      <alignment horizontal="center" vertical="center"/>
    </xf>
    <xf numFmtId="3" fontId="44" fillId="2" borderId="1" xfId="0" applyNumberFormat="1" applyFont="1" applyFill="1" applyBorder="1"/>
    <xf numFmtId="14" fontId="44" fillId="2" borderId="1" xfId="0" applyNumberFormat="1" applyFont="1" applyFill="1" applyBorder="1" applyAlignment="1">
      <alignment horizontal="right"/>
    </xf>
    <xf numFmtId="0" fontId="41" fillId="2" borderId="7" xfId="0" applyFont="1" applyFill="1" applyBorder="1"/>
    <xf numFmtId="0" fontId="41" fillId="16" borderId="1" xfId="0" applyFont="1" applyFill="1" applyBorder="1" applyAlignment="1">
      <alignment horizontal="center"/>
    </xf>
    <xf numFmtId="0" fontId="50" fillId="2" borderId="1" xfId="0" applyFont="1" applyFill="1" applyBorder="1" applyAlignment="1">
      <alignment horizontal="left"/>
    </xf>
    <xf numFmtId="168" fontId="41" fillId="2" borderId="1" xfId="3" applyNumberFormat="1" applyFont="1" applyFill="1" applyBorder="1" applyAlignment="1"/>
    <xf numFmtId="3" fontId="41" fillId="0" borderId="1" xfId="0" applyNumberFormat="1" applyFont="1" applyBorder="1"/>
    <xf numFmtId="14" fontId="44" fillId="2" borderId="1" xfId="0" applyNumberFormat="1" applyFont="1" applyFill="1" applyBorder="1" applyAlignment="1">
      <alignment horizontal="center"/>
    </xf>
    <xf numFmtId="1" fontId="44" fillId="2" borderId="1" xfId="0" applyNumberFormat="1" applyFont="1" applyFill="1" applyBorder="1" applyAlignment="1">
      <alignment horizontal="center"/>
    </xf>
    <xf numFmtId="168" fontId="44" fillId="2" borderId="1" xfId="0" applyNumberFormat="1" applyFont="1" applyFill="1" applyBorder="1" applyAlignment="1">
      <alignment horizontal="center"/>
    </xf>
    <xf numFmtId="166" fontId="51" fillId="2" borderId="1" xfId="0" applyNumberFormat="1" applyFont="1" applyFill="1" applyBorder="1"/>
    <xf numFmtId="14" fontId="47" fillId="2" borderId="1" xfId="0" applyNumberFormat="1" applyFont="1" applyFill="1" applyBorder="1" applyAlignment="1">
      <alignment horizontal="center" vertical="center"/>
    </xf>
    <xf numFmtId="166" fontId="44" fillId="2" borderId="1" xfId="0" applyNumberFormat="1" applyFont="1" applyFill="1" applyBorder="1"/>
    <xf numFmtId="166" fontId="21" fillId="2" borderId="1" xfId="0" applyNumberFormat="1" applyFont="1" applyFill="1" applyBorder="1" applyAlignment="1">
      <alignment horizontal="center"/>
    </xf>
    <xf numFmtId="165" fontId="44" fillId="2" borderId="1" xfId="0" applyNumberFormat="1" applyFont="1" applyFill="1" applyBorder="1" applyAlignment="1">
      <alignment horizontal="center"/>
    </xf>
    <xf numFmtId="0" fontId="44" fillId="2" borderId="0" xfId="0" applyFont="1" applyFill="1"/>
    <xf numFmtId="3" fontId="44" fillId="2" borderId="1" xfId="0" applyNumberFormat="1" applyFont="1" applyFill="1" applyBorder="1" applyAlignment="1">
      <alignment horizontal="center" indent="3"/>
    </xf>
    <xf numFmtId="166" fontId="49" fillId="2" borderId="1" xfId="0" applyNumberFormat="1" applyFont="1" applyFill="1" applyBorder="1"/>
    <xf numFmtId="0" fontId="46" fillId="7" borderId="1" xfId="0" applyFont="1" applyFill="1" applyBorder="1" applyAlignment="1">
      <alignment horizontal="center"/>
    </xf>
    <xf numFmtId="0" fontId="46" fillId="7" borderId="1" xfId="0" applyFont="1" applyFill="1" applyBorder="1" applyAlignment="1">
      <alignment horizontal="center" vertical="center"/>
    </xf>
    <xf numFmtId="14" fontId="46" fillId="7" borderId="1" xfId="0" applyNumberFormat="1" applyFont="1" applyFill="1" applyBorder="1"/>
    <xf numFmtId="14" fontId="53" fillId="7" borderId="1" xfId="0" applyNumberFormat="1" applyFont="1" applyFill="1" applyBorder="1" applyAlignment="1">
      <alignment horizontal="center"/>
    </xf>
    <xf numFmtId="0" fontId="46" fillId="7" borderId="1" xfId="0" applyFont="1" applyFill="1" applyBorder="1" applyAlignment="1">
      <alignment horizontal="left"/>
    </xf>
    <xf numFmtId="14" fontId="53" fillId="7" borderId="1" xfId="0" applyNumberFormat="1" applyFont="1" applyFill="1" applyBorder="1" applyAlignment="1">
      <alignment horizontal="center" vertical="center"/>
    </xf>
    <xf numFmtId="3" fontId="46" fillId="7" borderId="1" xfId="0" applyNumberFormat="1" applyFont="1" applyFill="1" applyBorder="1"/>
    <xf numFmtId="0" fontId="48" fillId="7" borderId="1" xfId="2" applyFont="1" applyFill="1" applyBorder="1"/>
    <xf numFmtId="1" fontId="46" fillId="7" borderId="1" xfId="0" applyNumberFormat="1" applyFont="1" applyFill="1" applyBorder="1" applyAlignment="1">
      <alignment horizontal="center"/>
    </xf>
    <xf numFmtId="0" fontId="48" fillId="0" borderId="1" xfId="1" applyFont="1" applyBorder="1"/>
    <xf numFmtId="0" fontId="41" fillId="0" borderId="1" xfId="0" applyFont="1" applyBorder="1" applyAlignment="1">
      <alignment horizontal="right"/>
    </xf>
    <xf numFmtId="169" fontId="53" fillId="11" borderId="1" xfId="4" applyNumberFormat="1" applyFont="1" applyFill="1" applyBorder="1" applyAlignment="1">
      <alignment horizontal="center" vertical="center" wrapText="1"/>
    </xf>
    <xf numFmtId="0" fontId="49" fillId="2" borderId="1" xfId="0" applyFont="1" applyFill="1" applyBorder="1" applyAlignment="1">
      <alignment horizontal="center"/>
    </xf>
    <xf numFmtId="166" fontId="41" fillId="2" borderId="1" xfId="0" applyNumberFormat="1" applyFont="1" applyFill="1" applyBorder="1" applyAlignment="1">
      <alignment horizontal="center"/>
    </xf>
    <xf numFmtId="14" fontId="47" fillId="2" borderId="1" xfId="0" applyNumberFormat="1" applyFont="1" applyFill="1" applyBorder="1" applyAlignment="1">
      <alignment horizontal="center"/>
    </xf>
    <xf numFmtId="0" fontId="41" fillId="0" borderId="1" xfId="0" applyFont="1" applyBorder="1" applyAlignment="1">
      <alignment horizontal="center"/>
    </xf>
    <xf numFmtId="0" fontId="41" fillId="0" borderId="1" xfId="0" applyFont="1" applyBorder="1" applyAlignment="1">
      <alignment horizontal="center" vertical="center"/>
    </xf>
    <xf numFmtId="166" fontId="41" fillId="0" borderId="1" xfId="0" applyNumberFormat="1" applyFont="1" applyBorder="1"/>
    <xf numFmtId="166" fontId="47" fillId="0" borderId="1" xfId="0" applyNumberFormat="1" applyFont="1" applyBorder="1" applyAlignment="1">
      <alignment horizontal="center"/>
    </xf>
    <xf numFmtId="0" fontId="50" fillId="0" borderId="1" xfId="0" applyFont="1" applyBorder="1" applyAlignment="1">
      <alignment horizontal="left"/>
    </xf>
    <xf numFmtId="166" fontId="47" fillId="0" borderId="1" xfId="0" applyNumberFormat="1" applyFont="1" applyBorder="1" applyAlignment="1">
      <alignment horizontal="center" vertical="center"/>
    </xf>
    <xf numFmtId="14" fontId="41" fillId="0" borderId="1" xfId="0" applyNumberFormat="1" applyFont="1" applyBorder="1" applyAlignment="1">
      <alignment horizontal="center"/>
    </xf>
    <xf numFmtId="165" fontId="41" fillId="0" borderId="1" xfId="0" applyNumberFormat="1" applyFont="1" applyBorder="1" applyAlignment="1">
      <alignment horizontal="center"/>
    </xf>
    <xf numFmtId="0" fontId="48" fillId="0" borderId="1" xfId="1" applyFont="1" applyFill="1" applyBorder="1"/>
    <xf numFmtId="14" fontId="41" fillId="0" borderId="1" xfId="0" applyNumberFormat="1" applyFont="1" applyBorder="1" applyAlignment="1">
      <alignment horizontal="right"/>
    </xf>
    <xf numFmtId="0" fontId="41" fillId="0" borderId="1" xfId="0" applyFont="1" applyBorder="1" applyAlignment="1">
      <alignment horizontal="left"/>
    </xf>
    <xf numFmtId="0" fontId="41" fillId="0" borderId="0" xfId="0" applyFont="1"/>
    <xf numFmtId="0" fontId="48" fillId="0" borderId="1" xfId="2" applyFont="1" applyBorder="1"/>
    <xf numFmtId="1" fontId="41" fillId="2" borderId="1" xfId="0" applyNumberFormat="1" applyFont="1" applyFill="1" applyBorder="1" applyAlignment="1">
      <alignment horizontal="left"/>
    </xf>
    <xf numFmtId="0" fontId="51" fillId="2" borderId="1" xfId="0" applyFont="1" applyFill="1" applyBorder="1" applyAlignment="1">
      <alignment horizontal="left"/>
    </xf>
    <xf numFmtId="14" fontId="51" fillId="2" borderId="1" xfId="0" applyNumberFormat="1" applyFont="1" applyFill="1" applyBorder="1"/>
    <xf numFmtId="168" fontId="41" fillId="0" borderId="1" xfId="3" applyNumberFormat="1" applyFont="1" applyFill="1" applyBorder="1" applyAlignment="1"/>
    <xf numFmtId="0" fontId="51" fillId="0" borderId="1" xfId="0" applyFont="1" applyBorder="1" applyAlignment="1">
      <alignment horizontal="left"/>
    </xf>
    <xf numFmtId="0" fontId="41" fillId="4" borderId="1" xfId="0" applyFont="1" applyFill="1" applyBorder="1" applyAlignment="1">
      <alignment horizontal="center"/>
    </xf>
    <xf numFmtId="0" fontId="55" fillId="0" borderId="1" xfId="0" applyFont="1" applyBorder="1" applyAlignment="1">
      <alignment horizontal="left"/>
    </xf>
    <xf numFmtId="0" fontId="48" fillId="0" borderId="1" xfId="2" applyFont="1" applyFill="1" applyBorder="1"/>
    <xf numFmtId="0" fontId="41" fillId="14" borderId="1" xfId="0" applyFont="1" applyFill="1" applyBorder="1" applyAlignment="1">
      <alignment horizontal="center"/>
    </xf>
    <xf numFmtId="0" fontId="49" fillId="2" borderId="1" xfId="0" applyFont="1" applyFill="1" applyBorder="1"/>
    <xf numFmtId="0" fontId="56" fillId="2" borderId="1" xfId="1" applyFont="1" applyFill="1" applyBorder="1"/>
    <xf numFmtId="14" fontId="49" fillId="2" borderId="1" xfId="0" applyNumberFormat="1" applyFont="1" applyFill="1" applyBorder="1" applyAlignment="1">
      <alignment horizontal="right"/>
    </xf>
    <xf numFmtId="0" fontId="49" fillId="2" borderId="0" xfId="0" applyFont="1" applyFill="1"/>
    <xf numFmtId="166" fontId="51" fillId="2" borderId="1" xfId="0" applyNumberFormat="1" applyFont="1" applyFill="1" applyBorder="1" applyAlignment="1">
      <alignment horizontal="center"/>
    </xf>
    <xf numFmtId="1" fontId="44" fillId="2" borderId="1" xfId="0" applyNumberFormat="1" applyFont="1" applyFill="1" applyBorder="1" applyAlignment="1">
      <alignment horizontal="left"/>
    </xf>
    <xf numFmtId="166" fontId="57" fillId="14" borderId="1" xfId="0" applyNumberFormat="1" applyFont="1" applyFill="1" applyBorder="1" applyAlignment="1">
      <alignment horizontal="right"/>
    </xf>
    <xf numFmtId="1" fontId="41" fillId="2" borderId="1" xfId="0" applyNumberFormat="1" applyFont="1" applyFill="1" applyBorder="1" applyAlignment="1">
      <alignment horizontal="center" vertical="center"/>
    </xf>
    <xf numFmtId="0" fontId="55" fillId="0" borderId="1" xfId="0" applyFont="1" applyBorder="1"/>
    <xf numFmtId="0" fontId="44" fillId="0" borderId="1" xfId="0" applyFont="1" applyBorder="1" applyAlignment="1">
      <alignment horizontal="left"/>
    </xf>
    <xf numFmtId="43" fontId="50" fillId="2" borderId="1" xfId="0" applyNumberFormat="1" applyFont="1" applyFill="1" applyBorder="1" applyAlignment="1">
      <alignment horizontal="left"/>
    </xf>
    <xf numFmtId="170" fontId="44" fillId="2" borderId="1" xfId="0" applyNumberFormat="1" applyFont="1" applyFill="1" applyBorder="1" applyAlignment="1">
      <alignment horizontal="left" wrapText="1"/>
    </xf>
    <xf numFmtId="0" fontId="51" fillId="2" borderId="1" xfId="0" applyFont="1" applyFill="1" applyBorder="1" applyAlignment="1">
      <alignment horizontal="right"/>
    </xf>
    <xf numFmtId="2" fontId="44" fillId="2" borderId="1" xfId="0" applyNumberFormat="1" applyFont="1" applyFill="1" applyBorder="1" applyAlignment="1">
      <alignment horizontal="left"/>
    </xf>
    <xf numFmtId="0" fontId="48" fillId="2" borderId="1" xfId="1" applyFont="1" applyFill="1" applyBorder="1" applyAlignment="1">
      <alignment horizontal="left"/>
    </xf>
    <xf numFmtId="0" fontId="44" fillId="0" borderId="1" xfId="0" applyFont="1" applyBorder="1" applyAlignment="1">
      <alignment wrapText="1"/>
    </xf>
    <xf numFmtId="2" fontId="44" fillId="2" borderId="1" xfId="0" applyNumberFormat="1" applyFont="1" applyFill="1" applyBorder="1" applyAlignment="1">
      <alignment horizontal="left" wrapText="1"/>
    </xf>
    <xf numFmtId="0" fontId="41" fillId="2" borderId="4" xfId="0" applyFont="1" applyFill="1" applyBorder="1" applyAlignment="1">
      <alignment horizontal="center"/>
    </xf>
    <xf numFmtId="0" fontId="41" fillId="2" borderId="4" xfId="0" applyFont="1" applyFill="1" applyBorder="1"/>
    <xf numFmtId="0" fontId="46" fillId="2" borderId="4" xfId="0" applyFont="1" applyFill="1" applyBorder="1"/>
    <xf numFmtId="0" fontId="41" fillId="2" borderId="4" xfId="0" applyFont="1" applyFill="1" applyBorder="1" applyAlignment="1">
      <alignment horizontal="center" vertical="center"/>
    </xf>
    <xf numFmtId="14" fontId="41" fillId="2" borderId="4" xfId="0" applyNumberFormat="1" applyFont="1" applyFill="1" applyBorder="1"/>
    <xf numFmtId="166" fontId="41" fillId="2" borderId="4" xfId="0" applyNumberFormat="1" applyFont="1" applyFill="1" applyBorder="1"/>
    <xf numFmtId="166" fontId="47" fillId="2" borderId="4" xfId="0" applyNumberFormat="1" applyFont="1" applyFill="1" applyBorder="1" applyAlignment="1">
      <alignment horizontal="center"/>
    </xf>
    <xf numFmtId="0" fontId="41" fillId="2" borderId="4" xfId="0" applyFont="1" applyFill="1" applyBorder="1" applyAlignment="1">
      <alignment horizontal="left"/>
    </xf>
    <xf numFmtId="166" fontId="47" fillId="2" borderId="4" xfId="0" applyNumberFormat="1" applyFont="1" applyFill="1" applyBorder="1" applyAlignment="1">
      <alignment horizontal="center" vertical="center"/>
    </xf>
    <xf numFmtId="14" fontId="41" fillId="2" borderId="4" xfId="0" applyNumberFormat="1" applyFont="1" applyFill="1" applyBorder="1" applyAlignment="1">
      <alignment horizontal="center"/>
    </xf>
    <xf numFmtId="165" fontId="41" fillId="2" borderId="4" xfId="0" applyNumberFormat="1" applyFont="1" applyFill="1" applyBorder="1" applyAlignment="1">
      <alignment horizontal="center"/>
    </xf>
    <xf numFmtId="3" fontId="41" fillId="2" borderId="4" xfId="0" applyNumberFormat="1" applyFont="1" applyFill="1" applyBorder="1"/>
    <xf numFmtId="164" fontId="41" fillId="2" borderId="4" xfId="0" applyNumberFormat="1" applyFont="1" applyFill="1" applyBorder="1"/>
    <xf numFmtId="0" fontId="48" fillId="2" borderId="4" xfId="1" applyFont="1" applyFill="1" applyBorder="1"/>
    <xf numFmtId="14" fontId="41" fillId="2" borderId="4" xfId="0" applyNumberFormat="1" applyFont="1" applyFill="1" applyBorder="1" applyAlignment="1">
      <alignment horizontal="right"/>
    </xf>
    <xf numFmtId="0" fontId="48" fillId="2" borderId="0" xfId="1" applyFont="1" applyFill="1"/>
    <xf numFmtId="14" fontId="41" fillId="2" borderId="0" xfId="0" applyNumberFormat="1" applyFont="1" applyFill="1" applyAlignment="1">
      <alignment horizontal="right"/>
    </xf>
    <xf numFmtId="0" fontId="41" fillId="2" borderId="6" xfId="0" applyFont="1" applyFill="1" applyBorder="1"/>
    <xf numFmtId="0" fontId="41" fillId="2" borderId="7" xfId="0" applyFont="1" applyFill="1" applyBorder="1" applyAlignment="1">
      <alignment horizontal="center"/>
    </xf>
    <xf numFmtId="0" fontId="48" fillId="2" borderId="4" xfId="2" applyFont="1" applyFill="1" applyBorder="1"/>
    <xf numFmtId="0" fontId="41" fillId="2" borderId="3" xfId="0" applyFont="1" applyFill="1" applyBorder="1" applyAlignment="1">
      <alignment horizontal="center"/>
    </xf>
    <xf numFmtId="0" fontId="41" fillId="2" borderId="3" xfId="0" applyFont="1" applyFill="1" applyBorder="1"/>
    <xf numFmtId="0" fontId="44" fillId="2" borderId="3" xfId="0" applyFont="1" applyFill="1" applyBorder="1"/>
    <xf numFmtId="0" fontId="46" fillId="2" borderId="3" xfId="0" applyFont="1" applyFill="1" applyBorder="1"/>
    <xf numFmtId="0" fontId="41" fillId="2" borderId="3" xfId="0" applyFont="1" applyFill="1" applyBorder="1" applyAlignment="1">
      <alignment horizontal="center" vertical="center"/>
    </xf>
    <xf numFmtId="166" fontId="41" fillId="2" borderId="3" xfId="0" applyNumberFormat="1" applyFont="1" applyFill="1" applyBorder="1"/>
    <xf numFmtId="166" fontId="47" fillId="2" borderId="3" xfId="0" applyNumberFormat="1" applyFont="1" applyFill="1" applyBorder="1" applyAlignment="1">
      <alignment horizontal="center"/>
    </xf>
    <xf numFmtId="0" fontId="44" fillId="2" borderId="3" xfId="0" applyFont="1" applyFill="1" applyBorder="1" applyAlignment="1">
      <alignment horizontal="left"/>
    </xf>
    <xf numFmtId="166" fontId="47" fillId="2" borderId="3" xfId="0" applyNumberFormat="1" applyFont="1" applyFill="1" applyBorder="1" applyAlignment="1">
      <alignment horizontal="center" vertical="center"/>
    </xf>
    <xf numFmtId="14" fontId="41" fillId="2" borderId="3" xfId="0" applyNumberFormat="1" applyFont="1" applyFill="1" applyBorder="1" applyAlignment="1">
      <alignment horizontal="center"/>
    </xf>
    <xf numFmtId="14" fontId="46" fillId="0" borderId="3" xfId="4" applyNumberFormat="1" applyFont="1" applyFill="1" applyBorder="1" applyAlignment="1">
      <alignment horizontal="right" vertical="center" wrapText="1"/>
    </xf>
    <xf numFmtId="14" fontId="41" fillId="2" borderId="3" xfId="0" applyNumberFormat="1" applyFont="1" applyFill="1" applyBorder="1"/>
    <xf numFmtId="165" fontId="41" fillId="2" borderId="3" xfId="0" applyNumberFormat="1" applyFont="1" applyFill="1" applyBorder="1" applyAlignment="1">
      <alignment horizontal="center"/>
    </xf>
    <xf numFmtId="3" fontId="41" fillId="0" borderId="3" xfId="0" applyNumberFormat="1" applyFont="1" applyBorder="1"/>
    <xf numFmtId="0" fontId="48" fillId="2" borderId="3" xfId="1" applyFont="1" applyFill="1" applyBorder="1"/>
    <xf numFmtId="14" fontId="41" fillId="2" borderId="3" xfId="0" applyNumberFormat="1" applyFont="1" applyFill="1" applyBorder="1" applyAlignment="1">
      <alignment horizontal="right"/>
    </xf>
    <xf numFmtId="0" fontId="41" fillId="2" borderId="3" xfId="0" applyFont="1" applyFill="1" applyBorder="1" applyAlignment="1">
      <alignment horizontal="left"/>
    </xf>
    <xf numFmtId="0" fontId="44" fillId="2" borderId="4" xfId="0" applyFont="1" applyFill="1" applyBorder="1"/>
    <xf numFmtId="3" fontId="44" fillId="2" borderId="4" xfId="0" applyNumberFormat="1" applyFont="1" applyFill="1" applyBorder="1"/>
    <xf numFmtId="0" fontId="48" fillId="2" borderId="4" xfId="1" applyFont="1" applyFill="1" applyBorder="1" applyAlignment="1"/>
    <xf numFmtId="0" fontId="44" fillId="0" borderId="0" xfId="0" applyFont="1"/>
    <xf numFmtId="0" fontId="41" fillId="2" borderId="18" xfId="0" applyFont="1" applyFill="1" applyBorder="1" applyAlignment="1">
      <alignment horizontal="center"/>
    </xf>
    <xf numFmtId="0" fontId="41" fillId="2" borderId="18" xfId="0" applyFont="1" applyFill="1" applyBorder="1"/>
    <xf numFmtId="0" fontId="44" fillId="0" borderId="18" xfId="0" applyFont="1" applyBorder="1"/>
    <xf numFmtId="0" fontId="46" fillId="2" borderId="18" xfId="0" applyFont="1" applyFill="1" applyBorder="1"/>
    <xf numFmtId="168" fontId="41" fillId="2" borderId="18" xfId="3" applyNumberFormat="1" applyFont="1" applyFill="1" applyBorder="1" applyAlignment="1">
      <alignment horizontal="right"/>
    </xf>
    <xf numFmtId="0" fontId="41" fillId="2" borderId="18" xfId="0" applyFont="1" applyFill="1" applyBorder="1" applyAlignment="1">
      <alignment horizontal="center" vertical="center"/>
    </xf>
    <xf numFmtId="166" fontId="41" fillId="2" borderId="18" xfId="0" applyNumberFormat="1" applyFont="1" applyFill="1" applyBorder="1"/>
    <xf numFmtId="167" fontId="44" fillId="2" borderId="18" xfId="0" applyNumberFormat="1" applyFont="1" applyFill="1" applyBorder="1" applyAlignment="1">
      <alignment horizontal="right"/>
    </xf>
    <xf numFmtId="166" fontId="47" fillId="2" borderId="18" xfId="0" applyNumberFormat="1" applyFont="1" applyFill="1" applyBorder="1" applyAlignment="1">
      <alignment horizontal="center"/>
    </xf>
    <xf numFmtId="166" fontId="41" fillId="2" borderId="18" xfId="0" applyNumberFormat="1" applyFont="1" applyFill="1" applyBorder="1" applyAlignment="1">
      <alignment horizontal="left"/>
    </xf>
    <xf numFmtId="166" fontId="47" fillId="2" borderId="18" xfId="0" applyNumberFormat="1" applyFont="1" applyFill="1" applyBorder="1" applyAlignment="1">
      <alignment horizontal="center" vertical="center"/>
    </xf>
    <xf numFmtId="14" fontId="41" fillId="2" borderId="18" xfId="0" applyNumberFormat="1" applyFont="1" applyFill="1" applyBorder="1" applyAlignment="1">
      <alignment horizontal="center"/>
    </xf>
    <xf numFmtId="165" fontId="41" fillId="2" borderId="18" xfId="0" applyNumberFormat="1" applyFont="1" applyFill="1" applyBorder="1" applyAlignment="1">
      <alignment horizontal="center"/>
    </xf>
    <xf numFmtId="164" fontId="41" fillId="2" borderId="18" xfId="0" applyNumberFormat="1" applyFont="1" applyFill="1" applyBorder="1"/>
    <xf numFmtId="0" fontId="41" fillId="2" borderId="18" xfId="0" applyFont="1" applyFill="1" applyBorder="1" applyAlignment="1">
      <alignment horizontal="left"/>
    </xf>
    <xf numFmtId="14" fontId="46" fillId="0" borderId="18" xfId="4" applyNumberFormat="1" applyFont="1" applyFill="1" applyBorder="1" applyAlignment="1">
      <alignment horizontal="right" vertical="center" wrapText="1"/>
    </xf>
    <xf numFmtId="14" fontId="41" fillId="2" borderId="18" xfId="0" applyNumberFormat="1" applyFont="1" applyFill="1" applyBorder="1"/>
    <xf numFmtId="0" fontId="41" fillId="0" borderId="18" xfId="0" applyFont="1" applyBorder="1"/>
    <xf numFmtId="0" fontId="41" fillId="0" borderId="7" xfId="0" applyFont="1" applyBorder="1"/>
    <xf numFmtId="0" fontId="49" fillId="2" borderId="3" xfId="0" applyFont="1" applyFill="1" applyBorder="1"/>
    <xf numFmtId="0" fontId="58" fillId="2" borderId="1" xfId="1" applyFont="1" applyFill="1" applyBorder="1"/>
    <xf numFmtId="0" fontId="41" fillId="0" borderId="4" xfId="0" applyFont="1" applyBorder="1"/>
    <xf numFmtId="0" fontId="48" fillId="0" borderId="4" xfId="1" applyFont="1" applyBorder="1"/>
    <xf numFmtId="168" fontId="41" fillId="2" borderId="18" xfId="3" applyNumberFormat="1" applyFont="1" applyFill="1" applyBorder="1" applyAlignment="1"/>
    <xf numFmtId="0" fontId="48" fillId="2" borderId="18" xfId="1" applyFont="1" applyFill="1" applyBorder="1"/>
    <xf numFmtId="14" fontId="41" fillId="2" borderId="18" xfId="0" applyNumberFormat="1" applyFont="1" applyFill="1" applyBorder="1" applyAlignment="1">
      <alignment horizontal="right"/>
    </xf>
    <xf numFmtId="0" fontId="44" fillId="2" borderId="18" xfId="0" applyFont="1" applyFill="1" applyBorder="1"/>
    <xf numFmtId="3" fontId="41" fillId="2" borderId="18" xfId="0" applyNumberFormat="1" applyFont="1" applyFill="1" applyBorder="1"/>
    <xf numFmtId="0" fontId="41" fillId="2" borderId="18" xfId="0" applyFont="1" applyFill="1" applyBorder="1" applyAlignment="1">
      <alignment wrapText="1"/>
    </xf>
    <xf numFmtId="0" fontId="41" fillId="2" borderId="18" xfId="0" applyFont="1" applyFill="1" applyBorder="1" applyAlignment="1">
      <alignment horizontal="right"/>
    </xf>
    <xf numFmtId="0" fontId="45" fillId="9" borderId="1" xfId="0" applyFont="1" applyFill="1" applyBorder="1" applyAlignment="1">
      <alignment horizontal="center" vertical="center"/>
    </xf>
    <xf numFmtId="168" fontId="45" fillId="9" borderId="1" xfId="3" applyNumberFormat="1" applyFont="1" applyFill="1" applyBorder="1" applyAlignment="1">
      <alignment horizontal="center" vertical="center" wrapText="1"/>
    </xf>
    <xf numFmtId="167" fontId="45" fillId="9" borderId="1" xfId="0" applyNumberFormat="1" applyFont="1" applyFill="1" applyBorder="1" applyAlignment="1">
      <alignment horizontal="center" vertical="center" wrapText="1"/>
    </xf>
    <xf numFmtId="165" fontId="45" fillId="9" borderId="1" xfId="0" applyNumberFormat="1" applyFont="1" applyFill="1" applyBorder="1" applyAlignment="1">
      <alignment horizontal="center" vertical="center" wrapText="1"/>
    </xf>
    <xf numFmtId="0" fontId="47" fillId="2" borderId="0" xfId="0" applyFont="1" applyFill="1" applyAlignment="1">
      <alignment horizontal="center" vertical="center"/>
    </xf>
    <xf numFmtId="44" fontId="45" fillId="9" borderId="1" xfId="5" applyFont="1" applyFill="1" applyBorder="1" applyAlignment="1">
      <alignment horizontal="left" vertical="center" wrapText="1"/>
    </xf>
    <xf numFmtId="44" fontId="44" fillId="2" borderId="18" xfId="5" applyFont="1" applyFill="1" applyBorder="1" applyAlignment="1">
      <alignment horizontal="left" vertical="center"/>
    </xf>
    <xf numFmtId="44" fontId="44" fillId="2" borderId="0" xfId="5" applyFont="1" applyFill="1" applyAlignment="1">
      <alignment horizontal="left" vertical="center"/>
    </xf>
    <xf numFmtId="166" fontId="47" fillId="16" borderId="1" xfId="0" applyNumberFormat="1" applyFont="1" applyFill="1" applyBorder="1" applyAlignment="1">
      <alignment horizontal="center" vertical="center"/>
    </xf>
    <xf numFmtId="14" fontId="21" fillId="12" borderId="1" xfId="0" applyNumberFormat="1" applyFont="1" applyFill="1" applyBorder="1" applyAlignment="1">
      <alignment horizontal="center" vertical="center"/>
    </xf>
    <xf numFmtId="166" fontId="51" fillId="14" borderId="1" xfId="0" applyNumberFormat="1" applyFont="1" applyFill="1" applyBorder="1" applyAlignment="1">
      <alignment horizontal="center" vertical="center"/>
    </xf>
    <xf numFmtId="166" fontId="47" fillId="14" borderId="1" xfId="0" applyNumberFormat="1" applyFont="1" applyFill="1" applyBorder="1" applyAlignment="1">
      <alignment horizontal="center" vertical="center"/>
    </xf>
    <xf numFmtId="1" fontId="45" fillId="9" borderId="1" xfId="0" applyNumberFormat="1" applyFont="1" applyFill="1" applyBorder="1" applyAlignment="1">
      <alignment horizontal="left" vertical="center" wrapText="1"/>
    </xf>
    <xf numFmtId="0" fontId="41" fillId="2" borderId="1" xfId="0" applyFont="1" applyFill="1" applyBorder="1" applyAlignment="1">
      <alignment horizontal="left" vertical="center"/>
    </xf>
    <xf numFmtId="1" fontId="41" fillId="2" borderId="1" xfId="0" applyNumberFormat="1" applyFont="1" applyFill="1" applyBorder="1" applyAlignment="1">
      <alignment horizontal="left" vertical="center"/>
    </xf>
    <xf numFmtId="0" fontId="44" fillId="2" borderId="1" xfId="0" applyFont="1" applyFill="1" applyBorder="1" applyAlignment="1">
      <alignment horizontal="left" vertical="center"/>
    </xf>
    <xf numFmtId="0" fontId="49" fillId="2" borderId="1" xfId="0" applyFont="1" applyFill="1" applyBorder="1" applyAlignment="1">
      <alignment horizontal="left" vertical="center"/>
    </xf>
    <xf numFmtId="0" fontId="46" fillId="7" borderId="1" xfId="0" applyFont="1" applyFill="1" applyBorder="1" applyAlignment="1">
      <alignment horizontal="left" vertical="center"/>
    </xf>
    <xf numFmtId="0" fontId="41" fillId="0" borderId="1" xfId="0" applyFont="1" applyBorder="1" applyAlignment="1">
      <alignment horizontal="left" vertical="center"/>
    </xf>
    <xf numFmtId="0" fontId="51" fillId="2" borderId="1" xfId="0" applyFont="1" applyFill="1" applyBorder="1" applyAlignment="1">
      <alignment horizontal="left" vertical="center"/>
    </xf>
    <xf numFmtId="0" fontId="41" fillId="2" borderId="4" xfId="0" applyFont="1" applyFill="1" applyBorder="1" applyAlignment="1">
      <alignment horizontal="left" vertical="center"/>
    </xf>
    <xf numFmtId="0" fontId="41" fillId="2" borderId="3" xfId="0" applyFont="1" applyFill="1" applyBorder="1" applyAlignment="1">
      <alignment horizontal="left" vertical="center"/>
    </xf>
    <xf numFmtId="0" fontId="41" fillId="2" borderId="18" xfId="0" applyFont="1" applyFill="1" applyBorder="1" applyAlignment="1">
      <alignment horizontal="left" vertical="center"/>
    </xf>
    <xf numFmtId="0" fontId="41" fillId="2" borderId="0" xfId="0" applyFont="1" applyFill="1" applyAlignment="1">
      <alignment horizontal="left" vertical="center"/>
    </xf>
    <xf numFmtId="3" fontId="41" fillId="2" borderId="3" xfId="0" applyNumberFormat="1" applyFont="1" applyFill="1" applyBorder="1"/>
    <xf numFmtId="49" fontId="41" fillId="2" borderId="1" xfId="3" applyNumberFormat="1" applyFont="1" applyFill="1" applyBorder="1" applyAlignment="1">
      <alignment vertical="center"/>
    </xf>
    <xf numFmtId="49" fontId="41" fillId="2" borderId="1" xfId="3" applyNumberFormat="1" applyFont="1" applyFill="1" applyBorder="1" applyAlignment="1">
      <alignment horizontal="left" vertical="center"/>
    </xf>
    <xf numFmtId="49" fontId="41" fillId="2" borderId="1" xfId="3" applyNumberFormat="1" applyFont="1" applyFill="1" applyBorder="1" applyAlignment="1">
      <alignment horizontal="left"/>
    </xf>
    <xf numFmtId="49" fontId="41" fillId="2" borderId="4" xfId="3" applyNumberFormat="1" applyFont="1" applyFill="1" applyBorder="1" applyAlignment="1">
      <alignment horizontal="left" vertical="center"/>
    </xf>
    <xf numFmtId="49" fontId="41" fillId="2" borderId="18" xfId="3" applyNumberFormat="1" applyFont="1" applyFill="1" applyBorder="1" applyAlignment="1">
      <alignment horizontal="left" vertical="center"/>
    </xf>
    <xf numFmtId="49" fontId="41" fillId="2" borderId="3" xfId="3" applyNumberFormat="1" applyFont="1" applyFill="1" applyBorder="1" applyAlignment="1">
      <alignment horizontal="left" vertical="center"/>
    </xf>
    <xf numFmtId="49" fontId="44" fillId="2" borderId="1" xfId="3" applyNumberFormat="1" applyFont="1" applyFill="1" applyBorder="1" applyAlignment="1">
      <alignment horizontal="left" vertical="center"/>
    </xf>
    <xf numFmtId="49" fontId="44" fillId="2" borderId="1" xfId="0" applyNumberFormat="1" applyFont="1" applyFill="1" applyBorder="1" applyAlignment="1">
      <alignment horizontal="left" vertical="center"/>
    </xf>
    <xf numFmtId="49" fontId="52" fillId="2" borderId="1" xfId="3" applyNumberFormat="1" applyFont="1" applyFill="1" applyBorder="1" applyAlignment="1">
      <alignment horizontal="left" vertical="center"/>
    </xf>
    <xf numFmtId="49" fontId="46" fillId="7" borderId="1" xfId="0" applyNumberFormat="1" applyFont="1" applyFill="1" applyBorder="1" applyAlignment="1">
      <alignment horizontal="left" vertical="center"/>
    </xf>
    <xf numFmtId="49" fontId="41" fillId="0" borderId="1" xfId="0" applyNumberFormat="1" applyFont="1" applyBorder="1" applyAlignment="1">
      <alignment horizontal="left" vertical="center"/>
    </xf>
    <xf numFmtId="49" fontId="41" fillId="0" borderId="1" xfId="3" applyNumberFormat="1" applyFont="1" applyFill="1" applyBorder="1" applyAlignment="1">
      <alignment horizontal="left" vertical="center"/>
    </xf>
    <xf numFmtId="49" fontId="44" fillId="0" borderId="1" xfId="0" applyNumberFormat="1" applyFont="1" applyBorder="1" applyAlignment="1">
      <alignment horizontal="left" vertical="center"/>
    </xf>
    <xf numFmtId="49" fontId="55" fillId="0" borderId="1" xfId="0" applyNumberFormat="1" applyFont="1" applyBorder="1" applyAlignment="1">
      <alignment horizontal="left" vertical="center"/>
    </xf>
    <xf numFmtId="49" fontId="55" fillId="2" borderId="1" xfId="3" applyNumberFormat="1" applyFont="1" applyFill="1" applyBorder="1" applyAlignment="1">
      <alignment horizontal="left" vertical="center"/>
    </xf>
    <xf numFmtId="49" fontId="41" fillId="0" borderId="18" xfId="0" applyNumberFormat="1" applyFont="1" applyBorder="1" applyAlignment="1">
      <alignment horizontal="left" vertical="center"/>
    </xf>
    <xf numFmtId="49" fontId="41" fillId="0" borderId="4" xfId="0" applyNumberFormat="1" applyFont="1" applyBorder="1" applyAlignment="1">
      <alignment horizontal="left" vertical="center"/>
    </xf>
    <xf numFmtId="0" fontId="41" fillId="2" borderId="1" xfId="3" applyNumberFormat="1" applyFont="1" applyFill="1" applyBorder="1" applyAlignment="1">
      <alignment horizontal="left" vertical="center"/>
    </xf>
    <xf numFmtId="0" fontId="47" fillId="2" borderId="1" xfId="0" applyFont="1" applyFill="1" applyBorder="1" applyAlignment="1">
      <alignment horizontal="left"/>
    </xf>
    <xf numFmtId="0" fontId="47" fillId="2" borderId="4" xfId="0" applyFont="1" applyFill="1" applyBorder="1" applyAlignment="1">
      <alignment horizontal="left"/>
    </xf>
    <xf numFmtId="0" fontId="47" fillId="2" borderId="18" xfId="0" applyFont="1" applyFill="1" applyBorder="1" applyAlignment="1">
      <alignment horizontal="left"/>
    </xf>
    <xf numFmtId="0" fontId="47" fillId="2" borderId="3" xfId="0" applyFont="1" applyFill="1" applyBorder="1" applyAlignment="1">
      <alignment horizontal="left"/>
    </xf>
    <xf numFmtId="0" fontId="21" fillId="2" borderId="1" xfId="0" applyFont="1" applyFill="1" applyBorder="1" applyAlignment="1">
      <alignment horizontal="left"/>
    </xf>
    <xf numFmtId="0" fontId="53" fillId="7" borderId="1" xfId="0" applyFont="1" applyFill="1" applyBorder="1" applyAlignment="1">
      <alignment horizontal="left"/>
    </xf>
    <xf numFmtId="0" fontId="47" fillId="0" borderId="1" xfId="0" applyFont="1" applyBorder="1" applyAlignment="1">
      <alignment horizontal="left"/>
    </xf>
    <xf numFmtId="0" fontId="47" fillId="2" borderId="0" xfId="0" applyFont="1" applyFill="1" applyAlignment="1">
      <alignment horizontal="left"/>
    </xf>
    <xf numFmtId="14" fontId="41" fillId="2" borderId="1" xfId="0" applyNumberFormat="1" applyFont="1" applyFill="1" applyBorder="1" applyAlignment="1">
      <alignment horizontal="left" vertical="top"/>
    </xf>
    <xf numFmtId="14" fontId="41" fillId="2" borderId="4" xfId="0" applyNumberFormat="1" applyFont="1" applyFill="1" applyBorder="1" applyAlignment="1">
      <alignment horizontal="left" vertical="top"/>
    </xf>
    <xf numFmtId="0" fontId="41" fillId="2" borderId="18" xfId="0" applyFont="1" applyFill="1" applyBorder="1" applyAlignment="1">
      <alignment horizontal="left" vertical="top"/>
    </xf>
    <xf numFmtId="14" fontId="41" fillId="2" borderId="3" xfId="0" applyNumberFormat="1" applyFont="1" applyFill="1" applyBorder="1" applyAlignment="1">
      <alignment horizontal="left" vertical="top"/>
    </xf>
    <xf numFmtId="0" fontId="44" fillId="2" borderId="1" xfId="0" applyFont="1" applyFill="1" applyBorder="1" applyAlignment="1">
      <alignment horizontal="left" vertical="top"/>
    </xf>
    <xf numFmtId="0" fontId="41" fillId="2" borderId="1" xfId="0" applyFont="1" applyFill="1" applyBorder="1" applyAlignment="1">
      <alignment horizontal="left" vertical="top"/>
    </xf>
    <xf numFmtId="0" fontId="46" fillId="7" borderId="1" xfId="0" applyFont="1" applyFill="1" applyBorder="1" applyAlignment="1">
      <alignment horizontal="left" vertical="top"/>
    </xf>
    <xf numFmtId="0" fontId="41" fillId="0" borderId="1" xfId="0" applyFont="1" applyBorder="1" applyAlignment="1">
      <alignment horizontal="left" vertical="top"/>
    </xf>
    <xf numFmtId="0" fontId="41" fillId="2" borderId="3" xfId="0" applyFont="1" applyFill="1" applyBorder="1" applyAlignment="1">
      <alignment horizontal="left" vertical="top"/>
    </xf>
    <xf numFmtId="0" fontId="41" fillId="2" borderId="4" xfId="0" applyFont="1" applyFill="1" applyBorder="1" applyAlignment="1">
      <alignment horizontal="left" vertical="top"/>
    </xf>
    <xf numFmtId="14" fontId="41" fillId="2" borderId="18" xfId="0" applyNumberFormat="1" applyFont="1" applyFill="1" applyBorder="1" applyAlignment="1">
      <alignment horizontal="left" vertical="top"/>
    </xf>
    <xf numFmtId="0" fontId="41" fillId="2" borderId="0" xfId="0" applyFont="1" applyFill="1" applyAlignment="1">
      <alignment horizontal="left" vertical="top"/>
    </xf>
    <xf numFmtId="0" fontId="46" fillId="2" borderId="1" xfId="0" applyFont="1" applyFill="1" applyBorder="1" applyAlignment="1">
      <alignment horizontal="left"/>
    </xf>
    <xf numFmtId="0" fontId="46" fillId="2" borderId="4" xfId="0" applyFont="1" applyFill="1" applyBorder="1" applyAlignment="1">
      <alignment horizontal="left"/>
    </xf>
    <xf numFmtId="0" fontId="46" fillId="2" borderId="18" xfId="0" applyFont="1" applyFill="1" applyBorder="1" applyAlignment="1">
      <alignment horizontal="left"/>
    </xf>
    <xf numFmtId="0" fontId="46" fillId="2" borderId="3" xfId="0" applyFont="1" applyFill="1" applyBorder="1" applyAlignment="1">
      <alignment horizontal="left"/>
    </xf>
    <xf numFmtId="0" fontId="46" fillId="0" borderId="1" xfId="0" applyFont="1" applyBorder="1" applyAlignment="1">
      <alignment horizontal="left"/>
    </xf>
    <xf numFmtId="0" fontId="46" fillId="2" borderId="1" xfId="0" applyFont="1" applyFill="1" applyBorder="1" applyAlignment="1">
      <alignment horizontal="left" wrapText="1"/>
    </xf>
    <xf numFmtId="0" fontId="46" fillId="2" borderId="7" xfId="0" applyFont="1" applyFill="1" applyBorder="1" applyAlignment="1">
      <alignment horizontal="left"/>
    </xf>
    <xf numFmtId="0" fontId="46" fillId="7" borderId="7" xfId="0" applyFont="1" applyFill="1" applyBorder="1" applyAlignment="1">
      <alignment horizontal="left"/>
    </xf>
    <xf numFmtId="0" fontId="46" fillId="2" borderId="0" xfId="0" applyFont="1" applyFill="1" applyAlignment="1">
      <alignment horizontal="left"/>
    </xf>
    <xf numFmtId="0" fontId="41" fillId="0" borderId="3" xfId="0" applyFont="1" applyBorder="1"/>
    <xf numFmtId="44" fontId="59" fillId="2" borderId="1" xfId="5" applyFont="1" applyFill="1" applyBorder="1" applyAlignment="1">
      <alignment horizontal="right"/>
    </xf>
    <xf numFmtId="44" fontId="59" fillId="2" borderId="4" xfId="5" applyFont="1" applyFill="1" applyBorder="1" applyAlignment="1">
      <alignment horizontal="right"/>
    </xf>
    <xf numFmtId="44" fontId="59" fillId="2" borderId="18" xfId="5" applyFont="1" applyFill="1" applyBorder="1" applyAlignment="1">
      <alignment horizontal="right"/>
    </xf>
    <xf numFmtId="44" fontId="59" fillId="2" borderId="3" xfId="5" applyFont="1" applyFill="1" applyBorder="1" applyAlignment="1">
      <alignment horizontal="right"/>
    </xf>
    <xf numFmtId="44" fontId="59" fillId="7" borderId="1" xfId="5" applyFont="1" applyFill="1" applyBorder="1" applyAlignment="1">
      <alignment horizontal="right"/>
    </xf>
    <xf numFmtId="44" fontId="59" fillId="0" borderId="1" xfId="5" applyFont="1" applyBorder="1" applyAlignment="1">
      <alignment horizontal="right"/>
    </xf>
    <xf numFmtId="44" fontId="59" fillId="2" borderId="1" xfId="5" applyFont="1" applyFill="1" applyBorder="1" applyAlignment="1">
      <alignment horizontal="left" vertical="center"/>
    </xf>
    <xf numFmtId="44" fontId="59" fillId="2" borderId="4" xfId="5" applyFont="1" applyFill="1" applyBorder="1" applyAlignment="1">
      <alignment horizontal="left" vertical="center"/>
    </xf>
    <xf numFmtId="44" fontId="59" fillId="2" borderId="18" xfId="5" applyFont="1" applyFill="1" applyBorder="1" applyAlignment="1">
      <alignment horizontal="left" vertical="center"/>
    </xf>
    <xf numFmtId="44" fontId="59" fillId="2" borderId="3" xfId="5" applyFont="1" applyFill="1" applyBorder="1" applyAlignment="1">
      <alignment horizontal="left" vertical="center"/>
    </xf>
    <xf numFmtId="44" fontId="59" fillId="7" borderId="1" xfId="5" applyFont="1" applyFill="1" applyBorder="1" applyAlignment="1">
      <alignment horizontal="left" vertical="center"/>
    </xf>
    <xf numFmtId="44" fontId="59" fillId="0" borderId="1" xfId="5" applyFont="1" applyFill="1" applyBorder="1" applyAlignment="1">
      <alignment horizontal="left" vertical="center"/>
    </xf>
    <xf numFmtId="44" fontId="59" fillId="0" borderId="1" xfId="5" applyFont="1" applyBorder="1" applyAlignment="1">
      <alignment horizontal="left" vertical="center"/>
    </xf>
    <xf numFmtId="14" fontId="53" fillId="2" borderId="1" xfId="0" applyNumberFormat="1" applyFont="1" applyFill="1" applyBorder="1" applyAlignment="1">
      <alignment horizontal="center" vertical="center"/>
    </xf>
    <xf numFmtId="44" fontId="59" fillId="0" borderId="1" xfId="5" applyFont="1" applyFill="1" applyBorder="1" applyAlignment="1">
      <alignment horizontal="right"/>
    </xf>
    <xf numFmtId="44" fontId="59" fillId="0" borderId="18" xfId="5" applyFont="1" applyBorder="1" applyAlignment="1">
      <alignment horizontal="right"/>
    </xf>
    <xf numFmtId="44" fontId="59" fillId="0" borderId="4" xfId="5" applyFont="1" applyBorder="1" applyAlignment="1">
      <alignment horizontal="right"/>
    </xf>
    <xf numFmtId="0" fontId="60" fillId="2" borderId="1" xfId="1" applyFont="1" applyFill="1" applyBorder="1" applyAlignment="1">
      <alignment horizontal="center" vertical="center"/>
    </xf>
    <xf numFmtId="0" fontId="60" fillId="2" borderId="4" xfId="1" applyFont="1" applyFill="1" applyBorder="1" applyAlignment="1">
      <alignment horizontal="center" vertical="center"/>
    </xf>
    <xf numFmtId="49" fontId="61" fillId="2" borderId="18" xfId="0" applyNumberFormat="1" applyFont="1" applyFill="1" applyBorder="1" applyAlignment="1">
      <alignment horizontal="center" vertical="center"/>
    </xf>
    <xf numFmtId="0" fontId="60" fillId="2" borderId="3" xfId="1" applyFont="1" applyFill="1" applyBorder="1" applyAlignment="1">
      <alignment horizontal="center" vertical="center"/>
    </xf>
    <xf numFmtId="0" fontId="60" fillId="2" borderId="1" xfId="2" applyFont="1" applyFill="1" applyBorder="1" applyAlignment="1">
      <alignment horizontal="center" vertical="center"/>
    </xf>
    <xf numFmtId="0" fontId="60" fillId="8" borderId="1" xfId="2" applyFont="1" applyFill="1" applyBorder="1" applyAlignment="1">
      <alignment horizontal="center" vertical="center"/>
    </xf>
    <xf numFmtId="0" fontId="60" fillId="0" borderId="1" xfId="1" applyFont="1" applyFill="1" applyBorder="1" applyAlignment="1">
      <alignment horizontal="center" vertical="center"/>
    </xf>
    <xf numFmtId="0" fontId="60" fillId="0" borderId="1" xfId="2" applyFont="1" applyFill="1" applyBorder="1" applyAlignment="1">
      <alignment horizontal="center" vertical="center"/>
    </xf>
    <xf numFmtId="0" fontId="61" fillId="2" borderId="1" xfId="0" applyFont="1" applyFill="1" applyBorder="1" applyAlignment="1">
      <alignment horizontal="center" vertical="center"/>
    </xf>
    <xf numFmtId="0" fontId="61" fillId="0" borderId="1" xfId="0" applyFont="1" applyBorder="1" applyAlignment="1">
      <alignment horizontal="center"/>
    </xf>
    <xf numFmtId="0" fontId="60" fillId="2" borderId="4" xfId="2" applyFont="1" applyFill="1" applyBorder="1" applyAlignment="1">
      <alignment horizontal="center" vertical="center"/>
    </xf>
    <xf numFmtId="0" fontId="60" fillId="2" borderId="3" xfId="2" applyFont="1" applyFill="1" applyBorder="1" applyAlignment="1">
      <alignment horizontal="center" vertical="center"/>
    </xf>
    <xf numFmtId="0" fontId="61" fillId="2" borderId="0" xfId="0" applyFont="1" applyFill="1" applyAlignment="1">
      <alignment horizontal="center" vertical="center"/>
    </xf>
    <xf numFmtId="0" fontId="61" fillId="2" borderId="6" xfId="0" applyFont="1" applyFill="1" applyBorder="1" applyAlignment="1">
      <alignment horizontal="center" vertical="center"/>
    </xf>
    <xf numFmtId="0" fontId="60" fillId="2" borderId="6" xfId="2" applyFont="1" applyFill="1" applyBorder="1" applyAlignment="1">
      <alignment horizontal="center" vertical="center"/>
    </xf>
    <xf numFmtId="0" fontId="60" fillId="2" borderId="6" xfId="1" applyFont="1" applyFill="1" applyBorder="1" applyAlignment="1">
      <alignment horizontal="center" vertical="center"/>
    </xf>
    <xf numFmtId="0" fontId="60" fillId="2" borderId="5" xfId="1" applyFont="1" applyFill="1" applyBorder="1" applyAlignment="1">
      <alignment horizontal="center" vertical="center"/>
    </xf>
    <xf numFmtId="0" fontId="60" fillId="2" borderId="18" xfId="2" applyFont="1" applyFill="1" applyBorder="1" applyAlignment="1">
      <alignment horizontal="center" vertical="center"/>
    </xf>
    <xf numFmtId="0" fontId="60" fillId="2" borderId="18" xfId="1" applyFont="1" applyFill="1" applyBorder="1" applyAlignment="1">
      <alignment horizontal="center" vertical="center"/>
    </xf>
    <xf numFmtId="0" fontId="61" fillId="2" borderId="18" xfId="0" applyFont="1" applyFill="1" applyBorder="1" applyAlignment="1">
      <alignment horizontal="center" vertical="center"/>
    </xf>
    <xf numFmtId="0" fontId="61" fillId="16" borderId="6" xfId="0" applyFont="1" applyFill="1" applyBorder="1" applyAlignment="1">
      <alignment horizontal="center" vertical="center"/>
    </xf>
    <xf numFmtId="0" fontId="47" fillId="16" borderId="1" xfId="0" applyFont="1" applyFill="1" applyBorder="1" applyAlignment="1">
      <alignment horizontal="left"/>
    </xf>
    <xf numFmtId="0" fontId="41" fillId="16" borderId="1" xfId="0" applyFont="1" applyFill="1" applyBorder="1"/>
    <xf numFmtId="0" fontId="46" fillId="16" borderId="1" xfId="0" applyFont="1" applyFill="1" applyBorder="1"/>
    <xf numFmtId="0" fontId="46" fillId="16" borderId="1" xfId="0" applyFont="1" applyFill="1" applyBorder="1" applyAlignment="1">
      <alignment horizontal="left"/>
    </xf>
    <xf numFmtId="44" fontId="59" fillId="16" borderId="1" xfId="5" applyFont="1" applyFill="1" applyBorder="1" applyAlignment="1">
      <alignment horizontal="right"/>
    </xf>
    <xf numFmtId="49" fontId="41" fillId="16" borderId="1" xfId="3" applyNumberFormat="1" applyFont="1" applyFill="1" applyBorder="1" applyAlignment="1">
      <alignment horizontal="left" vertical="center"/>
    </xf>
    <xf numFmtId="0" fontId="41" fillId="16" borderId="1" xfId="0" applyFont="1" applyFill="1" applyBorder="1" applyAlignment="1">
      <alignment horizontal="left" vertical="top"/>
    </xf>
    <xf numFmtId="0" fontId="41" fillId="16" borderId="1" xfId="0" applyFont="1" applyFill="1" applyBorder="1" applyAlignment="1">
      <alignment horizontal="center" vertical="center"/>
    </xf>
    <xf numFmtId="166" fontId="41" fillId="16" borderId="1" xfId="0" applyNumberFormat="1" applyFont="1" applyFill="1" applyBorder="1"/>
    <xf numFmtId="44" fontId="59" fillId="16" borderId="1" xfId="5" applyFont="1" applyFill="1" applyBorder="1" applyAlignment="1">
      <alignment horizontal="left" vertical="center"/>
    </xf>
    <xf numFmtId="0" fontId="41" fillId="16" borderId="1" xfId="0" applyFont="1" applyFill="1" applyBorder="1" applyAlignment="1">
      <alignment horizontal="left" vertical="center"/>
    </xf>
    <xf numFmtId="166" fontId="47" fillId="16" borderId="1" xfId="0" applyNumberFormat="1" applyFont="1" applyFill="1" applyBorder="1" applyAlignment="1">
      <alignment horizontal="center"/>
    </xf>
    <xf numFmtId="0" fontId="41" fillId="16" borderId="1" xfId="0" applyFont="1" applyFill="1" applyBorder="1" applyAlignment="1">
      <alignment horizontal="left"/>
    </xf>
    <xf numFmtId="14" fontId="41" fillId="16" borderId="1" xfId="0" applyNumberFormat="1" applyFont="1" applyFill="1" applyBorder="1" applyAlignment="1">
      <alignment horizontal="center"/>
    </xf>
    <xf numFmtId="165" fontId="41" fillId="16" borderId="1" xfId="0" applyNumberFormat="1" applyFont="1" applyFill="1" applyBorder="1" applyAlignment="1">
      <alignment horizontal="center"/>
    </xf>
    <xf numFmtId="167" fontId="41" fillId="16" borderId="1" xfId="0" applyNumberFormat="1" applyFont="1" applyFill="1" applyBorder="1"/>
    <xf numFmtId="0" fontId="48" fillId="16" borderId="1" xfId="1" applyFont="1" applyFill="1" applyBorder="1"/>
    <xf numFmtId="14" fontId="41" fillId="16" borderId="1" xfId="0" applyNumberFormat="1" applyFont="1" applyFill="1" applyBorder="1" applyAlignment="1">
      <alignment horizontal="right"/>
    </xf>
    <xf numFmtId="0" fontId="47" fillId="16" borderId="1" xfId="0" applyFont="1" applyFill="1" applyBorder="1" applyAlignment="1">
      <alignment horizontal="center" vertical="center"/>
    </xf>
    <xf numFmtId="164" fontId="4" fillId="2" borderId="18" xfId="2" applyNumberFormat="1" applyFill="1" applyBorder="1"/>
    <xf numFmtId="0" fontId="4" fillId="2" borderId="18" xfId="2" applyFill="1" applyBorder="1"/>
    <xf numFmtId="0" fontId="49" fillId="0" borderId="1" xfId="0" applyFont="1" applyBorder="1"/>
    <xf numFmtId="44" fontId="61" fillId="2" borderId="18" xfId="5" applyFont="1" applyFill="1" applyBorder="1" applyAlignment="1">
      <alignment horizontal="left" vertical="center"/>
    </xf>
    <xf numFmtId="164" fontId="4" fillId="2" borderId="4" xfId="2" applyNumberFormat="1" applyFill="1" applyBorder="1"/>
    <xf numFmtId="164" fontId="4" fillId="2" borderId="3" xfId="2" applyNumberFormat="1" applyFill="1" applyBorder="1"/>
    <xf numFmtId="164" fontId="4" fillId="2" borderId="1" xfId="2" applyNumberFormat="1" applyFill="1" applyBorder="1"/>
    <xf numFmtId="44" fontId="67" fillId="2" borderId="18" xfId="5" applyFont="1" applyFill="1" applyBorder="1" applyAlignment="1">
      <alignment horizontal="center"/>
    </xf>
    <xf numFmtId="44" fontId="67" fillId="2" borderId="18" xfId="5" applyFont="1" applyFill="1" applyBorder="1" applyAlignment="1">
      <alignment horizontal="left" vertical="center"/>
    </xf>
    <xf numFmtId="44" fontId="67" fillId="2" borderId="18" xfId="5" applyFont="1" applyFill="1" applyBorder="1" applyAlignment="1">
      <alignment horizontal="right"/>
    </xf>
    <xf numFmtId="0" fontId="62" fillId="8" borderId="19" xfId="2" applyFont="1" applyFill="1" applyBorder="1"/>
    <xf numFmtId="0" fontId="62" fillId="2" borderId="19" xfId="2" applyFont="1" applyFill="1" applyBorder="1"/>
    <xf numFmtId="0" fontId="62" fillId="2" borderId="19" xfId="1" applyFont="1" applyFill="1" applyBorder="1"/>
    <xf numFmtId="0" fontId="62" fillId="8" borderId="19" xfId="1" applyFont="1" applyFill="1" applyBorder="1"/>
    <xf numFmtId="0" fontId="4" fillId="8" borderId="19" xfId="2" applyFill="1" applyBorder="1"/>
    <xf numFmtId="0" fontId="4" fillId="2" borderId="19" xfId="2" applyFill="1" applyBorder="1"/>
    <xf numFmtId="0" fontId="63" fillId="2" borderId="19" xfId="0" applyFont="1" applyFill="1" applyBorder="1"/>
    <xf numFmtId="0" fontId="63" fillId="8" borderId="19" xfId="0" applyFont="1" applyFill="1" applyBorder="1"/>
    <xf numFmtId="0" fontId="64" fillId="2" borderId="19" xfId="1" applyFont="1" applyFill="1" applyBorder="1"/>
    <xf numFmtId="0" fontId="65" fillId="2" borderId="19" xfId="0" applyFont="1" applyFill="1" applyBorder="1"/>
    <xf numFmtId="0" fontId="66" fillId="8" borderId="19" xfId="0" applyFont="1" applyFill="1" applyBorder="1"/>
    <xf numFmtId="0" fontId="66" fillId="2" borderId="19" xfId="0" applyFont="1" applyFill="1" applyBorder="1"/>
    <xf numFmtId="164" fontId="45" fillId="37" borderId="1" xfId="0" applyNumberFormat="1" applyFont="1" applyFill="1" applyBorder="1" applyAlignment="1">
      <alignment horizontal="center" vertical="center" wrapText="1"/>
    </xf>
    <xf numFmtId="0" fontId="61" fillId="4" borderId="0" xfId="0" applyFont="1" applyFill="1" applyAlignment="1">
      <alignment horizontal="center" vertical="center"/>
    </xf>
    <xf numFmtId="0" fontId="47" fillId="4" borderId="1" xfId="0" applyFont="1" applyFill="1" applyBorder="1" applyAlignment="1">
      <alignment horizontal="left"/>
    </xf>
    <xf numFmtId="0" fontId="41" fillId="4" borderId="1" xfId="0" applyFont="1" applyFill="1" applyBorder="1"/>
    <xf numFmtId="0" fontId="44" fillId="4" borderId="1" xfId="0" applyFont="1" applyFill="1" applyBorder="1"/>
    <xf numFmtId="0" fontId="46" fillId="4" borderId="1" xfId="0" applyFont="1" applyFill="1" applyBorder="1"/>
    <xf numFmtId="0" fontId="46" fillId="4" borderId="1" xfId="0" applyFont="1" applyFill="1" applyBorder="1" applyAlignment="1">
      <alignment horizontal="left"/>
    </xf>
    <xf numFmtId="44" fontId="59" fillId="4" borderId="1" xfId="5" applyFont="1" applyFill="1" applyBorder="1" applyAlignment="1">
      <alignment horizontal="right"/>
    </xf>
    <xf numFmtId="49" fontId="41" fillId="4" borderId="1" xfId="3" applyNumberFormat="1" applyFont="1" applyFill="1" applyBorder="1" applyAlignment="1">
      <alignment horizontal="left" vertical="center"/>
    </xf>
    <xf numFmtId="0" fontId="41" fillId="4" borderId="1" xfId="0" applyFont="1" applyFill="1" applyBorder="1" applyAlignment="1">
      <alignment horizontal="left" vertical="top"/>
    </xf>
    <xf numFmtId="0" fontId="41" fillId="4" borderId="1" xfId="0" applyFont="1" applyFill="1" applyBorder="1" applyAlignment="1">
      <alignment horizontal="center" vertical="center"/>
    </xf>
    <xf numFmtId="166" fontId="41" fillId="4" borderId="1" xfId="0" applyNumberFormat="1" applyFont="1" applyFill="1" applyBorder="1"/>
    <xf numFmtId="44" fontId="59" fillId="4" borderId="1" xfId="5" applyFont="1" applyFill="1" applyBorder="1" applyAlignment="1">
      <alignment horizontal="left" vertical="center"/>
    </xf>
    <xf numFmtId="166" fontId="47" fillId="4" borderId="1" xfId="0" applyNumberFormat="1" applyFont="1" applyFill="1" applyBorder="1" applyAlignment="1">
      <alignment horizontal="center" vertical="center"/>
    </xf>
    <xf numFmtId="0" fontId="41" fillId="4" borderId="1" xfId="0" applyFont="1" applyFill="1" applyBorder="1" applyAlignment="1">
      <alignment horizontal="left" vertical="center"/>
    </xf>
    <xf numFmtId="166" fontId="47" fillId="4" borderId="1" xfId="0" applyNumberFormat="1" applyFont="1" applyFill="1" applyBorder="1" applyAlignment="1">
      <alignment horizontal="center"/>
    </xf>
    <xf numFmtId="0" fontId="41" fillId="4" borderId="1" xfId="0" applyFont="1" applyFill="1" applyBorder="1" applyAlignment="1">
      <alignment horizontal="left"/>
    </xf>
    <xf numFmtId="14" fontId="41" fillId="4" borderId="1" xfId="0" applyNumberFormat="1" applyFont="1" applyFill="1" applyBorder="1" applyAlignment="1">
      <alignment horizontal="center"/>
    </xf>
    <xf numFmtId="165" fontId="41" fillId="4" borderId="1" xfId="0" applyNumberFormat="1" applyFont="1" applyFill="1" applyBorder="1" applyAlignment="1">
      <alignment horizontal="center"/>
    </xf>
    <xf numFmtId="0" fontId="66" fillId="38" borderId="19" xfId="0" applyFont="1" applyFill="1" applyBorder="1"/>
    <xf numFmtId="167" fontId="41" fillId="4" borderId="1" xfId="0" applyNumberFormat="1" applyFont="1" applyFill="1" applyBorder="1"/>
    <xf numFmtId="0" fontId="48" fillId="4" borderId="1" xfId="1" applyFont="1" applyFill="1" applyBorder="1"/>
    <xf numFmtId="0" fontId="41" fillId="4" borderId="1" xfId="0" applyFont="1" applyFill="1" applyBorder="1" applyAlignment="1">
      <alignment horizontal="right"/>
    </xf>
    <xf numFmtId="0" fontId="61" fillId="4" borderId="1" xfId="0" applyFont="1" applyFill="1" applyBorder="1" applyAlignment="1">
      <alignment horizontal="center" vertical="center"/>
    </xf>
    <xf numFmtId="0" fontId="63" fillId="4" borderId="19" xfId="0" applyFont="1" applyFill="1" applyBorder="1"/>
    <xf numFmtId="14" fontId="41" fillId="4" borderId="1" xfId="0" applyNumberFormat="1" applyFont="1" applyFill="1" applyBorder="1" applyAlignment="1">
      <alignment horizontal="right"/>
    </xf>
    <xf numFmtId="0" fontId="60" fillId="4" borderId="1" xfId="1" applyFont="1" applyFill="1" applyBorder="1" applyAlignment="1">
      <alignment horizontal="center" vertical="center"/>
    </xf>
    <xf numFmtId="14" fontId="41" fillId="4" borderId="1" xfId="0" applyNumberFormat="1" applyFont="1" applyFill="1" applyBorder="1" applyAlignment="1">
      <alignment horizontal="left" vertical="top"/>
    </xf>
    <xf numFmtId="14" fontId="41" fillId="4" borderId="1" xfId="0" applyNumberFormat="1" applyFont="1" applyFill="1" applyBorder="1"/>
    <xf numFmtId="167" fontId="44" fillId="4" borderId="1" xfId="0" applyNumberFormat="1" applyFont="1" applyFill="1" applyBorder="1" applyAlignment="1">
      <alignment horizontal="right"/>
    </xf>
    <xf numFmtId="0" fontId="63" fillId="38" borderId="19" xfId="0" applyFont="1" applyFill="1" applyBorder="1"/>
    <xf numFmtId="0" fontId="48" fillId="4" borderId="1" xfId="2" applyFont="1" applyFill="1" applyBorder="1"/>
    <xf numFmtId="14" fontId="44" fillId="4" borderId="1" xfId="0" applyNumberFormat="1" applyFont="1" applyFill="1" applyBorder="1"/>
    <xf numFmtId="0" fontId="44" fillId="4" borderId="1" xfId="0" applyFont="1" applyFill="1" applyBorder="1" applyAlignment="1">
      <alignment horizontal="center"/>
    </xf>
    <xf numFmtId="0" fontId="44" fillId="4" borderId="1" xfId="0" applyFont="1" applyFill="1" applyBorder="1" applyAlignment="1">
      <alignment horizontal="left"/>
    </xf>
    <xf numFmtId="0" fontId="61" fillId="39" borderId="18" xfId="0" applyFont="1" applyFill="1" applyBorder="1" applyAlignment="1">
      <alignment horizontal="center" vertical="center"/>
    </xf>
    <xf numFmtId="0" fontId="47" fillId="39" borderId="18" xfId="0" applyFont="1" applyFill="1" applyBorder="1" applyAlignment="1">
      <alignment horizontal="left"/>
    </xf>
    <xf numFmtId="0" fontId="41" fillId="39" borderId="18" xfId="0" applyFont="1" applyFill="1" applyBorder="1" applyAlignment="1">
      <alignment wrapText="1"/>
    </xf>
    <xf numFmtId="0" fontId="41" fillId="39" borderId="18" xfId="0" applyFont="1" applyFill="1" applyBorder="1" applyAlignment="1">
      <alignment vertical="top" wrapText="1"/>
    </xf>
    <xf numFmtId="0" fontId="41" fillId="39" borderId="18" xfId="0" applyFont="1" applyFill="1" applyBorder="1" applyAlignment="1">
      <alignment horizontal="center"/>
    </xf>
    <xf numFmtId="0" fontId="53" fillId="39" borderId="18" xfId="0" applyFont="1" applyFill="1" applyBorder="1"/>
    <xf numFmtId="0" fontId="46" fillId="39" borderId="18" xfId="0" applyFont="1" applyFill="1" applyBorder="1" applyAlignment="1">
      <alignment horizontal="left"/>
    </xf>
    <xf numFmtId="44" fontId="59" fillId="39" borderId="18" xfId="5" applyFont="1" applyFill="1" applyBorder="1" applyAlignment="1">
      <alignment horizontal="right"/>
    </xf>
    <xf numFmtId="0" fontId="41" fillId="39" borderId="18" xfId="0" applyFont="1" applyFill="1" applyBorder="1"/>
    <xf numFmtId="49" fontId="41" fillId="39" borderId="18" xfId="3" applyNumberFormat="1" applyFont="1" applyFill="1" applyBorder="1" applyAlignment="1">
      <alignment horizontal="left" vertical="center"/>
    </xf>
    <xf numFmtId="0" fontId="41" fillId="39" borderId="18" xfId="0" applyFont="1" applyFill="1" applyBorder="1" applyAlignment="1">
      <alignment horizontal="left" vertical="top"/>
    </xf>
    <xf numFmtId="0" fontId="41" fillId="39" borderId="18" xfId="0" applyFont="1" applyFill="1" applyBorder="1" applyAlignment="1">
      <alignment horizontal="center" vertical="center"/>
    </xf>
    <xf numFmtId="166" fontId="41" fillId="39" borderId="18" xfId="0" applyNumberFormat="1" applyFont="1" applyFill="1" applyBorder="1"/>
    <xf numFmtId="44" fontId="59" fillId="39" borderId="18" xfId="5" applyFont="1" applyFill="1" applyBorder="1" applyAlignment="1">
      <alignment horizontal="left" vertical="center"/>
    </xf>
    <xf numFmtId="166" fontId="47" fillId="39" borderId="18" xfId="0" applyNumberFormat="1" applyFont="1" applyFill="1" applyBorder="1" applyAlignment="1">
      <alignment horizontal="center" vertical="center"/>
    </xf>
    <xf numFmtId="0" fontId="41" fillId="39" borderId="18" xfId="0" applyFont="1" applyFill="1" applyBorder="1" applyAlignment="1">
      <alignment horizontal="left" vertical="center"/>
    </xf>
    <xf numFmtId="166" fontId="47" fillId="39" borderId="18" xfId="0" applyNumberFormat="1" applyFont="1" applyFill="1" applyBorder="1" applyAlignment="1">
      <alignment horizontal="center"/>
    </xf>
    <xf numFmtId="0" fontId="41" fillId="39" borderId="18" xfId="0" applyFont="1" applyFill="1" applyBorder="1" applyAlignment="1">
      <alignment horizontal="left"/>
    </xf>
    <xf numFmtId="164" fontId="4" fillId="39" borderId="18" xfId="2" applyNumberFormat="1" applyFill="1" applyBorder="1"/>
    <xf numFmtId="167" fontId="41" fillId="39" borderId="18" xfId="0" applyNumberFormat="1" applyFont="1" applyFill="1" applyBorder="1"/>
    <xf numFmtId="14" fontId="41" fillId="39" borderId="18" xfId="0" applyNumberFormat="1" applyFont="1" applyFill="1" applyBorder="1"/>
    <xf numFmtId="0" fontId="48" fillId="39" borderId="18" xfId="1" applyFont="1" applyFill="1" applyBorder="1" applyAlignment="1">
      <alignment vertical="top" wrapText="1"/>
    </xf>
    <xf numFmtId="0" fontId="41" fillId="39" borderId="18" xfId="0" applyFont="1" applyFill="1" applyBorder="1" applyAlignment="1">
      <alignment horizontal="right"/>
    </xf>
    <xf numFmtId="14" fontId="46" fillId="4" borderId="1" xfId="0" applyNumberFormat="1" applyFont="1" applyFill="1" applyBorder="1" applyAlignment="1">
      <alignment wrapText="1"/>
    </xf>
    <xf numFmtId="44" fontId="67" fillId="4" borderId="1" xfId="5" applyFont="1" applyFill="1" applyBorder="1"/>
    <xf numFmtId="44" fontId="67" fillId="39" borderId="18" xfId="5" applyFont="1" applyFill="1" applyBorder="1" applyAlignment="1">
      <alignment horizontal="right"/>
    </xf>
    <xf numFmtId="44" fontId="47" fillId="2" borderId="18" xfId="5" applyFont="1" applyFill="1" applyBorder="1" applyAlignment="1">
      <alignment horizontal="center"/>
    </xf>
    <xf numFmtId="0" fontId="41" fillId="34" borderId="1" xfId="0" applyFont="1" applyFill="1" applyBorder="1" applyAlignment="1">
      <alignment horizontal="left"/>
    </xf>
    <xf numFmtId="0" fontId="44" fillId="33" borderId="1" xfId="0" applyFont="1" applyFill="1" applyBorder="1" applyAlignment="1">
      <alignment horizontal="left"/>
    </xf>
    <xf numFmtId="0" fontId="54" fillId="2" borderId="1" xfId="0" applyFont="1" applyFill="1" applyBorder="1" applyAlignment="1">
      <alignment horizontal="left"/>
    </xf>
    <xf numFmtId="0" fontId="41" fillId="32" borderId="1" xfId="0" applyFont="1" applyFill="1" applyBorder="1" applyAlignment="1">
      <alignment horizontal="left"/>
    </xf>
    <xf numFmtId="0" fontId="41" fillId="21" borderId="1" xfId="0" applyFont="1" applyFill="1" applyBorder="1" applyAlignment="1">
      <alignment horizontal="left"/>
    </xf>
    <xf numFmtId="0" fontId="41" fillId="31" borderId="1" xfId="0" applyFont="1" applyFill="1" applyBorder="1" applyAlignment="1">
      <alignment horizontal="left"/>
    </xf>
    <xf numFmtId="0" fontId="41" fillId="30" borderId="1" xfId="0" applyFont="1" applyFill="1" applyBorder="1" applyAlignment="1">
      <alignment horizontal="left"/>
    </xf>
    <xf numFmtId="0" fontId="41" fillId="29" borderId="1" xfId="0" applyFont="1" applyFill="1" applyBorder="1" applyAlignment="1">
      <alignment horizontal="left"/>
    </xf>
    <xf numFmtId="0" fontId="41" fillId="28" borderId="1" xfId="0" applyFont="1" applyFill="1" applyBorder="1" applyAlignment="1">
      <alignment horizontal="left"/>
    </xf>
    <xf numFmtId="0" fontId="41" fillId="27" borderId="1" xfId="0" applyFont="1" applyFill="1" applyBorder="1" applyAlignment="1">
      <alignment horizontal="left"/>
    </xf>
    <xf numFmtId="0" fontId="41" fillId="23" borderId="1" xfId="0" applyFont="1" applyFill="1" applyBorder="1" applyAlignment="1">
      <alignment horizontal="left"/>
    </xf>
    <xf numFmtId="0" fontId="41" fillId="26" borderId="1" xfId="0" applyFont="1" applyFill="1" applyBorder="1" applyAlignment="1">
      <alignment horizontal="left"/>
    </xf>
    <xf numFmtId="0" fontId="41" fillId="25" borderId="1" xfId="0" applyFont="1" applyFill="1" applyBorder="1" applyAlignment="1">
      <alignment horizontal="left"/>
    </xf>
    <xf numFmtId="0" fontId="41" fillId="24" borderId="1" xfId="0" applyFont="1" applyFill="1" applyBorder="1" applyAlignment="1">
      <alignment horizontal="left"/>
    </xf>
    <xf numFmtId="0" fontId="41" fillId="22" borderId="1" xfId="0" applyFont="1" applyFill="1" applyBorder="1" applyAlignment="1">
      <alignment horizontal="left"/>
    </xf>
    <xf numFmtId="0" fontId="41" fillId="20" borderId="1" xfId="0" applyFont="1" applyFill="1" applyBorder="1" applyAlignment="1">
      <alignment horizontal="left"/>
    </xf>
    <xf numFmtId="0" fontId="41" fillId="19" borderId="1" xfId="0" applyFont="1" applyFill="1" applyBorder="1" applyAlignment="1">
      <alignment horizontal="left"/>
    </xf>
    <xf numFmtId="0" fontId="41" fillId="18" borderId="1" xfId="0" applyFont="1" applyFill="1" applyBorder="1" applyAlignment="1">
      <alignment horizontal="left"/>
    </xf>
    <xf numFmtId="0" fontId="41" fillId="17" borderId="1" xfId="0" applyFont="1" applyFill="1" applyBorder="1" applyAlignment="1">
      <alignment horizontal="left"/>
    </xf>
    <xf numFmtId="0" fontId="41" fillId="15" borderId="1" xfId="0" applyFont="1" applyFill="1" applyBorder="1" applyAlignment="1">
      <alignment horizontal="left"/>
    </xf>
    <xf numFmtId="0" fontId="41" fillId="14" borderId="1" xfId="0" applyFont="1" applyFill="1" applyBorder="1" applyAlignment="1">
      <alignment horizontal="left"/>
    </xf>
    <xf numFmtId="0" fontId="41" fillId="13" borderId="1" xfId="0" applyFont="1" applyFill="1" applyBorder="1" applyAlignment="1">
      <alignment horizontal="left"/>
    </xf>
    <xf numFmtId="0" fontId="41" fillId="35" borderId="1" xfId="0" applyFont="1" applyFill="1" applyBorder="1" applyAlignment="1">
      <alignment horizontal="left"/>
    </xf>
    <xf numFmtId="165" fontId="41" fillId="2" borderId="1" xfId="0" applyNumberFormat="1" applyFont="1" applyFill="1" applyBorder="1" applyAlignment="1">
      <alignment horizontal="center" wrapText="1"/>
    </xf>
    <xf numFmtId="14" fontId="44" fillId="8" borderId="1" xfId="0" applyNumberFormat="1" applyFont="1" applyFill="1" applyBorder="1"/>
    <xf numFmtId="14" fontId="46" fillId="2" borderId="1" xfId="4" applyNumberFormat="1" applyFont="1" applyFill="1" applyBorder="1" applyAlignment="1">
      <alignment horizontal="right" vertical="center" wrapText="1"/>
    </xf>
    <xf numFmtId="44" fontId="59" fillId="2" borderId="20" xfId="5" applyFont="1" applyFill="1" applyBorder="1" applyAlignment="1">
      <alignment horizontal="right"/>
    </xf>
    <xf numFmtId="44" fontId="67" fillId="2" borderId="18" xfId="5" applyFont="1" applyFill="1" applyBorder="1" applyAlignment="1">
      <alignment horizontal="center" wrapText="1"/>
    </xf>
    <xf numFmtId="0" fontId="41" fillId="2" borderId="18" xfId="0" applyFont="1" applyFill="1" applyBorder="1" applyAlignment="1">
      <alignment horizontal="left" wrapText="1"/>
    </xf>
    <xf numFmtId="0" fontId="41" fillId="2" borderId="18" xfId="0" applyFont="1" applyFill="1" applyBorder="1" applyAlignment="1">
      <alignment horizontal="center" wrapText="1"/>
    </xf>
    <xf numFmtId="0" fontId="20" fillId="0" borderId="1" xfId="0" applyFont="1" applyBorder="1" applyAlignment="1">
      <alignment horizontal="center" indent="2"/>
    </xf>
    <xf numFmtId="0" fontId="20" fillId="0" borderId="8" xfId="0" applyFont="1" applyBorder="1" applyAlignment="1">
      <alignment horizontal="center"/>
    </xf>
    <xf numFmtId="0" fontId="20" fillId="0" borderId="9"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20" fillId="0" borderId="13" xfId="0" applyFont="1" applyBorder="1" applyAlignment="1">
      <alignment horizontal="center"/>
    </xf>
    <xf numFmtId="0" fontId="20" fillId="0" borderId="1" xfId="0" applyFont="1" applyBorder="1" applyAlignment="1">
      <alignment horizontal="center" wrapText="1"/>
    </xf>
    <xf numFmtId="0" fontId="25" fillId="0" borderId="1" xfId="0" applyFont="1" applyBorder="1" applyAlignment="1">
      <alignment horizontal="center"/>
    </xf>
    <xf numFmtId="0" fontId="20" fillId="2" borderId="8" xfId="0" applyFont="1" applyFill="1" applyBorder="1" applyAlignment="1">
      <alignment horizontal="center" wrapText="1"/>
    </xf>
    <xf numFmtId="0" fontId="20" fillId="2" borderId="9" xfId="0" applyFont="1" applyFill="1" applyBorder="1" applyAlignment="1">
      <alignment horizontal="center" wrapText="1"/>
    </xf>
    <xf numFmtId="0" fontId="20" fillId="2" borderId="10" xfId="0" applyFont="1" applyFill="1" applyBorder="1" applyAlignment="1">
      <alignment horizontal="center" wrapText="1"/>
    </xf>
    <xf numFmtId="0" fontId="20" fillId="2" borderId="11" xfId="0" applyFont="1" applyFill="1" applyBorder="1" applyAlignment="1">
      <alignment horizontal="center" wrapText="1"/>
    </xf>
    <xf numFmtId="0" fontId="20" fillId="2" borderId="12" xfId="0" applyFont="1" applyFill="1" applyBorder="1" applyAlignment="1">
      <alignment horizontal="center" wrapText="1"/>
    </xf>
    <xf numFmtId="0" fontId="20" fillId="2" borderId="13" xfId="0" applyFont="1" applyFill="1" applyBorder="1" applyAlignment="1">
      <alignment horizontal="center" wrapText="1"/>
    </xf>
    <xf numFmtId="0" fontId="11" fillId="0" borderId="1" xfId="0" applyFont="1" applyBorder="1" applyAlignment="1">
      <alignment horizontal="center"/>
    </xf>
    <xf numFmtId="0" fontId="41" fillId="2" borderId="18" xfId="0" applyFont="1" applyFill="1" applyBorder="1" applyAlignment="1"/>
  </cellXfs>
  <cellStyles count="6">
    <cellStyle name="Énfasis5" xfId="4" builtinId="45"/>
    <cellStyle name="Hipervínculo" xfId="2" builtinId="8"/>
    <cellStyle name="Hyperlink" xfId="1" xr:uid="{00000000-000B-0000-0000-000008000000}"/>
    <cellStyle name="Millares" xfId="3" builtinId="3"/>
    <cellStyle name="Moneda" xfId="5" builtinId="4"/>
    <cellStyle name="Normal" xfId="0" builtinId="0"/>
  </cellStyles>
  <dxfs count="0"/>
  <tableStyles count="1" defaultTableStyle="TableStyleMedium2" defaultPivotStyle="PivotStyleLight16">
    <tableStyle name="Invisible" pivot="0" table="0" count="0" xr9:uid="{D883E2FB-7EEF-4C7F-B519-1ACF111A49F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OHANA HENAO CONTRATACION HSF" id="{DDC31C69-2140-42D0-83AE-A599C84A5C28}" userId="S::johanacontratacion@unisaludi.onmicrosoft.com::e171fa7b-7486-4a78-a467-1b1cec268c28"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1" personId="{00000000-0000-0000-0000-000000000000}" id="{6777767D-CD0D-4099-8DF8-35035C5D0FA2}">
    <text>USUARIO:
AAAA/MM/DD</text>
  </threadedComment>
  <threadedComment ref="Z1" dT="2021-03-10T16:32:40.52" personId="{DDC31C69-2140-42D0-83AE-A599C84A5C28}" id="{368B5509-3FD7-465C-B6BC-FFC972C1850B}" parentId="{6777767D-CD0D-4099-8DF8-35035C5D0FA2}">
    <text xml:space="preserve">2021/03/04
</text>
  </threadedComment>
</ThreadedComments>
</file>

<file path=xl/worksheets/_rels/sheet1.xml.rels><?xml version="1.0" encoding="UTF-8" standalone="yes"?>
<Relationships xmlns="http://schemas.openxmlformats.org/package/2006/relationships"><Relationship Id="rId1522" Type="http://schemas.openxmlformats.org/officeDocument/2006/relationships/hyperlink" Target="https://community.secop.gov.co/Public/Tendering/ContractNoticePhases/View?PPI=CO1.PPI.44364445&amp;isFromPublicArea=True&amp;isModal=False" TargetMode="External"/><Relationship Id="rId21" Type="http://schemas.openxmlformats.org/officeDocument/2006/relationships/hyperlink" Target="mailto:CTSDIO22@GMAIL.COM" TargetMode="External"/><Relationship Id="rId170" Type="http://schemas.openxmlformats.org/officeDocument/2006/relationships/hyperlink" Target="https://unisaludi-my.sharepoint.com/my?id=%2Fpersonal%2Fjohanacontratacion%5Funisaludi%5Fonmicrosoft%5Fcom%2FDocuments%2FCONTRATACION%202026%2DCONTRATA1%2DHSF%2FCTO%20005%20CARLOS%20ALBERTO%20SANTA%20VILLAMIL&amp;viewid=615ec6ce%2Db4c5%2D47c6%2D9959%2D4ea468bd0701" TargetMode="External"/><Relationship Id="rId268" Type="http://schemas.openxmlformats.org/officeDocument/2006/relationships/hyperlink" Target="https://unisaludi-my.sharepoint.com/my?id=%2Fpersonal%2Fjohanacontratacion%5Funisaludi%5Fonmicrosoft%5Fcom%2FDocuments%2FCONTRATACION%202026%2DCONTRATA1%2DHSF%2FCTO%20055%20OSCAR%20HERNANDO%20VILLALOBOS%20MOLINA&amp;viewid=615ec6ce%2Db4c5%2D47c6%2D9959%2D4ea468bd0701" TargetMode="External"/><Relationship Id="rId475" Type="http://schemas.openxmlformats.org/officeDocument/2006/relationships/hyperlink" Target="mailto:nyofranco@gmail.com" TargetMode="External"/><Relationship Id="rId682" Type="http://schemas.openxmlformats.org/officeDocument/2006/relationships/hyperlink" Target="https://unisaludi-my.sharepoint.com/my?id=%2Fpersonal%2Fjohanacontratacion%5Funisaludi%5Fonmicrosoft%5Fcom%2FDocuments%2FCONTRATACION%202026%2FCTO%20312%20CAROLINA%20LOZANO%20SANTA" TargetMode="External"/><Relationship Id="rId128" Type="http://schemas.openxmlformats.org/officeDocument/2006/relationships/hyperlink" Target="mailto:dannitorrescar@gmail.com" TargetMode="External"/><Relationship Id="rId335" Type="http://schemas.openxmlformats.org/officeDocument/2006/relationships/hyperlink" Target="https://unisaludi-my.sharepoint.com/my?id=%2Fpersonal%2Fjohanacontratacion%5Funisaludi%5Fonmicrosoft%5Fcom%2FDocuments%2FCONTRATACION%202026%2DCONTRATA1%2DHSF%2FCTO%20169%20VALERIA%20DEL%20PILAR" TargetMode="External"/><Relationship Id="rId542" Type="http://schemas.openxmlformats.org/officeDocument/2006/relationships/hyperlink" Target="mailto:cleyton1207@hotmail.com" TargetMode="External"/><Relationship Id="rId987" Type="http://schemas.openxmlformats.org/officeDocument/2006/relationships/hyperlink" Target="https://unisaludi-my.sharepoint.com/my?id=%2Fpersonal%2Fjohanacontratacion%5Funisaludi%5Fonmicrosoft%5Fcom%2FDocuments%2FCONTRATACION%202026%2FCTO%20417%20FERNANDO%20TORRES%20ZARABANDA" TargetMode="External"/><Relationship Id="rId1172" Type="http://schemas.openxmlformats.org/officeDocument/2006/relationships/hyperlink" Target="https://unisaludi-my.sharepoint.com/my?id=%2Fpersonal%2Fjohanacontratacion%5Funisaludi%5Fonmicrosoft%5Fcom%2FDocuments%2FCONTRATACION%202026%2DCONTRATA1%2DHSF%2FCTO%20049%20NOHORA%20ALEXANDRA%20ZULUAGA%20GOMEZ&amp;viewid=615ec6ce%2Db4c5%2D47c6%2D9959%2D4ea468bd0701" TargetMode="External"/><Relationship Id="rId402" Type="http://schemas.openxmlformats.org/officeDocument/2006/relationships/hyperlink" Target="mailto:psicologavivianvasquez26@gmail.com" TargetMode="External"/><Relationship Id="rId847" Type="http://schemas.openxmlformats.org/officeDocument/2006/relationships/hyperlink" Target="mailto:pauxi0612@hotmail.com" TargetMode="External"/><Relationship Id="rId1032" Type="http://schemas.openxmlformats.org/officeDocument/2006/relationships/hyperlink" Target="https://unisaludi-my.sharepoint.com/my?id=%2Fpersonal%2Fjohanacontratacion%5Funisaludi%5Fonmicrosoft%5Fcom%2FDocuments%2FCONTRATACION%202026%2FCTO%20484%20HELENA%20DEL%20PILAR%20AMAYA%20CARDONA" TargetMode="External"/><Relationship Id="rId1477" Type="http://schemas.openxmlformats.org/officeDocument/2006/relationships/hyperlink" Target="https://unisaludi-my.sharepoint.com/query?q=147&amp;id=%2Fpersonal%2Fjohanacontratacion%5Funisaludi%5Fonmicrosoft%5Fcom%2FDocuments%2FCONTRATACION%202026%2DCONTRATA1%2DHSF&amp;searchScope=folder" TargetMode="External"/><Relationship Id="rId1684" Type="http://schemas.openxmlformats.org/officeDocument/2006/relationships/hyperlink" Target="https://community.secop.gov.co/Public/Tendering/ContractNoticePhases/View?PPI=CO1.PPI.45796750&amp;isFromPublicArea=True&amp;isModal=False" TargetMode="External"/><Relationship Id="rId707" Type="http://schemas.openxmlformats.org/officeDocument/2006/relationships/hyperlink" Target="https://unisaludi-my.sharepoint.com/my?id=%2Fpersonal%2Fjohanacontratacion%5Funisaludi%5Fonmicrosoft%5Fcom%2FDocuments%2FCONTRATACION%202026%2FCTO%20336%20LAURA%20ANGELICA%20GIRALDO%20BLANCO" TargetMode="External"/><Relationship Id="rId914" Type="http://schemas.openxmlformats.org/officeDocument/2006/relationships/hyperlink" Target="mailto:morenoalexandra536@gmail.com" TargetMode="External"/><Relationship Id="rId1337" Type="http://schemas.openxmlformats.org/officeDocument/2006/relationships/hyperlink" Target="mailto:gutierrezmonrroykellyjohana@gmauil.com" TargetMode="External"/><Relationship Id="rId1544" Type="http://schemas.openxmlformats.org/officeDocument/2006/relationships/hyperlink" Target="https://community.secop.gov.co/Public/Tendering/ContractNoticePhases/View?PPI=CO1.PPI.44367012&amp;isFromPublicArea=True&amp;isModal=False" TargetMode="External"/><Relationship Id="rId1751" Type="http://schemas.openxmlformats.org/officeDocument/2006/relationships/hyperlink" Target="mailto:danielepinillao@gmail.com" TargetMode="External"/><Relationship Id="rId43" Type="http://schemas.openxmlformats.org/officeDocument/2006/relationships/hyperlink" Target="mailto:caroalbarello@hotmail.com" TargetMode="External"/><Relationship Id="rId1404" Type="http://schemas.openxmlformats.org/officeDocument/2006/relationships/hyperlink" Target="mailto:santics.tecnologias@gmail.com" TargetMode="External"/><Relationship Id="rId1611" Type="http://schemas.openxmlformats.org/officeDocument/2006/relationships/hyperlink" Target="https://community.secop.gov.co/Public/Tendering/ContractNoticePhases/View?PPI=CO1.PPI.44968837&amp;isFromPublicArea=True&amp;isModal=False" TargetMode="External"/><Relationship Id="rId192" Type="http://schemas.openxmlformats.org/officeDocument/2006/relationships/hyperlink" Target="https://unisaludi-my.sharepoint.com/my?id=%2Fpersonal%2Fjohanacontratacion%5Funisaludi%5Fonmicrosoft%5Fcom%2FDocuments%2FCONTRATACION%202026%2DCONTRATA1%2DHSF%2FCTO%20013%20KEVIN%20ANTUAND%20JAIMES%20REINA&amp;viewid=615ec6ce%2Db4c5%2D47c6%2D9959%2D4ea468bd0701" TargetMode="External"/><Relationship Id="rId1709" Type="http://schemas.openxmlformats.org/officeDocument/2006/relationships/hyperlink" Target="https://community.secop.gov.co/Public/Tendering/ContractNoticePhases/View?PPI=CO1.PPI.46582862&amp;isFromPublicArea=True&amp;isModal=False" TargetMode="External"/><Relationship Id="rId497" Type="http://schemas.openxmlformats.org/officeDocument/2006/relationships/hyperlink" Target="mailto:adrialeja2011@hotmail.com" TargetMode="External"/><Relationship Id="rId357" Type="http://schemas.openxmlformats.org/officeDocument/2006/relationships/hyperlink" Target="mailto:estefania_1,3@outlook.com" TargetMode="External"/><Relationship Id="rId1194" Type="http://schemas.openxmlformats.org/officeDocument/2006/relationships/hyperlink" Target="mailto:AUGUSTOARANGO@HOTMAIL.COM" TargetMode="External"/><Relationship Id="rId217" Type="http://schemas.openxmlformats.org/officeDocument/2006/relationships/hyperlink" Target="https://unisaludi-my.sharepoint.com/my?id=%2Fpersonal%2Fjohanacontratacion%5Funisaludi%5Fonmicrosoft%5Fcom%2FDocuments%2FCONTRATACION%202026%2DCONTRATA1%2DHSF%2FCTO%20022%20YOMAR%20IRENE%20SANTA%20MARIA%20GONZALE%20Z&amp;viewid=615ec6ce%2Db4c5%2D47c6%2D9959%2D4ea468bd0701" TargetMode="External"/><Relationship Id="rId564" Type="http://schemas.openxmlformats.org/officeDocument/2006/relationships/hyperlink" Target="https://unisaludi-my.sharepoint.com/my?id=%2Fpersonal%2Fjohanacontratacion%5Funisaludi%5Fonmicrosoft%5Fcom%2FDocuments%2FCONTRATACION%202026%2FCTO%20201%20MARIA%20ALEJANDRA%20TOBAR" TargetMode="External"/><Relationship Id="rId771" Type="http://schemas.openxmlformats.org/officeDocument/2006/relationships/hyperlink" Target="https://unisaludi-my.sharepoint.com/my?id=%2Fpersonal%2Fjohanacontratacion%5Funisaludi%5Fonmicrosoft%5Fcom%2FDocuments%2FCONTRATACION%202026%2FCTO%20393%20NICOLAS%20SANCHEZ%20ARISMENDY" TargetMode="External"/><Relationship Id="rId869" Type="http://schemas.openxmlformats.org/officeDocument/2006/relationships/hyperlink" Target="mailto:NGIEMARQUEZ8903@GMAIL.COM" TargetMode="External"/><Relationship Id="rId1499" Type="http://schemas.openxmlformats.org/officeDocument/2006/relationships/hyperlink" Target="https://unisaludi-my.sharepoint.com/my?id=%2Fpersonal%2Fjohanacontratacion%5Funisaludi%5Fonmicrosoft%5Fcom%2FDocuments%2FCONTRATACION%202026%2FCTO%20576%20AYDA%20LUZ%20LEIVA%20REYES" TargetMode="External"/><Relationship Id="rId424" Type="http://schemas.openxmlformats.org/officeDocument/2006/relationships/hyperlink" Target="mailto:risreyes2002@gmail.com" TargetMode="External"/><Relationship Id="rId631" Type="http://schemas.openxmlformats.org/officeDocument/2006/relationships/hyperlink" Target="https://unisaludi-my.sharepoint.com/my?id=%2Fpersonal%2Fjohanacontratacion%5Funisaludi%5Fonmicrosoft%5Fcom%2FDocuments%2FCONTRATACION%202026%2FCTO%20261%20GERMAN%20EDUARDO%20CARDOSO%20GARCIA" TargetMode="External"/><Relationship Id="rId729" Type="http://schemas.openxmlformats.org/officeDocument/2006/relationships/hyperlink" Target="mailto:norroacos1971@hotmail.com" TargetMode="External"/><Relationship Id="rId1054" Type="http://schemas.openxmlformats.org/officeDocument/2006/relationships/hyperlink" Target="https://unisaludi-my.sharepoint.com/my?id=%2Fpersonal%2Fjohanacontratacion%5Funisaludi%5Fonmicrosoft%5Fcom%2FDocuments%2FCONTRATACION%202026%2FCTO%20527%20DIANA%20MARCELA%20MEDINA" TargetMode="External"/><Relationship Id="rId1261" Type="http://schemas.openxmlformats.org/officeDocument/2006/relationships/hyperlink" Target="mailto:avidyepez32@gmail.com" TargetMode="External"/><Relationship Id="rId1359" Type="http://schemas.openxmlformats.org/officeDocument/2006/relationships/hyperlink" Target="mailto:daniiramirezzzd@gmail.com" TargetMode="External"/><Relationship Id="rId936" Type="http://schemas.openxmlformats.org/officeDocument/2006/relationships/hyperlink" Target="https://unisaludi-my.sharepoint.com/my?id=%2Fpersonal%2Fjohanacontratacion%5Funisaludi%5Fonmicrosoft%5Fcom%2FDocuments%2FCONTRATACION%202026%2FCTO%20405%20SANDRA%20MILENA%20GOMEZ%20TAPIERO" TargetMode="External"/><Relationship Id="rId1121" Type="http://schemas.openxmlformats.org/officeDocument/2006/relationships/hyperlink" Target="https://unisaludi-my.sharepoint.com/my?id=%2Fpersonal%2Fjohanacontratacion%5Funisaludi%5Fonmicrosoft%5Fcom%2FDocuments%2FCONTRATACION%202026%2FCTO%20573%20RUBY%20YAMILE%20LUGO%20GUZMAN" TargetMode="External"/><Relationship Id="rId1219" Type="http://schemas.openxmlformats.org/officeDocument/2006/relationships/hyperlink" Target="mailto:arencitarubi.01@gmail.com" TargetMode="External"/><Relationship Id="rId1566" Type="http://schemas.openxmlformats.org/officeDocument/2006/relationships/hyperlink" Target="https://community.secop.gov.co/Public/Tendering/ContractNoticePhases/View?PPI=CO1.PPI.44415585&amp;isFromPublicArea=True&amp;isModal=False" TargetMode="External"/><Relationship Id="rId1773" Type="http://schemas.openxmlformats.org/officeDocument/2006/relationships/hyperlink" Target="mailto:yinetbarriosardila@gamil.com" TargetMode="External"/><Relationship Id="rId65" Type="http://schemas.openxmlformats.org/officeDocument/2006/relationships/hyperlink" Target="mailto:nandomera15@gmail.com" TargetMode="External"/><Relationship Id="rId1426" Type="http://schemas.openxmlformats.org/officeDocument/2006/relationships/hyperlink" Target="https://unisaludi-my.sharepoint.com/my?id=%2Fpersonal%2Fjohanacontratacion%5Funisaludi%5Fonmicrosoft%5Fcom%2FDocuments%2FCONTRATACION%202026%2DCONTRATA1%2DHSF%2FCTO%20034%20YEFRY%20ANDRES%20GONZALEZ%20ORTIZ&amp;viewid=615ec6ce%2Db4c5%2D47c6%2D9959%2D4ea468bd0701" TargetMode="External"/><Relationship Id="rId1633" Type="http://schemas.openxmlformats.org/officeDocument/2006/relationships/hyperlink" Target="https://community.secop.gov.co/Public/Tendering/ContractNoticePhases/View?PPI=CO1.PPI.45122079&amp;isFromPublicArea=True&amp;isModal=False" TargetMode="External"/><Relationship Id="rId1700" Type="http://schemas.openxmlformats.org/officeDocument/2006/relationships/hyperlink" Target="https://community.secop.gov.co/Public/Tendering/ContractNoticePhases/View?PPI=CO1.PPI.46949853&amp;isFromPublicArea=True&amp;isModal=False" TargetMode="External"/><Relationship Id="rId281" Type="http://schemas.openxmlformats.org/officeDocument/2006/relationships/hyperlink" Target="https://unisaludi-my.sharepoint.com/my?id=%2Fpersonal%2Fjohanacontratacion%5Funisaludi%5Fonmicrosoft%5Fcom%2FDocuments%2FCONTRATACION%202026%2DCONTRATA1%2DHSF%2FCTO%20068%20EDGAR%20MAURICIO%20GONZALEZ&amp;viewid=615ec6ce%2Db4c5%2D47c6%2D9959%2D4ea468bd0701" TargetMode="External"/><Relationship Id="rId141" Type="http://schemas.openxmlformats.org/officeDocument/2006/relationships/hyperlink" Target="mailto:giraldomonica829@gmail.com" TargetMode="External"/><Relationship Id="rId379" Type="http://schemas.openxmlformats.org/officeDocument/2006/relationships/hyperlink" Target="mailto:adrimarse.nungo@gmail.com" TargetMode="External"/><Relationship Id="rId586" Type="http://schemas.openxmlformats.org/officeDocument/2006/relationships/hyperlink" Target="https://unisaludi-my.sharepoint.com/my?id=%2Fpersonal%2Fjohanacontratacion%5Funisaludi%5Fonmicrosoft%5Fcom%2FDocuments%2FCONTRATACION%202026%2FCTO%20222%20YEIMY%20YULIETH%20SALGADO%20RODRIGUEZ" TargetMode="External"/><Relationship Id="rId793"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7" Type="http://schemas.openxmlformats.org/officeDocument/2006/relationships/hyperlink" Target="mailto:JICABOCA8625@YAHOO.ES" TargetMode="External"/><Relationship Id="rId239" Type="http://schemas.openxmlformats.org/officeDocument/2006/relationships/hyperlink" Target="https://unisaludi-my.sharepoint.com/my?id=%2Fpersonal%2Fjohanacontratacion%5Funisaludi%5Fonmicrosoft%5Fcom%2FDocuments%2FCONTRATACION%202026%2DCONTRATA1%2DHSF%2FCTO%20034%20YEFRY%20ANDRES%20GONZALEZ%20ORTIZ&amp;viewid=615ec6ce%2Db4c5%2D47c6%2D9959%2D4ea468bd0701" TargetMode="External"/><Relationship Id="rId446" Type="http://schemas.openxmlformats.org/officeDocument/2006/relationships/hyperlink" Target="mailto:angiemedina1615@gmail.com" TargetMode="External"/><Relationship Id="rId653" Type="http://schemas.openxmlformats.org/officeDocument/2006/relationships/hyperlink" Target="https://unisaludi-my.sharepoint.com/my?id=%2Fpersonal%2Fjohanacontratacion%5Funisaludi%5Fonmicrosoft%5Fcom%2FDocuments%2FCONTRATACION%202026%2FCTO%20283%20OLGA%20LIUCIA%20RINCON%20HERRERA" TargetMode="External"/><Relationship Id="rId1076" Type="http://schemas.openxmlformats.org/officeDocument/2006/relationships/hyperlink" Target="https://unisaludi-my.sharepoint.com/my?id=%2Fpersonal%2Fjohanacontratacion%5Funisaludi%5Fonmicrosoft%5Fcom%2FDocuments%2FCONTRATACION%202026%2FCTO%20560%20DIVA%20TIMOTE%20QUITORA" TargetMode="External"/><Relationship Id="rId1283" Type="http://schemas.openxmlformats.org/officeDocument/2006/relationships/hyperlink" Target="https://unisaludi-my.sharepoint.com/my?id=%2Fpersonal%2Fjohanacontratacion%5Funisaludi%5Fonmicrosoft%5Fcom%2FDocuments%2FCONTRATACION%202026%2FCTO%20576%20AYDA%20LUZ%20LEIVA%20REYES" TargetMode="External"/><Relationship Id="rId1490" Type="http://schemas.openxmlformats.org/officeDocument/2006/relationships/hyperlink" Target="mailto:psnormal14@gmail.com" TargetMode="External"/><Relationship Id="rId306" Type="http://schemas.openxmlformats.org/officeDocument/2006/relationships/hyperlink" Target="https://unisaludi-my.sharepoint.com/my?id=%2Fpersonal%2Fjohanacontratacion%5Funisaludi%5Fonmicrosoft%5Fcom%2FDocuments%2FCONTRATACION%202026%2DCONTRATA1%2DHSF%2FCTO%20093%20GREIS%20MARYID%20ARIZA%20RAMIREZ&amp;viewid=615ec6ce%2Db4c5%2D47c6%2D9959%2D4ea468bd0701" TargetMode="External"/><Relationship Id="rId860" Type="http://schemas.openxmlformats.org/officeDocument/2006/relationships/hyperlink" Target="mailto:luzdarycespedes53@gmail.com" TargetMode="External"/><Relationship Id="rId958" Type="http://schemas.openxmlformats.org/officeDocument/2006/relationships/hyperlink" Target="https://unisaludi-my.sharepoint.com/my?id=%2Fpersonal%2Fjohanacontratacion%5Funisaludi%5Fonmicrosoft%5Fcom%2FDocuments%2FCONTRATACION%202026%2FCTO%20398%20HUGO%20MAURICIO%20ROSERO%20MONTA%C3%91A" TargetMode="External"/><Relationship Id="rId1143" Type="http://schemas.openxmlformats.org/officeDocument/2006/relationships/hyperlink" Target="https://unisaludi-my.sharepoint.com/my?id=%2Fpersonal%2Fjohanacontratacion%5Funisaludi%5Fonmicrosoft%5Fcom%2FDocuments%2FCONTRATACION%202026%2DCONTRATA1%2DHSF%2FCTO%20010%20MARIA%20ALEJANDRA%20MOSOCOSO%20RINCON&amp;viewid=615ec6ce%2Db4c5%2D47c6%2D9959%2D4ea468bd0701" TargetMode="External"/><Relationship Id="rId1588" Type="http://schemas.openxmlformats.org/officeDocument/2006/relationships/hyperlink" Target="https://community.secop.gov.co/Public/Tendering/ContractNoticePhases/View?PPI=CO1.PPI.44549672&amp;isFromPublicArea=True&amp;isModal=False" TargetMode="External"/><Relationship Id="rId1795" Type="http://schemas.openxmlformats.org/officeDocument/2006/relationships/hyperlink" Target="mailto:caeba06@hotmail.com" TargetMode="External"/><Relationship Id="rId87" Type="http://schemas.openxmlformats.org/officeDocument/2006/relationships/hyperlink" Target="mailto:rafulfranco@hotmail.com" TargetMode="External"/><Relationship Id="rId513" Type="http://schemas.openxmlformats.org/officeDocument/2006/relationships/hyperlink" Target="https://unisaludi-my.sharepoint.com/my?id=%2Fpersonal%2Fjohanacontratacion%5Funisaludi%5Fonmicrosoft%5Fcom%2FDocuments%2FCONTRATACION%202026%2DCONTRATA1%2DHSF%2FCTO%20191%20JEISON%20FERNANDO%20FORERO%20OYOLA%20%7D" TargetMode="External"/><Relationship Id="rId720" Type="http://schemas.openxmlformats.org/officeDocument/2006/relationships/hyperlink" Target="https://unisaludi-my.sharepoint.com/my?id=%2Fpersonal%2Fjohanacontratacion%5Funisaludi%5Fonmicrosoft%5Fcom%2FDocuments%2FCONTRATACION%202026%2FCTO%20356%20JUAN%20DIEGO%20RIVAS%20AVILEZ" TargetMode="External"/><Relationship Id="rId818" Type="http://schemas.openxmlformats.org/officeDocument/2006/relationships/hyperlink" Target="mailto:anitaguzman19@hotmail.com" TargetMode="External"/><Relationship Id="rId1350" Type="http://schemas.openxmlformats.org/officeDocument/2006/relationships/hyperlink" Target="http://www.dismedpharma.com.co,./" TargetMode="External"/><Relationship Id="rId1448" Type="http://schemas.openxmlformats.org/officeDocument/2006/relationships/hyperlink" Target="https://unisaludi-my.sharepoint.com/my?id=%2Fpersonal%2Fjohanacontratacion%5Funisaludi%5Fonmicrosoft%5Fcom%2FDocuments%2FCONTRATACION%202026%2DCONTRATA1%2DHSF%2FCTO%20044%20JORGE%20ELEIECER%20MONTEJO&amp;viewid=615ec6ce%2Db4c5%2D47c6%2D9959%2D4ea468bd0701" TargetMode="External"/><Relationship Id="rId1655" Type="http://schemas.openxmlformats.org/officeDocument/2006/relationships/hyperlink" Target="https://community.secop.gov.co/Public/Tendering/ContractNoticePhases/View?PPI=CO1.PPI.45753482&amp;isFromPublicArea=True&amp;isModal=False" TargetMode="External"/><Relationship Id="rId1003" Type="http://schemas.openxmlformats.org/officeDocument/2006/relationships/hyperlink" Target="https://unisaludi-my.sharepoint.com/my?id=%2Fpersonal%2Fjohanacontratacion%5Funisaludi%5Fonmicrosoft%5Fcom%2FDocuments%2FCONTRATACION%202026%2FCTO%20433%20YASMIN%20SANCHEZ%20ESPINEL" TargetMode="External"/><Relationship Id="rId1210" Type="http://schemas.openxmlformats.org/officeDocument/2006/relationships/hyperlink" Target="mailto:MARTHALILIANAROAD8@GMAIL.COM" TargetMode="External"/><Relationship Id="rId1308" Type="http://schemas.openxmlformats.org/officeDocument/2006/relationships/hyperlink" Target="https://unisaludi-my.sharepoint.com/my?id=%2Fpersonal%2Fjohanacontratacion%5Funisaludi%5Fonmicrosoft%5Fcom%2FDocuments%2FCONTRATACION%202026%2DCONTRATA1%2DHSF%2FCTO%20107%20DERLY%20JOHANNA%20DAVIDA%20OSPINA&amp;viewid=615ec6ce%2Db4c5%2D47c6%2D9959%2D4ea468bd0701" TargetMode="External"/><Relationship Id="rId1515" Type="http://schemas.openxmlformats.org/officeDocument/2006/relationships/hyperlink" Target="https://community.secop.gov.co/Public/Tendering/ContractNoticePhases/View?PPI=CO1.PPI.48258391&amp;isFromPublicArea=True&amp;isModal=False" TargetMode="External"/><Relationship Id="rId1722" Type="http://schemas.openxmlformats.org/officeDocument/2006/relationships/hyperlink" Target="mailto:luisafernanda278@gmail.com" TargetMode="External"/><Relationship Id="rId14" Type="http://schemas.openxmlformats.org/officeDocument/2006/relationships/hyperlink" Target="mailto:angelica.ma@hotmail.com" TargetMode="External"/><Relationship Id="rId163" Type="http://schemas.openxmlformats.org/officeDocument/2006/relationships/hyperlink" Target="mailto:paolaarango8510@gmail.com" TargetMode="External"/><Relationship Id="rId370" Type="http://schemas.openxmlformats.org/officeDocument/2006/relationships/hyperlink" Target="mailto:marcelavincos.auxiliar@gmail.com" TargetMode="External"/><Relationship Id="rId230" Type="http://schemas.openxmlformats.org/officeDocument/2006/relationships/hyperlink" Target="https://unisaludi-my.sharepoint.com/my?id=%2Fpersonal%2Fjohanacontratacion%5Funisaludi%5Fonmicrosoft%5Fcom%2FDocuments%2FCONTRATACION%202026%2DCONTRATA1%2DHSF%2FCTO%20029%20JOSE%20ALEXANDER%20SANCHEZ&amp;viewid=615ec6ce%2Db4c5%2D47c6%2D9959%2D4ea468bd0701" TargetMode="External"/><Relationship Id="rId468" Type="http://schemas.openxmlformats.org/officeDocument/2006/relationships/hyperlink" Target="mailto:monipkstro@gmail.com" TargetMode="External"/><Relationship Id="rId675" Type="http://schemas.openxmlformats.org/officeDocument/2006/relationships/hyperlink" Target="https://unisaludi-my.sharepoint.com/my?id=%2Fpersonal%2Fjohanacontratacion%5Funisaludi%5Fonmicrosoft%5Fcom%2FDocuments%2FCONTRATACION%202026%2FCTO%20305%20NIDIA%20CONSTANZA%20ARTEAGA%20PENAGOS" TargetMode="External"/><Relationship Id="rId882" Type="http://schemas.openxmlformats.org/officeDocument/2006/relationships/hyperlink" Target="mailto:andres1994guarnizo@gmail.com" TargetMode="External"/><Relationship Id="rId1098" Type="http://schemas.openxmlformats.org/officeDocument/2006/relationships/hyperlink" Target="mailto:lindakathe819@gmil.com" TargetMode="External"/><Relationship Id="rId328" Type="http://schemas.openxmlformats.org/officeDocument/2006/relationships/hyperlink" Target="https://unisaludi-my.sharepoint.com/my?id=%2Fpersonal%2Fjohanacontratacion%5Funisaludi%5Fonmicrosoft%5Fcom%2FDocuments%2FCONTRATACION%202026%2DCONTRATA1%2DHSF%2FCTO%20115%20DIANA%20ALEJANDRA%20GARCIA%20DELGADO&amp;viewid=615ec6ce%2Db4c5%2D47c6%2D9959%2D4ea468bd0701" TargetMode="External"/><Relationship Id="rId535"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42" Type="http://schemas.openxmlformats.org/officeDocument/2006/relationships/hyperlink" Target="mailto:ulma17guman@hotmail.com" TargetMode="External"/><Relationship Id="rId1165" Type="http://schemas.openxmlformats.org/officeDocument/2006/relationships/hyperlink" Target="mailto:carlosalberto.santa@gmail.com" TargetMode="External"/><Relationship Id="rId1372" Type="http://schemas.openxmlformats.org/officeDocument/2006/relationships/hyperlink" Target="mailto:pachitomvz@gmail.com" TargetMode="External"/><Relationship Id="rId602" Type="http://schemas.openxmlformats.org/officeDocument/2006/relationships/hyperlink" Target="https://unisaludi-my.sharepoint.com/my?id=%2Fpersonal%2Fjohanacontratacion%5Funisaludi%5Fonmicrosoft%5Fcom%2FDocuments%2FCONTRATACION%202026%2FCTO%20237%20DANNA%20SOPHIA%20RAMIREZ%20TOLE" TargetMode="External"/><Relationship Id="rId1025" Type="http://schemas.openxmlformats.org/officeDocument/2006/relationships/hyperlink" Target="https://unisaludi-my.sharepoint.com/my?id=%2Fpersonal%2Fjohanacontratacion%5Funisaludi%5Fonmicrosoft%5Fcom%2FDocuments%2FCONTRATACION%202026%2FCTO%20475%20FABIAN%20STEVEN%20DIAZ%20CALLE" TargetMode="External"/><Relationship Id="rId1232" Type="http://schemas.openxmlformats.org/officeDocument/2006/relationships/hyperlink" Target="mailto:leonidas_1971@hotmail.com" TargetMode="External"/><Relationship Id="rId1677" Type="http://schemas.openxmlformats.org/officeDocument/2006/relationships/hyperlink" Target="https://community.secop.gov.co/Public/Tendering/ContractNoticePhases/View?PPI=CO1.PPI.45794772&amp;isFromPublicArea=True&amp;isModal=False" TargetMode="External"/><Relationship Id="rId907" Type="http://schemas.openxmlformats.org/officeDocument/2006/relationships/hyperlink" Target="mailto:vanebonilla1567@gmail.com" TargetMode="External"/><Relationship Id="rId1537" Type="http://schemas.openxmlformats.org/officeDocument/2006/relationships/hyperlink" Target="https://community.secop.gov.co/Public/Tendering/ContractNoticePhases/View?PPI=CO1.PPI.44360149&amp;isFromPublicArea=True&amp;isModal=False" TargetMode="External"/><Relationship Id="rId1744" Type="http://schemas.openxmlformats.org/officeDocument/2006/relationships/hyperlink" Target="mailto:alisremicio06@gmail.com" TargetMode="External"/><Relationship Id="rId36" Type="http://schemas.openxmlformats.org/officeDocument/2006/relationships/hyperlink" Target="mailto:seguridadtrebol@yahoo.es" TargetMode="External"/><Relationship Id="rId1604" Type="http://schemas.openxmlformats.org/officeDocument/2006/relationships/hyperlink" Target="https://community.secop.gov.co/Public/Tendering/ContractNoticePhases/View?PPI=CO1.PPI.44795955&amp;isFromPublicArea=True&amp;isModal=False" TargetMode="External"/><Relationship Id="rId185" Type="http://schemas.openxmlformats.org/officeDocument/2006/relationships/hyperlink" Target="https://unisaludi-my.sharepoint.com/query?q=156&amp;id=%2Fpersonal%2Fjohanacontratacion%5Funisaludi%5Fonmicrosoft%5Fcom%2FDocuments%2FCONTRATACION%202026%2DCONTRATA1%2DHSF&amp;searchScope=folder" TargetMode="External"/><Relationship Id="rId1811" Type="http://schemas.openxmlformats.org/officeDocument/2006/relationships/hyperlink" Target="mailto:lozadara@gmail.com" TargetMode="External"/><Relationship Id="rId392" Type="http://schemas.openxmlformats.org/officeDocument/2006/relationships/hyperlink" Target="mailto:orfacabezasmolina@gmail.com" TargetMode="External"/><Relationship Id="rId697" Type="http://schemas.openxmlformats.org/officeDocument/2006/relationships/hyperlink" Target="https://unisaludi-my.sharepoint.com/my?id=%2Fpersonal%2Fjohanacontratacion%5Funisaludi%5Fonmicrosoft%5Fcom%2FDocuments%2FCONTRATACION%202026%2FCTO%20327%20JOSE%20ROBINSON%20COHETATA%20PEDRAZA" TargetMode="External"/><Relationship Id="rId252" Type="http://schemas.openxmlformats.org/officeDocument/2006/relationships/hyperlink" Target="https://unisaludi-my.sharepoint.com/query?q=120&amp;id=%2Fpersonal%2Fjohanacontratacion%5Funisaludi%5Fonmicrosoft%5Fcom%2FDocuments%2FCONTRATACION%202026%2DCONTRATA1%2DHSF&amp;searchScope=folder" TargetMode="External"/><Relationship Id="rId1187" Type="http://schemas.openxmlformats.org/officeDocument/2006/relationships/hyperlink" Target="mailto:mafepadi@hotmail.com" TargetMode="External"/><Relationship Id="rId112" Type="http://schemas.openxmlformats.org/officeDocument/2006/relationships/hyperlink" Target="mailto:katheorozco@hotmail.com" TargetMode="External"/><Relationship Id="rId557" Type="http://schemas.openxmlformats.org/officeDocument/2006/relationships/hyperlink" Target="mailto:fernietoesquivel@gmail.com" TargetMode="External"/><Relationship Id="rId764" Type="http://schemas.openxmlformats.org/officeDocument/2006/relationships/hyperlink" Target="mailto:adriana656@hotmail.com" TargetMode="External"/><Relationship Id="rId971" Type="http://schemas.openxmlformats.org/officeDocument/2006/relationships/hyperlink" Target="mailto:mjtorres0013@gmail.com" TargetMode="External"/><Relationship Id="rId1394" Type="http://schemas.openxmlformats.org/officeDocument/2006/relationships/hyperlink" Target="mailto:daniela.car212020@gmail.com" TargetMode="External"/><Relationship Id="rId1699" Type="http://schemas.openxmlformats.org/officeDocument/2006/relationships/hyperlink" Target="https://community.secop.gov.co/Public/Tendering/ContractNoticePhases/View?PPI=CO1.PPI.47614632&amp;isFromPublicArea=True&amp;isModal=False" TargetMode="External"/><Relationship Id="rId417" Type="http://schemas.openxmlformats.org/officeDocument/2006/relationships/hyperlink" Target="mailto:julicapera8712@gmail.com" TargetMode="External"/><Relationship Id="rId624" Type="http://schemas.openxmlformats.org/officeDocument/2006/relationships/hyperlink" Target="https://unisaludi-my.sharepoint.com/my?id=%2Fpersonal%2Fjohanacontratacion%5Funisaludi%5Fonmicrosoft%5Fcom%2FDocuments%2FCONTRATACION%202026%2FCTO%20254%20INGRID%20KATHERINE%20SANCHEZ%20BARRERO" TargetMode="External"/><Relationship Id="rId831" Type="http://schemas.openxmlformats.org/officeDocument/2006/relationships/hyperlink" Target="mailto:geraldinebarrioslu5@gmail.com" TargetMode="External"/><Relationship Id="rId1047" Type="http://schemas.openxmlformats.org/officeDocument/2006/relationships/hyperlink" Target="https://unisaludi-my.sharepoint.com/my?id=%2Fpersonal%2Fjohanacontratacion%5Funisaludi%5Fonmicrosoft%5Fcom%2FDocuments%2FCONTRATACION%202026%2FCTO%20511%20LUIS%20EDUARDO%20ROJAS%20BOHORQUES" TargetMode="External"/><Relationship Id="rId1254" Type="http://schemas.openxmlformats.org/officeDocument/2006/relationships/hyperlink" Target="mailto:lumarovi09@outlook.com" TargetMode="External"/><Relationship Id="rId1461" Type="http://schemas.openxmlformats.org/officeDocument/2006/relationships/hyperlink" Target="mailto:paulacaycedo09@gmail.com" TargetMode="External"/><Relationship Id="rId929" Type="http://schemas.openxmlformats.org/officeDocument/2006/relationships/hyperlink" Target="mailto:ronaldo.khemba@gmail.com" TargetMode="External"/><Relationship Id="rId1114" Type="http://schemas.openxmlformats.org/officeDocument/2006/relationships/hyperlink" Target="https://unisaludi-my.sharepoint.com/my?id=%2Fpersonal%2Fjohanacontratacion%5Funisaludi%5Fonmicrosoft%5Fcom%2FDocuments%2FCONTRATACION%202026%2FCTO%20576%20AYDA%20LUZ%20LEIVA%20REYES" TargetMode="External"/><Relationship Id="rId1321" Type="http://schemas.openxmlformats.org/officeDocument/2006/relationships/hyperlink" Target="mailto:buitragomariela3@gmail.com" TargetMode="External"/><Relationship Id="rId1559" Type="http://schemas.openxmlformats.org/officeDocument/2006/relationships/hyperlink" Target="https://community.secop.gov.co/Public/Tendering/ContractNoticePhases/View?PPI=CO1.PPI.44415118&amp;isFromPublicArea=True&amp;isModal=False" TargetMode="External"/><Relationship Id="rId1766" Type="http://schemas.openxmlformats.org/officeDocument/2006/relationships/hyperlink" Target="mailto:cielopra@gmail.com" TargetMode="External"/><Relationship Id="rId58" Type="http://schemas.openxmlformats.org/officeDocument/2006/relationships/hyperlink" Target="mailto:YOHANAVARON@GMAIL.COM" TargetMode="External"/><Relationship Id="rId1419" Type="http://schemas.openxmlformats.org/officeDocument/2006/relationships/hyperlink" Target="mailto:CLAUSMIL76@HOTMAIL.COM" TargetMode="External"/><Relationship Id="rId1626" Type="http://schemas.openxmlformats.org/officeDocument/2006/relationships/hyperlink" Target="https://community.secop.gov.co/Public/Tendering/ContractNoticePhases/View?PPI=CO1.PPI.45109020&amp;isFromPublicArea=True&amp;isModal=False" TargetMode="External"/><Relationship Id="rId274" Type="http://schemas.openxmlformats.org/officeDocument/2006/relationships/hyperlink" Target="https://unisaludi-my.sharepoint.com/my?id=%2Fpersonal%2Fjohanacontratacion%5Funisaludi%5Fonmicrosoft%5Fcom%2FDocuments%2FCONTRATACION%202026%2DCONTRATA1%2DHSF%2FCTO%20061%20MARIA%20FERNANDA%20SANCHEZ&amp;viewid=615ec6ce%2Db4c5%2D47c6%2D9959%2D4ea468bd0701" TargetMode="External"/><Relationship Id="rId481" Type="http://schemas.openxmlformats.org/officeDocument/2006/relationships/hyperlink" Target="mailto:fredylopez@hotmail.com" TargetMode="External"/><Relationship Id="rId134" Type="http://schemas.openxmlformats.org/officeDocument/2006/relationships/hyperlink" Target="mailto:tecnicielosfacturaelectronica@hotmail.com" TargetMode="External"/><Relationship Id="rId579" Type="http://schemas.openxmlformats.org/officeDocument/2006/relationships/hyperlink" Target="https://unisaludi-my.sharepoint.com/my?id=%2Fpersonal%2Fjohanacontratacion%5Funisaludi%5Fonmicrosoft%5Fcom%2FDocuments%2FCONTRATACION%202026%2FCTO%20215%20LUIS%20CARLOS%20COLLAZOS%20SALCEDO" TargetMode="External"/><Relationship Id="rId786" Type="http://schemas.openxmlformats.org/officeDocument/2006/relationships/hyperlink" Target="mailto:ca_te07@hotmail.com" TargetMode="External"/><Relationship Id="rId993" Type="http://schemas.openxmlformats.org/officeDocument/2006/relationships/hyperlink" Target="https://unisaludi-my.sharepoint.com/my?id=%2Fpersonal%2Fjohanacontratacion%5Funisaludi%5Fonmicrosoft%5Fcom%2FDocuments%2FCONTRATACION%202026%2FCTO%20423%20KATERIN%20HERNANDEZ%20RINCON" TargetMode="External"/><Relationship Id="rId341" Type="http://schemas.openxmlformats.org/officeDocument/2006/relationships/hyperlink" Target="mailto:akespinosa002@gmail.com" TargetMode="External"/><Relationship Id="rId439" Type="http://schemas.openxmlformats.org/officeDocument/2006/relationships/hyperlink" Target="mailto:luisa04prieto@gmail.com" TargetMode="External"/><Relationship Id="rId646" Type="http://schemas.openxmlformats.org/officeDocument/2006/relationships/hyperlink" Target="https://unisaludi-my.sharepoint.com/my?id=%2Fpersonal%2Fjohanacontratacion%5Funisaludi%5Fonmicrosoft%5Fcom%2FDocuments%2FCONTRATACION%202026%2FCTO%20276%20KARNE%20SUHEIT%20MIRANDA%20OSORIO" TargetMode="External"/><Relationship Id="rId1069" Type="http://schemas.openxmlformats.org/officeDocument/2006/relationships/hyperlink" Target="https://unisaludi-my.sharepoint.com/my?id=%2Fpersonal%2Fjohanacontratacion%5Funisaludi%5Fonmicrosoft%5Fcom%2FDocuments%2FCONTRATACION%202026%2FCTO%20549%20LAURA%20LIZETH%20ROJAS%20ESPITIA" TargetMode="External"/><Relationship Id="rId1276" Type="http://schemas.openxmlformats.org/officeDocument/2006/relationships/hyperlink" Target="https://unisaludi-my.sharepoint.com/my?id=%2Fpersonal%2Fjohanacontratacion%5Funisaludi%5Fonmicrosoft%5Fcom%2FDocuments%2FCONTRATACION%202026%2DCONTRATA1%2DHSF%2FCTO%20077%20MARIA%20CAMILA%20SANCHEZ%20GUEVARA&amp;viewid=615ec6ce%2Db4c5%2D47c6%2D9959%2D4ea468bd0701" TargetMode="External"/><Relationship Id="rId1483" Type="http://schemas.openxmlformats.org/officeDocument/2006/relationships/hyperlink" Target="https://unisaludi-my.sharepoint.com/query?q=139&amp;id=%2Fpersonal%2Fjohanacontratacion%5Funisaludi%5Fonmicrosoft%5Fcom%2FDocuments%2FCONTRATACION%202026%2DCONTRATA1%2DHSF&amp;searchScope=folder" TargetMode="External"/><Relationship Id="rId201" Type="http://schemas.openxmlformats.org/officeDocument/2006/relationships/hyperlink" Target="https://unisaludi-my.sharepoint.com/query?q=145&amp;id=%2Fpersonal%2Fjohanacontratacion%5Funisaludi%5Fonmicrosoft%5Fcom%2FDocuments%2FCONTRATACION%202026%2DCONTRATA1%2DHSF&amp;searchScope=folder" TargetMode="External"/><Relationship Id="rId506" Type="http://schemas.openxmlformats.org/officeDocument/2006/relationships/hyperlink" Target="mailto:guerreroradajavier@gmail.com" TargetMode="External"/><Relationship Id="rId853" Type="http://schemas.openxmlformats.org/officeDocument/2006/relationships/hyperlink" Target="mailto:ina.arias273@gmail.com" TargetMode="External"/><Relationship Id="rId1136" Type="http://schemas.openxmlformats.org/officeDocument/2006/relationships/hyperlink" Target="mailto:nandomera15@gmail.com" TargetMode="External"/><Relationship Id="rId1690" Type="http://schemas.openxmlformats.org/officeDocument/2006/relationships/hyperlink" Target="https://community.secop.gov.co/Public/Tendering/ContractNoticePhases/View?PPI=CO1.PPI.46231024&amp;isFromPublicArea=True&amp;isModal=False" TargetMode="External"/><Relationship Id="rId1788" Type="http://schemas.openxmlformats.org/officeDocument/2006/relationships/hyperlink" Target="mailto:sebastiantoledogomez22@gmail.com" TargetMode="External"/><Relationship Id="rId713" Type="http://schemas.openxmlformats.org/officeDocument/2006/relationships/hyperlink" Target="https://unisaludi-my.sharepoint.com/my?id=%2Fpersonal%2Fjohanacontratacion%5Funisaludi%5Fonmicrosoft%5Fcom%2FDocuments%2FCONTRATACION%202026%2FCTO%20342%20IVAN%20ANDRES%20MENDEZ%20DONOSO" TargetMode="External"/><Relationship Id="rId920" Type="http://schemas.openxmlformats.org/officeDocument/2006/relationships/hyperlink" Target="mailto:luisaramirez200504@gmail.com" TargetMode="External"/><Relationship Id="rId1343" Type="http://schemas.openxmlformats.org/officeDocument/2006/relationships/hyperlink" Target="mailto:mafepadi@hotmail.com" TargetMode="External"/><Relationship Id="rId1550" Type="http://schemas.openxmlformats.org/officeDocument/2006/relationships/hyperlink" Target="https://community.secop.gov.co/Public/Tendering/ContractNoticePhases/View?PPI=CO1.PPI.44368675&amp;isFromPublicArea=True&amp;isModal=False" TargetMode="External"/><Relationship Id="rId1648" Type="http://schemas.openxmlformats.org/officeDocument/2006/relationships/hyperlink" Target="https://community.secop.gov.co/Public/Tendering/ContractNoticePhases/View?PPI=CO1.PPI.45722243&amp;isFromPublicArea=True&amp;isModal=False" TargetMode="External"/><Relationship Id="rId1203" Type="http://schemas.openxmlformats.org/officeDocument/2006/relationships/hyperlink" Target="https://unisaludi-my.sharepoint.com/my?id=%2Fpersonal%2Fjohanacontratacion%5Funisaludi%5Fonmicrosoft%5Fcom%2FDocuments%2FCONTRATACION%202026%2DCONTRATA1%2DHSF%2FCTO%20032%20ADRIANA%20CRISTINA%20GARCIA%20GARAY&amp;viewid=615ec6ce%2Db4c5%2D47c6%2D9959%2D4ea468bd0701" TargetMode="External"/><Relationship Id="rId1410" Type="http://schemas.openxmlformats.org/officeDocument/2006/relationships/hyperlink" Target="mailto:pacho.perezsanchez@gmail.com" TargetMode="External"/><Relationship Id="rId1508" Type="http://schemas.openxmlformats.org/officeDocument/2006/relationships/hyperlink" Target="mailto:delfinsali@hotmail.com" TargetMode="External"/><Relationship Id="rId1715" Type="http://schemas.openxmlformats.org/officeDocument/2006/relationships/hyperlink" Target="https://community.secop.gov.co/Public/Tendering/ContractNoticePhases/View?PPI=CO1.PPI.46608781&amp;isFromPublicArea=True&amp;isModal=False" TargetMode="External"/><Relationship Id="rId296" Type="http://schemas.openxmlformats.org/officeDocument/2006/relationships/hyperlink" Target="https://unisaludi-my.sharepoint.com/my?id=%2Fpersonal%2Fjohanacontratacion%5Funisaludi%5Fonmicrosoft%5Fcom%2FDocuments%2FCONTRATACION%202026%2DCONTRATA1%2DHSF%2FCTO%20083%20YUDI%20ANDREA%20PENAGOS%20RONCANCIO&amp;viewid=615ec6ce%2Db4c5%2D47c6%2D9959%2D4ea468bd0701" TargetMode="External"/><Relationship Id="rId156" Type="http://schemas.openxmlformats.org/officeDocument/2006/relationships/hyperlink" Target="mailto:ps.lucyrinconm@gmai.com" TargetMode="External"/><Relationship Id="rId363" Type="http://schemas.openxmlformats.org/officeDocument/2006/relationships/hyperlink" Target="mailto:ginnazapata2218@gmail.com" TargetMode="External"/><Relationship Id="rId570" Type="http://schemas.openxmlformats.org/officeDocument/2006/relationships/hyperlink" Target="https://unisaludi-my.sharepoint.com/my?id=%2Fpersonal%2Fjohanacontratacion%5Funisaludi%5Fonmicrosoft%5Fcom%2FDocuments%2FCONTRATACION%202026%2FCTO%20207%20ADRIANA%20MARCELA%20%C3%91UNGO%20SANABRIA" TargetMode="External"/><Relationship Id="rId223" Type="http://schemas.openxmlformats.org/officeDocument/2006/relationships/hyperlink" Target="https://unisaludi-my.sharepoint.com/my?id=%2Fpersonal%2Fjohanacontratacion%5Funisaludi%5Fonmicrosoft%5Fcom%2FDocuments%2FCONTRATACION%202026%2DCONTRATA1%2DHSF%2FCTO%20025%20CLAUDIA%20MILENA%20SALCEDO%20HERNANDEZ&amp;viewid=615ec6ce%2Db4c5%2D47c6%2D9959%2D4ea468bd0701" TargetMode="External"/><Relationship Id="rId430" Type="http://schemas.openxmlformats.org/officeDocument/2006/relationships/hyperlink" Target="mailto:marlyn088@hotmail.com" TargetMode="External"/><Relationship Id="rId668" Type="http://schemas.openxmlformats.org/officeDocument/2006/relationships/hyperlink" Target="https://unisaludi-my.sharepoint.com/my?id=%2Fpersonal%2Fjohanacontratacion%5Funisaludi%5Fonmicrosoft%5Fcom%2FDocuments%2FCONTRATACION%202026%2FCTO%20298%20CARLOS%20ANDRES%20PEREZ%20TEJADA" TargetMode="External"/><Relationship Id="rId875" Type="http://schemas.openxmlformats.org/officeDocument/2006/relationships/hyperlink" Target="https://unisaludi-my.sharepoint.com/my?id=%2Fpersonal%2Fjohanacontratacion%5Funisaludi%5Fonmicrosoft%5Fcom%2FDocuments%2FCONTRATACION%202026%2DCONTRATA1%2DHSF%2FCTO%20111%20JULIAN%20DAVID%20RODRIGUEZ%20RAMIREZ&amp;viewid=615ec6ce%2Db4c5%2D47c6%2D9959%2D4ea468bd0701" TargetMode="External"/><Relationship Id="rId1060" Type="http://schemas.openxmlformats.org/officeDocument/2006/relationships/hyperlink" Target="https://unisaludi-my.sharepoint.com/my?id=%2Fpersonal%2Fjohanacontratacion%5Funisaludi%5Fonmicrosoft%5Fcom%2FDocuments%2FCONTRATACION%202026%2FCTO%20533%20ANGELA%20DANIELA%20OSPINA%20MOTTA" TargetMode="External"/><Relationship Id="rId1298" Type="http://schemas.openxmlformats.org/officeDocument/2006/relationships/hyperlink" Target="mailto:BFELISANARANJO@GMAIL.COM" TargetMode="External"/><Relationship Id="rId18" Type="http://schemas.openxmlformats.org/officeDocument/2006/relationships/hyperlink" Target="mailto:LAURYS312@HOTMAIL.COM" TargetMode="External"/><Relationship Id="rId528" Type="http://schemas.openxmlformats.org/officeDocument/2006/relationships/hyperlink" Target="mailto:driana.mm1119@gmail.com" TargetMode="External"/><Relationship Id="rId735" Type="http://schemas.openxmlformats.org/officeDocument/2006/relationships/hyperlink" Target="mailto:diegonestoraya@gmail.com" TargetMode="External"/><Relationship Id="rId942" Type="http://schemas.openxmlformats.org/officeDocument/2006/relationships/hyperlink" Target="mailto:vibianalvarez1980@gmail.com" TargetMode="External"/><Relationship Id="rId1158"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1365" Type="http://schemas.openxmlformats.org/officeDocument/2006/relationships/hyperlink" Target="mailto:ing.vanne24@gmail.com" TargetMode="External"/><Relationship Id="rId1572" Type="http://schemas.openxmlformats.org/officeDocument/2006/relationships/hyperlink" Target="https://community.secop.gov.co/Public/Tendering/ContractNoticePhases/View?PPI=CO1.PPI.44417542&amp;isFromPublicArea=True&amp;isModal=False" TargetMode="External"/><Relationship Id="rId167"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374" Type="http://schemas.openxmlformats.org/officeDocument/2006/relationships/hyperlink" Target="mailto:juanda19@gmail.com" TargetMode="External"/><Relationship Id="rId581" Type="http://schemas.openxmlformats.org/officeDocument/2006/relationships/hyperlink" Target="https://unisaludi-my.sharepoint.com/my?id=%2Fpersonal%2Fjohanacontratacion%5Funisaludi%5Fonmicrosoft%5Fcom%2FDocuments%2FCONTRATACION%202026%2FCTO%20217%20KATIA%20LINETH%20RIVERO%20BOLA%C3%91O" TargetMode="External"/><Relationship Id="rId1018" Type="http://schemas.openxmlformats.org/officeDocument/2006/relationships/hyperlink" Target="https://unisaludi-my.sharepoint.com/my?id=%2Fpersonal%2Fjohanacontratacion%5Funisaludi%5Fonmicrosoft%5Fcom%2FDocuments%2FCONTRATACION%202026%2FCTO%20465%20MARIELA%20ISABEL%20GOMEZ%20URIBE" TargetMode="External"/><Relationship Id="rId1225" Type="http://schemas.openxmlformats.org/officeDocument/2006/relationships/hyperlink" Target="mailto:zaratemora96@gmail.com" TargetMode="External"/><Relationship Id="rId1432" Type="http://schemas.openxmlformats.org/officeDocument/2006/relationships/hyperlink" Target="https://unisaludi-my.sharepoint.com/my?id=%2Fpersonal%2Fjohanacontratacion%5Funisaludi%5Fonmicrosoft%5Fcom%2FDocuments%2FCONTRATACION%202026%2FCTO%20211%20JEIXA%20JENNIFER%20CANIZALEZ%20RODRIGUEZ" TargetMode="External"/><Relationship Id="rId71" Type="http://schemas.openxmlformats.org/officeDocument/2006/relationships/hyperlink" Target="mailto:menesespsiquiatria@gmail.com" TargetMode="External"/><Relationship Id="rId234" Type="http://schemas.openxmlformats.org/officeDocument/2006/relationships/hyperlink" Target="https://unisaludi-my.sharepoint.com/my?id=%2Fpersonal%2Fjohanacontratacion%5Funisaludi%5Fonmicrosoft%5Fcom%2FDocuments%2FCONTRATACION%202026%2DCONTRATA1%2DHSF%2FCTO%20031%20CLARITZA%20RAMIREZ%20ZAMBRANO&amp;viewid=615ec6ce%2Db4c5%2D47c6%2D9959%2D4ea468bd0701" TargetMode="External"/><Relationship Id="rId679" Type="http://schemas.openxmlformats.org/officeDocument/2006/relationships/hyperlink" Target="https://unisaludi-my.sharepoint.com/my?id=%2Fpersonal%2Fjohanacontratacion%5Funisaludi%5Fonmicrosoft%5Fcom%2FDocuments%2FCONTRATACION%202026%2FCTO%20309%20MARISOL%20ANGEL%20MONTES" TargetMode="External"/><Relationship Id="rId802" Type="http://schemas.openxmlformats.org/officeDocument/2006/relationships/hyperlink" Target="mailto:eidysotto28@gmail.com" TargetMode="External"/><Relationship Id="rId886" Type="http://schemas.openxmlformats.org/officeDocument/2006/relationships/hyperlink" Target="mailto:maryumilena2024@hotmail.com" TargetMode="External"/><Relationship Id="rId1737" Type="http://schemas.openxmlformats.org/officeDocument/2006/relationships/hyperlink" Target="mailto:felopez89@gmail.com" TargetMode="External"/><Relationship Id="rId2" Type="http://schemas.openxmlformats.org/officeDocument/2006/relationships/hyperlink" Target="mailto:ldbarragan.07@gmail.com" TargetMode="External"/><Relationship Id="rId29" Type="http://schemas.openxmlformats.org/officeDocument/2006/relationships/hyperlink" Target="mailto:CLODETTE777@GMAIL.COM" TargetMode="External"/><Relationship Id="rId441" Type="http://schemas.openxmlformats.org/officeDocument/2006/relationships/hyperlink" Target="mailto:carob19@outlook.com" TargetMode="External"/><Relationship Id="rId539"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46" Type="http://schemas.openxmlformats.org/officeDocument/2006/relationships/hyperlink" Target="mailto:jrochat@hotmail.com" TargetMode="External"/><Relationship Id="rId1071" Type="http://schemas.openxmlformats.org/officeDocument/2006/relationships/hyperlink" Target="https://unisaludi-my.sharepoint.com/my?id=%2Fpersonal%2Fjohanacontratacion%5Funisaludi%5Fonmicrosoft%5Fcom%2FDocuments%2FCONTRATACION%202026%2FCTO%20553%20ANA%20DORIS%20RODRIGUEZ%20GALINDO" TargetMode="External"/><Relationship Id="rId1169" Type="http://schemas.openxmlformats.org/officeDocument/2006/relationships/hyperlink" Target="mailto:NORILABRUL@HOTMAIL&#209;.COM" TargetMode="External"/><Relationship Id="rId1376" Type="http://schemas.openxmlformats.org/officeDocument/2006/relationships/hyperlink" Target="https://unisaludi-my.sharepoint.com/my?id=%2Fpersonal%2Fjohanacontratacion%5Funisaludi%5Fonmicrosoft%5Fcom%2FDocuments%2FCONTRATACION%202026%2DCONTRATA1%2DHSF%2FCTO%20055%20OSCAR%20HERNANDO%20VILLALOBOS%20MOLINA&amp;viewid=615ec6ce%2Db4c5%2D47c6%2D9959%2D4ea468bd0701" TargetMode="External"/><Relationship Id="rId1583" Type="http://schemas.openxmlformats.org/officeDocument/2006/relationships/hyperlink" Target="https://community.secop.gov.co/Public/Tendering/ContractNoticePhases/View?PPI=CO1.PPI.44467942&amp;isFromPublicArea=True&amp;isModal=False" TargetMode="External"/><Relationship Id="rId178" Type="http://schemas.openxmlformats.org/officeDocument/2006/relationships/hyperlink" Target="https://unisaludi-my.sharepoint.com/query?q=160&amp;id=%2Fpersonal%2Fjohanacontratacion%5Funisaludi%5Fonmicrosoft%5Fcom%2FDocuments%2FCONTRATACION%202026%2DCONTRATA1%2DHSF&amp;searchScope=folder" TargetMode="External"/><Relationship Id="rId301" Type="http://schemas.openxmlformats.org/officeDocument/2006/relationships/hyperlink" Target="https://unisaludi-my.sharepoint.com/my?id=%2Fpersonal%2Fjohanacontratacion%5Funisaludi%5Fonmicrosoft%5Fcom%2FDocuments%2FCONTRATACION%202026%2DCONTRATA1%2DHSF%2FCTO%20088%20YAMILE%20BELTRAN%20ARANGO&amp;viewid=615ec6ce%2Db4c5%2D47c6%2D9959%2D4ea468bd0701" TargetMode="External"/><Relationship Id="rId953" Type="http://schemas.openxmlformats.org/officeDocument/2006/relationships/hyperlink" Target="mailto:ljohanna659@gmail.com" TargetMode="External"/><Relationship Id="rId1029" Type="http://schemas.openxmlformats.org/officeDocument/2006/relationships/hyperlink" Target="https://unisaludi-my.sharepoint.com/my?id=%2Fpersonal%2Fjohanacontratacion%5Funisaludi%5Fonmicrosoft%5Fcom%2FDocuments%2FCONTRATACION%202026%2FCTO%20481%20NARLY%20DAYANA%20%C3%91USTES%20JIMENEZ" TargetMode="External"/><Relationship Id="rId1236" Type="http://schemas.openxmlformats.org/officeDocument/2006/relationships/hyperlink" Target="mailto:yudyadrianazr@gmail.com" TargetMode="External"/><Relationship Id="rId1790" Type="http://schemas.openxmlformats.org/officeDocument/2006/relationships/hyperlink" Target="mailto:barraganjulian368@gmail.com" TargetMode="External"/><Relationship Id="rId1804" Type="http://schemas.openxmlformats.org/officeDocument/2006/relationships/hyperlink" Target="mailto:jloalexa16@hotmail.com" TargetMode="External"/><Relationship Id="rId82" Type="http://schemas.openxmlformats.org/officeDocument/2006/relationships/hyperlink" Target="mailto:esalape2205@gmail.com" TargetMode="External"/><Relationship Id="rId385" Type="http://schemas.openxmlformats.org/officeDocument/2006/relationships/hyperlink" Target="mailto:heidymiranda88@gmail.com" TargetMode="External"/><Relationship Id="rId592" Type="http://schemas.openxmlformats.org/officeDocument/2006/relationships/hyperlink" Target="https://unisaludi-my.sharepoint.com/my?id=%2Fpersonal%2Fjohanacontratacion%5Funisaludi%5Fonmicrosoft%5Fcom%2FDocuments%2FCONTRATACION%202026%2FCTO%20227%20FABIOLA%20GARCIA%20ZAMBRANO" TargetMode="External"/><Relationship Id="rId606" Type="http://schemas.openxmlformats.org/officeDocument/2006/relationships/hyperlink" Target="https://unisaludi-my.sharepoint.com/my?id=%2Fpersonal%2Fjohanacontratacion%5Funisaludi%5Fonmicrosoft%5Fcom%2FDocuments%2FCONTRATACION%202026%2FCTO%20241%20SANDRA%20MILENA%20CORREA" TargetMode="External"/><Relationship Id="rId813" Type="http://schemas.openxmlformats.org/officeDocument/2006/relationships/hyperlink" Target="mailto:gise-0127@hotmail.com" TargetMode="External"/><Relationship Id="rId1443" Type="http://schemas.openxmlformats.org/officeDocument/2006/relationships/hyperlink" Target="mailto:asesores_cyc2022@hotmail.com" TargetMode="External"/><Relationship Id="rId1650" Type="http://schemas.openxmlformats.org/officeDocument/2006/relationships/hyperlink" Target="https://community.secop.gov.co/Public/Tendering/ContractNoticePhases/View?PPI=CO1.PPI.45725011&amp;isFromPublicArea=True&amp;isModal=False" TargetMode="External"/><Relationship Id="rId1748" Type="http://schemas.openxmlformats.org/officeDocument/2006/relationships/hyperlink" Target="mailto:alvarezmd@hotmail.com" TargetMode="External"/><Relationship Id="rId245"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452" Type="http://schemas.openxmlformats.org/officeDocument/2006/relationships/hyperlink" Target="mailto:DANNATOLE@HOTMAIL.COM" TargetMode="External"/><Relationship Id="rId897" Type="http://schemas.openxmlformats.org/officeDocument/2006/relationships/hyperlink" Target="mailto:K1980309@GMAIL.COM" TargetMode="External"/><Relationship Id="rId1082" Type="http://schemas.openxmlformats.org/officeDocument/2006/relationships/hyperlink" Target="https://unisaludi-my.sharepoint.com/my?id=%2Fpersonal%2Fjohanacontratacion%5Funisaludi%5Fonmicrosoft%5Fcom%2FDocuments%2FCONTRATACION%202026%2FCTO%20568%20JENNY%20VIVIANA%20RIVERA" TargetMode="External"/><Relationship Id="rId1303" Type="http://schemas.openxmlformats.org/officeDocument/2006/relationships/hyperlink" Target="mailto:sofi64319@gmail.com" TargetMode="External"/><Relationship Id="rId1510" Type="http://schemas.openxmlformats.org/officeDocument/2006/relationships/hyperlink" Target="mailto:equimedcas1@yahoo.com" TargetMode="External"/><Relationship Id="rId105" Type="http://schemas.openxmlformats.org/officeDocument/2006/relationships/hyperlink" Target="mailto:mafepadi@hotmail.com" TargetMode="External"/><Relationship Id="rId312" Type="http://schemas.openxmlformats.org/officeDocument/2006/relationships/hyperlink" Target="https://unisaludi-my.sharepoint.com/my?id=%2Fpersonal%2Fjohanacontratacion%5Funisaludi%5Fonmicrosoft%5Fcom%2FDocuments%2FCONTRATACION%202026%2DCONTRATA1%2DHSF%2FCTO%20099%20CLAUDIA%20PATRICIA%20GOMEZ&amp;viewid=615ec6ce%2Db4c5%2D47c6%2D9959%2D4ea468bd0701" TargetMode="External"/><Relationship Id="rId757" Type="http://schemas.openxmlformats.org/officeDocument/2006/relationships/hyperlink" Target="mailto:opaquin2014@gmail.com" TargetMode="External"/><Relationship Id="rId964" Type="http://schemas.openxmlformats.org/officeDocument/2006/relationships/hyperlink" Target="https://unisaludi-my.sharepoint.com/my?id=%2Fpersonal%2Fjohanacontratacion%5Funisaludi%5Fonmicrosoft%5Fcom%2FDocuments%2FCONTRATACION%202026%2FCTO%20415%20MARIA%20JOSE%20CASTILLO%20SIMANCAS" TargetMode="External"/><Relationship Id="rId1387" Type="http://schemas.openxmlformats.org/officeDocument/2006/relationships/hyperlink" Target="https://unisaludi-my.sharepoint.com/my?id=%2Fpersonal%2Fjohanacontratacion%5Funisaludi%5Fonmicrosoft%5Fcom%2FDocuments%2FCONTRATACION%202026%2DCONTRATA1%2DHSF%2FCTO%20091%20LILIANA%20MILENA%20PARAMO%20GUZMAN&amp;viewid=615ec6ce%2Db4c5%2D47c6%2D9959%2D4ea468bd0701" TargetMode="External"/><Relationship Id="rId1594" Type="http://schemas.openxmlformats.org/officeDocument/2006/relationships/hyperlink" Target="https://community.secop.gov.co/Public/Tendering/ContractNoticePhases/View?PPI=CO1.PPI.44660739&amp;isFromPublicArea=True&amp;isModal=False" TargetMode="External"/><Relationship Id="rId1608" Type="http://schemas.openxmlformats.org/officeDocument/2006/relationships/hyperlink" Target="https://community.secop.gov.co/Public/Tendering/ContractNoticePhases/View?PPI=CO1.PPI.44862256&amp;isFromPublicArea=True&amp;isModal=False" TargetMode="External"/><Relationship Id="rId1815" Type="http://schemas.openxmlformats.org/officeDocument/2006/relationships/hyperlink" Target="mailto:paola2018gomezz@gmail.com" TargetMode="External"/><Relationship Id="rId93" Type="http://schemas.openxmlformats.org/officeDocument/2006/relationships/hyperlink" Target="mailto:anacenedlozadazarate@gmail.com" TargetMode="External"/><Relationship Id="rId189"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396" Type="http://schemas.openxmlformats.org/officeDocument/2006/relationships/hyperlink" Target="mailto:uanyjoaquin453@gmail.com" TargetMode="External"/><Relationship Id="rId617" Type="http://schemas.openxmlformats.org/officeDocument/2006/relationships/hyperlink" Target="mailto:ataliahefaniatique18@gmail.com" TargetMode="External"/><Relationship Id="rId824" Type="http://schemas.openxmlformats.org/officeDocument/2006/relationships/hyperlink" Target="mailto:marinotalvaro67@gmail.com" TargetMode="External"/><Relationship Id="rId1247" Type="http://schemas.openxmlformats.org/officeDocument/2006/relationships/hyperlink" Target="mailto:loriaobando213@hotmail.com" TargetMode="External"/><Relationship Id="rId1454" Type="http://schemas.openxmlformats.org/officeDocument/2006/relationships/hyperlink" Target="https://unisaludi-my.sharepoint.com/my?id=%2Fpersonal%2Fjohanacontratacion%5Funisaludi%5Fonmicrosoft%5Fcom%2FDocuments%2FCONTRATACION%202026%2DCONTRATA1%2DHSF%2FCTO%20196%20JUAN%20DOMINGO%20PALACIONS%20ABELLO" TargetMode="External"/><Relationship Id="rId1661" Type="http://schemas.openxmlformats.org/officeDocument/2006/relationships/hyperlink" Target="https://community.secop.gov.co/Public/Tendering/ContractNoticePhases/View?PPI=CO1.PPI.45788384&amp;isFromPublicArea=True&amp;isModal=False" TargetMode="External"/><Relationship Id="rId256" Type="http://schemas.openxmlformats.org/officeDocument/2006/relationships/hyperlink" Target="https://unisaludi-my.sharepoint.com/my?id=%2Fpersonal%2Fjohanacontratacion%5Funisaludi%5Fonmicrosoft%5Fcom%2FDocuments%2FCONTRATACION%202026%2DCONTRATA1%2DHSF%2FCTO%20044%20JORGE%20ELEIECER%20MONTEJO&amp;viewid=615ec6ce%2Db4c5%2D47c6%2D9959%2D4ea468bd0701" TargetMode="External"/><Relationship Id="rId463" Type="http://schemas.openxmlformats.org/officeDocument/2006/relationships/hyperlink" Target="mailto:jesus.alcides579@yahoo.com" TargetMode="External"/><Relationship Id="rId670" Type="http://schemas.openxmlformats.org/officeDocument/2006/relationships/hyperlink" Target="https://unisaludi-my.sharepoint.com/my?id=%2Fpersonal%2Fjohanacontratacion%5Funisaludi%5Fonmicrosoft%5Fcom%2FDocuments%2FCONTRATACION%202026%2FCTO%20300%20YENIFER%20LUCIA%20RIVERA%20QUINTERO" TargetMode="External"/><Relationship Id="rId1093" Type="http://schemas.openxmlformats.org/officeDocument/2006/relationships/hyperlink" Target="https://unisaludi-my.sharepoint.com/my?id=%2Fpersonal%2Fjohanacontratacion%5Funisaludi%5Fonmicrosoft%5Fcom%2FDocuments%2FCONTRATACION%202026%2FCTO%20371%20ANA%20GABRIEL%20ESPINOSA%20BASTO" TargetMode="External"/><Relationship Id="rId1107" Type="http://schemas.openxmlformats.org/officeDocument/2006/relationships/hyperlink" Target="mailto:amandadiaz333@gmail.com" TargetMode="External"/><Relationship Id="rId1314" Type="http://schemas.openxmlformats.org/officeDocument/2006/relationships/hyperlink" Target="https://unisaludi-my.sharepoint.com/my?id=%2Fpersonal%2Fjohanacontratacion%5Funisaludi%5Fonmicrosoft%5Fcom%2FDocuments%2FCONTRATACION%202026%2DCONTRATA1%2DHSF%2FCTO%20094%20LUCELI%20LOZANO%20TORRES&amp;viewid=615ec6ce%2Db4c5%2D47c6%2D9959%2D4ea468bd0701" TargetMode="External"/><Relationship Id="rId1521" Type="http://schemas.openxmlformats.org/officeDocument/2006/relationships/hyperlink" Target="https://community.secop.gov.co/Public/Tendering/ContractNoticePhases/View?PPI=CO1.PPI.45789928&amp;isFromPublicArea=True&amp;isModal=False" TargetMode="External"/><Relationship Id="rId1759" Type="http://schemas.openxmlformats.org/officeDocument/2006/relationships/hyperlink" Target="mailto:isabel.fernandez2723@gmail.com" TargetMode="External"/><Relationship Id="rId116" Type="http://schemas.openxmlformats.org/officeDocument/2006/relationships/hyperlink" Target="mailto:orena010494@gmail.com" TargetMode="External"/><Relationship Id="rId323" Type="http://schemas.openxmlformats.org/officeDocument/2006/relationships/hyperlink" Target="https://unisaludi-my.sharepoint.com/my?id=%2Fpersonal%2Fjohanacontratacion%5Funisaludi%5Fonmicrosoft%5Fcom%2FDocuments%2FCONTRATACION%202026%2DCONTRATA1%2DHSF%2FCTO%20110%20ASESORIAS%20SERVICIOS%20ECOLOGICOS%20E%20INDUSTRIALES%20SAS%20RESIDUOS%20HOSPITALARIOS&amp;viewid=615ec6ce%2Db4c5%2D47c6%2D9959%2D4ea468bd0701" TargetMode="External"/><Relationship Id="rId530" Type="http://schemas.openxmlformats.org/officeDocument/2006/relationships/hyperlink" Target="mailto:lizylot.2@gmail.com" TargetMode="External"/><Relationship Id="rId768" Type="http://schemas.openxmlformats.org/officeDocument/2006/relationships/hyperlink" Target="mailto:pfceron@syac.net.co" TargetMode="External"/><Relationship Id="rId975" Type="http://schemas.openxmlformats.org/officeDocument/2006/relationships/hyperlink" Target="mailto:karoldoa@hotmAIL.COM" TargetMode="External"/><Relationship Id="rId1160" Type="http://schemas.openxmlformats.org/officeDocument/2006/relationships/hyperlink" Target="mailto:rjoseonate@hotmail.com" TargetMode="External"/><Relationship Id="rId1398" Type="http://schemas.openxmlformats.org/officeDocument/2006/relationships/hyperlink" Target="mailto:TRABAJOSEINFORMESUSI@GMAIL.COM" TargetMode="External"/><Relationship Id="rId1619" Type="http://schemas.openxmlformats.org/officeDocument/2006/relationships/hyperlink" Target="https://community.secop.gov.co/Public/Tendering/ContractNoticePhases/View?PPI=CO1.PPI.45051619&amp;isFromPublicArea=True&amp;isModal=False" TargetMode="External"/><Relationship Id="rId20" Type="http://schemas.openxmlformats.org/officeDocument/2006/relationships/hyperlink" Target="mailto:psicologiacli30@gmail.com" TargetMode="External"/><Relationship Id="rId628" Type="http://schemas.openxmlformats.org/officeDocument/2006/relationships/hyperlink" Target="https://unisaludi-my.sharepoint.com/my?id=%2Fpersonal%2Fjohanacontratacion%5Funisaludi%5Fonmicrosoft%5Fcom%2FDocuments%2FCONTRATACION%202026%2FCTO%20258%20KATHERIN%20VILAMIL%20CARDOZO" TargetMode="External"/><Relationship Id="rId835" Type="http://schemas.openxmlformats.org/officeDocument/2006/relationships/hyperlink" Target="mailto:lucianamillan204@gmail.com" TargetMode="External"/><Relationship Id="rId1258" Type="http://schemas.openxmlformats.org/officeDocument/2006/relationships/hyperlink" Target="mailto:nadiamy@hotmail.com" TargetMode="External"/><Relationship Id="rId1465" Type="http://schemas.openxmlformats.org/officeDocument/2006/relationships/hyperlink" Target="https://unisaludi-my.sharepoint.com/my?id=%2Fpersonal%2Fjohanacontratacion%5Funisaludi%5Fonmicrosoft%5Fcom%2FDocuments%2FCONTRATACION%202026%2DCONTRATA1%2DHSF%2FCTO%20098%20RUBEN%20DARIO%20GOMEZ%20GALLO&amp;viewid=615ec6ce%2Db4c5%2D47c6%2D9959%2D4ea468bd0701" TargetMode="External"/><Relationship Id="rId1672" Type="http://schemas.openxmlformats.org/officeDocument/2006/relationships/hyperlink" Target="https://community.secop.gov.co/Public/Tendering/ContractNoticePhases/View?PPI=CO1.PPI.45793395&amp;isFromPublicArea=True&amp;isModal=False" TargetMode="External"/><Relationship Id="rId267" Type="http://schemas.openxmlformats.org/officeDocument/2006/relationships/hyperlink" Target="https://unisaludi-my.sharepoint.com/my?id=%2Fpersonal%2Fjohanacontratacion%5Funisaludi%5Fonmicrosoft%5Fcom%2FDocuments%2FCONTRATACION%202026%2DCONTRATA1%2DHSF%2FCTO%20054%20SONIA%20CAMILA%20GOMEZ%20MOSQUERA&amp;viewid=615ec6ce%2Db4c5%2D47c6%2D9959%2D4ea468bd0701" TargetMode="External"/><Relationship Id="rId474" Type="http://schemas.openxmlformats.org/officeDocument/2006/relationships/hyperlink" Target="mailto:anjarresliliana888@gmail.com" TargetMode="External"/><Relationship Id="rId1020" Type="http://schemas.openxmlformats.org/officeDocument/2006/relationships/hyperlink" Target="https://unisaludi-my.sharepoint.com/my?id=%2Fpersonal%2Fjohanacontratacion%5Funisaludi%5Fonmicrosoft%5Fcom%2FDocuments%2FCONTRATACION%202026%2FCTO%20468%20YEIMY%20ALEXANDRA%20CARRETERO%20PATI%C3%91O" TargetMode="External"/><Relationship Id="rId1118" Type="http://schemas.openxmlformats.org/officeDocument/2006/relationships/hyperlink" Target="https://unisaludi-my.sharepoint.com/my?id=%2Fpersonal%2Fjohanacontratacion%5Funisaludi%5Fonmicrosoft%5Fcom%2FDocuments%2FCONTRATACION%202026%2FCTO%20576%20AYDA%20LUZ%20LEIVA%20REYES" TargetMode="External"/><Relationship Id="rId1325" Type="http://schemas.openxmlformats.org/officeDocument/2006/relationships/hyperlink" Target="mailto:esalape2205@gmail.com" TargetMode="External"/><Relationship Id="rId1532" Type="http://schemas.openxmlformats.org/officeDocument/2006/relationships/hyperlink" Target="https://community.secop.gov.co/Public/Tendering/ContractNoticePhases/View?PPI=CO1.PPI.44357799&amp;isFromPublicArea=True&amp;isModal=False" TargetMode="External"/><Relationship Id="rId127" Type="http://schemas.openxmlformats.org/officeDocument/2006/relationships/hyperlink" Target="mailto:gabrielgarcia.asesor@gmail.com" TargetMode="External"/><Relationship Id="rId681" Type="http://schemas.openxmlformats.org/officeDocument/2006/relationships/hyperlink" Target="https://unisaludi-my.sharepoint.com/my?id=%2Fpersonal%2Fjohanacontratacion%5Funisaludi%5Fonmicrosoft%5Fcom%2FDocuments%2FCONTRATACION%202026%2FCTO%20311%20MARITZA%20VICTORIA%20GIRALDO%20GUZMAN" TargetMode="External"/><Relationship Id="rId779" Type="http://schemas.openxmlformats.org/officeDocument/2006/relationships/hyperlink" Target="mailto:ramirezyohanna236@gmail.com" TargetMode="External"/><Relationship Id="rId902" Type="http://schemas.openxmlformats.org/officeDocument/2006/relationships/hyperlink" Target="mailto:nycoledayanne@gmail.com" TargetMode="External"/><Relationship Id="rId986" Type="http://schemas.openxmlformats.org/officeDocument/2006/relationships/hyperlink" Target="mailto:dra.lina.acosta@gmail.com" TargetMode="External"/><Relationship Id="rId31" Type="http://schemas.openxmlformats.org/officeDocument/2006/relationships/hyperlink" Target="mailto:isabel.fernandez1722@gmail.com" TargetMode="External"/><Relationship Id="rId334" Type="http://schemas.openxmlformats.org/officeDocument/2006/relationships/hyperlink" Target="https://unisaludi-my.sharepoint.com/my?id=%2Fpersonal%2Fjohanacontratacion%5Funisaludi%5Fonmicrosoft%5Fcom%2FDocuments%2FCONTRATACION%202026%2DCONTRATA1%2DHSF%2FCTO%20168%20CARLOS%20AUGUSTO%20BUEN%20DIA" TargetMode="External"/><Relationship Id="rId541" Type="http://schemas.openxmlformats.org/officeDocument/2006/relationships/hyperlink" Target="mailto:yolandahernandez&#241;ustes@gmail.com" TargetMode="External"/><Relationship Id="rId639" Type="http://schemas.openxmlformats.org/officeDocument/2006/relationships/hyperlink" Target="https://unisaludi-my.sharepoint.com/my?id=%2Fpersonal%2Fjohanacontratacion%5Funisaludi%5Fonmicrosoft%5Fcom%2FDocuments%2FCONTRATACION%202026%2FCTO%20269%20SONIA%20ROCIO%20GARCIA%20MORALES" TargetMode="External"/><Relationship Id="rId1171" Type="http://schemas.openxmlformats.org/officeDocument/2006/relationships/hyperlink" Target="mailto:nohorazulu@hotmail.com" TargetMode="External"/><Relationship Id="rId1269" Type="http://schemas.openxmlformats.org/officeDocument/2006/relationships/hyperlink" Target="mailto:emvc1234@gmail.com" TargetMode="External"/><Relationship Id="rId1476" Type="http://schemas.openxmlformats.org/officeDocument/2006/relationships/hyperlink" Target="mailto:stephaniamartinez2804@gmail.com" TargetMode="External"/><Relationship Id="rId180" Type="http://schemas.openxmlformats.org/officeDocument/2006/relationships/hyperlink" Target="https://unisaludi-my.sharepoint.com/query?q=159&amp;id=%2Fpersonal%2Fjohanacontratacion%5Funisaludi%5Fonmicrosoft%5Fcom%2FDocuments%2FCONTRATACION%202026%2DCONTRATA1%2DHSF&amp;searchScope=folder" TargetMode="External"/><Relationship Id="rId278" Type="http://schemas.openxmlformats.org/officeDocument/2006/relationships/hyperlink" Target="https://unisaludi-my.sharepoint.com/my?id=%2Fpersonal%2Fjohanacontratacion%5Funisaludi%5Fonmicrosoft%5Fcom%2FDocuments%2FCONTRATACION%202026%2DCONTRATA1%2DHSF%2FCTO%20065%20PAOLA%20ANDREA%20BARRAGAN%20LOAIZA&amp;viewid=615ec6ce%2Db4c5%2D47c6%2D9959%2D4ea468bd0701" TargetMode="External"/><Relationship Id="rId401" Type="http://schemas.openxmlformats.org/officeDocument/2006/relationships/hyperlink" Target="mailto:eredcargas@gmail.com" TargetMode="External"/><Relationship Id="rId846" Type="http://schemas.openxmlformats.org/officeDocument/2006/relationships/hyperlink" Target="mailto:malejaperezrobayo@gmail.com" TargetMode="External"/><Relationship Id="rId1031" Type="http://schemas.openxmlformats.org/officeDocument/2006/relationships/hyperlink" Target="https://unisaludi-my.sharepoint.com/my?id=%2Fpersonal%2Fjohanacontratacion%5Funisaludi%5Fonmicrosoft%5Fcom%2FDocuments%2FCONTRATACION%202026%2FCTO%20483%20GERALDINE%20BARRIOS%20LUNA" TargetMode="External"/><Relationship Id="rId1129" Type="http://schemas.openxmlformats.org/officeDocument/2006/relationships/hyperlink" Target="mailto:tallercoautos@hotmail.com" TargetMode="External"/><Relationship Id="rId1683" Type="http://schemas.openxmlformats.org/officeDocument/2006/relationships/hyperlink" Target="https://community.secop.gov.co/Public/Tendering/ContractNoticePhases/View?PPI=CO1.PPI.45796725&amp;isFromPublicArea=True&amp;isModal=False" TargetMode="External"/><Relationship Id="rId485" Type="http://schemas.openxmlformats.org/officeDocument/2006/relationships/hyperlink" Target="mailto:yamiegarcia121@gmail.com" TargetMode="External"/><Relationship Id="rId692" Type="http://schemas.openxmlformats.org/officeDocument/2006/relationships/hyperlink" Target="https://unisaludi-my.sharepoint.com/my?id=%2Fpersonal%2Fjohanacontratacion%5Funisaludi%5Fonmicrosoft%5Fcom%2FDocuments%2FCONTRATACION%202026%2FCTO%20322%20XIMENA%20PORTELA%20CAYCEDO" TargetMode="External"/><Relationship Id="rId706"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913" Type="http://schemas.openxmlformats.org/officeDocument/2006/relationships/hyperlink" Target="mailto:uliiamotta017@gmail.com" TargetMode="External"/><Relationship Id="rId1336" Type="http://schemas.openxmlformats.org/officeDocument/2006/relationships/hyperlink" Target="mailto:sbotero1@ut.edu.co" TargetMode="External"/><Relationship Id="rId1543" Type="http://schemas.openxmlformats.org/officeDocument/2006/relationships/hyperlink" Target="https://community.secop.gov.co/Public/Tendering/ContractNoticePhases/View?PPI=CO1.PPI.44365766&amp;isFromPublicArea=True&amp;isModal=False" TargetMode="External"/><Relationship Id="rId1750" Type="http://schemas.openxmlformats.org/officeDocument/2006/relationships/hyperlink" Target="mailto:yonny1170@hotmail.com" TargetMode="External"/><Relationship Id="rId42" Type="http://schemas.openxmlformats.org/officeDocument/2006/relationships/hyperlink" Target="mailto:andreapenagos.5@hotmail.com" TargetMode="External"/><Relationship Id="rId138" Type="http://schemas.openxmlformats.org/officeDocument/2006/relationships/hyperlink" Target="mailto:jairo77_12@hotmail.com" TargetMode="External"/><Relationship Id="rId345" Type="http://schemas.openxmlformats.org/officeDocument/2006/relationships/hyperlink" Target="https://unisaludi-my.sharepoint.com/my?id=%2Fpersonal%2Fjohanacontratacion%5Funisaludi%5Fonmicrosoft%5Fcom%2FDocuments%2FCONTRATACION%202026%2DCONTRATA1%2DHSF%2FCTO%20178%20JOSE%20JENNER%20ACEVEDO%20FERNANDEZ" TargetMode="External"/><Relationship Id="rId552" Type="http://schemas.openxmlformats.org/officeDocument/2006/relationships/hyperlink" Target="mailto:cindymsalcedo12@gmail.com" TargetMode="External"/><Relationship Id="rId997" Type="http://schemas.openxmlformats.org/officeDocument/2006/relationships/hyperlink" Target="https://unisaludi-my.sharepoint.com/my?id=%2Fpersonal%2Fjohanacontratacion%5Funisaludi%5Fonmicrosoft%5Fcom%2FDocuments%2FCONTRATACION%202026%2FCTO%20427%20PAOLA%20ANDREA%20OSORIO%20VALDEZ" TargetMode="External"/><Relationship Id="rId1182" Type="http://schemas.openxmlformats.org/officeDocument/2006/relationships/hyperlink" Target="https://unisaludi-my.sharepoint.com/my?id=%2Fpersonal%2Fjohanacontratacion%5Funisaludi%5Fonmicrosoft%5Fcom%2FDocuments%2FCONTRATACION%202026%2DCONTRATA1%2DHSF%2FCTO%20069%20DANNA%20VALENTINA%20PALACIO%20RAMIREZ&amp;viewid=615ec6ce%2Db4c5%2D47c6%2D9959%2D4ea468bd0701" TargetMode="External"/><Relationship Id="rId1403" Type="http://schemas.openxmlformats.org/officeDocument/2006/relationships/hyperlink" Target="https://unisaludi-my.sharepoint.com/my?id=%2Fpersonal%2Fjohanacontratacion%5Funisaludi%5Fonmicrosoft%5Fcom%2FDocuments%2FCONTRATACION%202026%2DCONTRATA1%2DHSF%2FCTO%20013%20KEVIN%20ANTUAND%20JAIMES%20REINA&amp;viewid=615ec6ce%2Db4c5%2D47c6%2D9959%2D4ea468bd0701" TargetMode="External"/><Relationship Id="rId1610" Type="http://schemas.openxmlformats.org/officeDocument/2006/relationships/hyperlink" Target="https://community.secop.gov.co/Public/Tendering/ContractNoticePhases/View?PPI=CO1.PPI.44864949&amp;isFromPublicArea=True&amp;isModal=False" TargetMode="External"/><Relationship Id="rId191" Type="http://schemas.openxmlformats.org/officeDocument/2006/relationships/hyperlink" Target="https://unisaludi-my.sharepoint.com/query?q=152&amp;id=%2Fpersonal%2Fjohanacontratacion%5Funisaludi%5Fonmicrosoft%5Fcom%2FDocuments%2FCONTRATACION%202026%2DCONTRATA1%2DHSF&amp;searchScope=folder" TargetMode="External"/><Relationship Id="rId205" Type="http://schemas.openxmlformats.org/officeDocument/2006/relationships/hyperlink" Target="https://unisaludi-my.sharepoint.com/query?q=143&amp;id=%2Fpersonal%2Fjohanacontratacion%5Funisaludi%5Fonmicrosoft%5Fcom%2FDocuments%2FCONTRATACION%202026%2DCONTRATA1%2DHSF&amp;searchScope=folder" TargetMode="External"/><Relationship Id="rId412" Type="http://schemas.openxmlformats.org/officeDocument/2006/relationships/hyperlink" Target="mailto:aura.salazarr1007@gmail.com" TargetMode="External"/><Relationship Id="rId857"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1042" Type="http://schemas.openxmlformats.org/officeDocument/2006/relationships/hyperlink" Target="https://unisaludi-my.sharepoint.com/my?id=%2Fpersonal%2Fjohanacontratacion%5Funisaludi%5Fonmicrosoft%5Fcom%2FDocuments%2FCONTRATACION%202026%2FCTO%20506%20LEIDY%20JULIETH%20ROJAS%20MAHECHA" TargetMode="External"/><Relationship Id="rId1487" Type="http://schemas.openxmlformats.org/officeDocument/2006/relationships/hyperlink" Target="mailto:claunutri24@yahoo.com" TargetMode="External"/><Relationship Id="rId1694" Type="http://schemas.openxmlformats.org/officeDocument/2006/relationships/hyperlink" Target="https://community.secop.gov.co/Public/Tendering/ContractNoticePhases/View?PPI=CO1.PPI.46306470&amp;isFromPublicArea=True&amp;isModal=False" TargetMode="External"/><Relationship Id="rId1708" Type="http://schemas.openxmlformats.org/officeDocument/2006/relationships/hyperlink" Target="https://community.secop.gov.co/Public/Tendering/ContractNoticePhases/View?PPI=CO1.PPI.46582589&amp;isFromPublicArea=True&amp;isModal=False" TargetMode="External"/><Relationship Id="rId289" Type="http://schemas.openxmlformats.org/officeDocument/2006/relationships/hyperlink" Target="https://unisaludi-my.sharepoint.com/my?id=%2Fpersonal%2Fjohanacontratacion%5Funisaludi%5Fonmicrosoft%5Fcom%2FDocuments%2FCONTRATACION%202026%2DCONTRATA1%2DHSF%2FCTO%20076%20IMER%20CABRERA%20PE%C3%91A&amp;viewid=615ec6ce%2Db4c5%2D47c6%2D9959%2D4ea468bd0701" TargetMode="External"/><Relationship Id="rId496" Type="http://schemas.openxmlformats.org/officeDocument/2006/relationships/hyperlink" Target="mailto:fernandozipacasas@gmail.com" TargetMode="External"/><Relationship Id="rId717" Type="http://schemas.openxmlformats.org/officeDocument/2006/relationships/hyperlink" Target="https://unisaludi-my.sharepoint.com/my?id=%2Fpersonal%2Fjohanacontratacion%5Funisaludi%5Fonmicrosoft%5Fcom%2FDocuments%2FCONTRATACION%202026%2FCTO%20349%20CARLOS%20MARIO%20LEYTON%20CAPERA" TargetMode="External"/><Relationship Id="rId924" Type="http://schemas.openxmlformats.org/officeDocument/2006/relationships/hyperlink" Target="mailto:juanpbohorquezc@gmail.com" TargetMode="External"/><Relationship Id="rId1347" Type="http://schemas.openxmlformats.org/officeDocument/2006/relationships/hyperlink" Target="mailto:dvalenciato5@gmail.com" TargetMode="External"/><Relationship Id="rId1554" Type="http://schemas.openxmlformats.org/officeDocument/2006/relationships/hyperlink" Target="https://community.secop.gov.co/Public/Tendering/ContractNoticePhases/View?PPI=CO1.PPI.44382471&amp;isFromPublicArea=True&amp;isModal=False" TargetMode="External"/><Relationship Id="rId1761" Type="http://schemas.openxmlformats.org/officeDocument/2006/relationships/hyperlink" Target="mailto:sanpabloangel1@gmail.com" TargetMode="External"/><Relationship Id="rId53" Type="http://schemas.openxmlformats.org/officeDocument/2006/relationships/hyperlink" Target="mailto:yefrygonzalezortiz@gmail.com" TargetMode="External"/><Relationship Id="rId149" Type="http://schemas.openxmlformats.org/officeDocument/2006/relationships/hyperlink" Target="mailto:audithcamila@gmail.com" TargetMode="External"/><Relationship Id="rId356" Type="http://schemas.openxmlformats.org/officeDocument/2006/relationships/hyperlink" Target="https://unisaludi-my.sharepoint.com/my?id=%2Fpersonal%2Fjohanacontratacion%5Funisaludi%5Fonmicrosoft%5Fcom%2FDocuments%2FCONTRATACION%202026%2DCONTRATA1%2DHSF%2FCTO%20169%20VALERIA%20DEL%20PILAR" TargetMode="External"/><Relationship Id="rId563" Type="http://schemas.openxmlformats.org/officeDocument/2006/relationships/hyperlink" Target="https://unisaludi-my.sharepoint.com/my?id=%2Fpersonal%2Fjohanacontratacion%5Funisaludi%5Fonmicrosoft%5Fcom%2FDocuments%2FCONTRATACION%202026%2FCTO%20200%20DILSA%20YILENA%20BARRERA%20OROZCO&amp;viewid=615ec6ce%2Db4c5%2D47c6%2D9959%2D4ea468bd0701" TargetMode="External"/><Relationship Id="rId770" Type="http://schemas.openxmlformats.org/officeDocument/2006/relationships/hyperlink" Target="mailto:sanchezarismendy97@gmail.com" TargetMode="External"/><Relationship Id="rId1193" Type="http://schemas.openxmlformats.org/officeDocument/2006/relationships/hyperlink" Target="https://unisaludi-my.sharepoint.com/my?id=%2Fpersonal%2Fjohanacontratacion%5Funisaludi%5Fonmicrosoft%5Fcom%2FDocuments%2FCONTRATACION%202026%2DCONTRATA1%2DHSF%2FCTO%20028%20RICARDO%20PRADO%20RUGELES&amp;viewid=615ec6ce%2Db4c5%2D47c6%2D9959%2D4ea468bd0701" TargetMode="External"/><Relationship Id="rId1207" Type="http://schemas.openxmlformats.org/officeDocument/2006/relationships/hyperlink" Target="https://unisaludi-my.sharepoint.com/my?id=%2Fpersonal%2Fjohanacontratacion%5Funisaludi%5Fonmicrosoft%5Fcom%2FDocuments%2FCONTRATACION%202026%2DCONTRATA1%2DHSF%2FCTO%20058%20YEIMY%20ALEXANDRA%20RICO%20MIRANDA&amp;viewid=615ec6ce%2Db4c5%2D47c6%2D9959%2D4ea468bd0701" TargetMode="External"/><Relationship Id="rId1414" Type="http://schemas.openxmlformats.org/officeDocument/2006/relationships/hyperlink" Target="mailto:caroalbarello@hotmail.com" TargetMode="External"/><Relationship Id="rId1621" Type="http://schemas.openxmlformats.org/officeDocument/2006/relationships/hyperlink" Target="https://community.secop.gov.co/Public/Tendering/ContractNoticePhases/View?PPI=CO1.PPI.45105396&amp;isFromPublicArea=True&amp;isModal=False" TargetMode="External"/><Relationship Id="rId216" Type="http://schemas.openxmlformats.org/officeDocument/2006/relationships/hyperlink" Target="https://unisaludi-my.sharepoint.com/query?q=136&amp;id=%2Fpersonal%2Fjohanacontratacion%5Funisaludi%5Fonmicrosoft%5Fcom%2FDocuments%2FCONTRATACION%202026%2DCONTRATA1%2DHSF&amp;searchScope=folder" TargetMode="External"/><Relationship Id="rId423" Type="http://schemas.openxmlformats.org/officeDocument/2006/relationships/hyperlink" Target="mailto:taliazamora@hotmail.com" TargetMode="External"/><Relationship Id="rId868" Type="http://schemas.openxmlformats.org/officeDocument/2006/relationships/hyperlink" Target="mailto:carloscelemin23@gmail.com" TargetMode="External"/><Relationship Id="rId1053" Type="http://schemas.openxmlformats.org/officeDocument/2006/relationships/hyperlink" Target="https://unisaludi-my.sharepoint.com/my?id=%2Fpersonal%2Fjohanacontratacion%5Funisaludi%5Fonmicrosoft%5Fcom%2FDocuments%2FCONTRATACION%202026%2FCTO%20526%20LUISA%20FERNANDA%20RAMIREZ%20HERNANDEZ" TargetMode="External"/><Relationship Id="rId1260" Type="http://schemas.openxmlformats.org/officeDocument/2006/relationships/hyperlink" Target="mailto:wrlozano1@hotmail.com" TargetMode="External"/><Relationship Id="rId1498" Type="http://schemas.openxmlformats.org/officeDocument/2006/relationships/hyperlink" Target="mailto:adriana49prieto@gmail.com" TargetMode="External"/><Relationship Id="rId1719" Type="http://schemas.openxmlformats.org/officeDocument/2006/relationships/hyperlink" Target="https://community.secop.gov.co/Public/Tendering/ContractNoticePhases/View?PPI=CO1.PPI.49007155&amp;isFromPublicArea=True&amp;isModal=False" TargetMode="External"/><Relationship Id="rId630" Type="http://schemas.openxmlformats.org/officeDocument/2006/relationships/hyperlink" Target="https://unisaludi-my.sharepoint.com/my?id=%2Fpersonal%2Fjohanacontratacion%5Funisaludi%5Fonmicrosoft%5Fcom%2FDocuments%2FCONTRATACION%202026%2FCTO%20260%20RAFAEL%20ANDRES%20PALMA%20GUEVARA" TargetMode="External"/><Relationship Id="rId728"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935" Type="http://schemas.openxmlformats.org/officeDocument/2006/relationships/hyperlink" Target="https://unisaludi-my.sharepoint.com/my?id=%2Fpersonal%2Fjohanacontratacion%5Funisaludi%5Fonmicrosoft%5Fcom%2FDocuments%2FCONTRATACION%202026%2FCTO%20404%20SISTEMAS%20Y%20ASESORIAS%20DE%20COLOMBIA%20SAS%20SYAC" TargetMode="External"/><Relationship Id="rId1358" Type="http://schemas.openxmlformats.org/officeDocument/2006/relationships/hyperlink" Target="https://unisaludi-my.sharepoint.com/my?id=%2Fpersonal%2Fjohanacontratacion%5Funisaludi%5Fonmicrosoft%5Fcom%2FDocuments%2FCONTRATACION%202026%2DCONTRATA1%2DHSF%2FCTO%20101%20ERIKA%20ALEJANDRA%20TORRES%20OLAYA&amp;viewid=615ec6ce%2Db4c5%2D47c6%2D9959%2D4ea468bd0701" TargetMode="External"/><Relationship Id="rId1565" Type="http://schemas.openxmlformats.org/officeDocument/2006/relationships/hyperlink" Target="https://community.secop.gov.co/Public/Tendering/ContractNoticePhases/View?PPI=CO1.PPI.44415545&amp;isFromPublicArea=True&amp;isModal=False" TargetMode="External"/><Relationship Id="rId1772" Type="http://schemas.openxmlformats.org/officeDocument/2006/relationships/hyperlink" Target="mailto:tatianabulla2003@gmail.com" TargetMode="External"/><Relationship Id="rId64" Type="http://schemas.openxmlformats.org/officeDocument/2006/relationships/hyperlink" Target="mailto:maria0205143@gmail.com" TargetMode="External"/><Relationship Id="rId367" Type="http://schemas.openxmlformats.org/officeDocument/2006/relationships/hyperlink" Target="mailto:barretojessica311@gmail.com" TargetMode="External"/><Relationship Id="rId574" Type="http://schemas.openxmlformats.org/officeDocument/2006/relationships/hyperlink" Target="https://unisaludi-my.sharepoint.com/my?id=%2Fpersonal%2Fjohanacontratacion%5Funisaludi%5Fonmicrosoft%5Fcom%2FDocuments%2FCONTRATACION%202026%2FCTO%20210%20FRANCEDY%20GAITAN%20TORRES" TargetMode="External"/><Relationship Id="rId1120" Type="http://schemas.openxmlformats.org/officeDocument/2006/relationships/hyperlink" Target="mailto:daniela.nurse24@gmail.com" TargetMode="External"/><Relationship Id="rId1218" Type="http://schemas.openxmlformats.org/officeDocument/2006/relationships/hyperlink" Target="mailto:ndreapaola8305@gmail.com" TargetMode="External"/><Relationship Id="rId1425" Type="http://schemas.openxmlformats.org/officeDocument/2006/relationships/hyperlink" Target="mailto:yefrygonzalezortiz@gmail.com" TargetMode="External"/><Relationship Id="rId227" Type="http://schemas.openxmlformats.org/officeDocument/2006/relationships/hyperlink" Target="https://unisaludi-my.sharepoint.com/query?q=131&amp;id=%2Fpersonal%2Fjohanacontratacion%5Funisaludi%5Fonmicrosoft%5Fcom%2FDocuments%2FCONTRATACION%202026%2DCONTRATA1%2DHSF&amp;searchScope=folder" TargetMode="External"/><Relationship Id="rId781" Type="http://schemas.openxmlformats.org/officeDocument/2006/relationships/hyperlink" Target="mailto:milaloz2507@gmail.com" TargetMode="External"/><Relationship Id="rId879" Type="http://schemas.openxmlformats.org/officeDocument/2006/relationships/hyperlink" Target="https://unisaludi-my.sharepoint.com/my?id=%2Fpersonal%2Fjohanacontratacion%5Funisaludi%5Fonmicrosoft%5Fcom%2FDocuments%2FCONTRATACION%202026%2FCTO%20342%20IVAN%20ANDRES%20MENDEZ%20DONOSO" TargetMode="External"/><Relationship Id="rId1632" Type="http://schemas.openxmlformats.org/officeDocument/2006/relationships/hyperlink" Target="https://community.secop.gov.co/Public/Tendering/ContractNoticePhases/View?PPI=CO1.PPI.45121198&amp;isFromPublicArea=True&amp;isModal=False" TargetMode="External"/><Relationship Id="rId434" Type="http://schemas.openxmlformats.org/officeDocument/2006/relationships/hyperlink" Target="mailto:63juantorres@gmail.com" TargetMode="External"/><Relationship Id="rId641" Type="http://schemas.openxmlformats.org/officeDocument/2006/relationships/hyperlink" Target="https://unisaludi-my.sharepoint.com/my?id=%2Fpersonal%2Fjohanacontratacion%5Funisaludi%5Fonmicrosoft%5Fcom%2FDocuments%2FCONTRATACION%202026%2FCTO%20271%20EDNA%20SOFIA%20PARDO%20FORERO" TargetMode="External"/><Relationship Id="rId739" Type="http://schemas.openxmlformats.org/officeDocument/2006/relationships/hyperlink" Target="mailto:dianitacho9@hotmail.com" TargetMode="External"/><Relationship Id="rId1064" Type="http://schemas.openxmlformats.org/officeDocument/2006/relationships/hyperlink" Target="https://unisaludi-my.sharepoint.com/my?id=%2Fpersonal%2Fjohanacontratacion%5Funisaludi%5Fonmicrosoft%5Fcom%2FDocuments%2FCONTRATACION%202026%2FCTO%20542%20JUANITA%20QUINTERO%20ARIAS" TargetMode="External"/><Relationship Id="rId1271" Type="http://schemas.openxmlformats.org/officeDocument/2006/relationships/hyperlink" Target="mailto:luferli.293@hotmail.com" TargetMode="External"/><Relationship Id="rId1369" Type="http://schemas.openxmlformats.org/officeDocument/2006/relationships/hyperlink" Target="mailto:nataliavalderrama00@gmail.com" TargetMode="External"/><Relationship Id="rId1576" Type="http://schemas.openxmlformats.org/officeDocument/2006/relationships/hyperlink" Target="https://community.secop.gov.co/Public/Tendering/ContractNoticePhases/View?PPI=CO1.PPI.44439274&amp;isFromPublicArea=True&amp;isModal=False" TargetMode="External"/><Relationship Id="rId280" Type="http://schemas.openxmlformats.org/officeDocument/2006/relationships/hyperlink" Target="https://unisaludi-my.sharepoint.com/my?id=%2Fpersonal%2Fjohanacontratacion%5Funisaludi%5Fonmicrosoft%5Fcom%2FDocuments%2FCONTRATACION%202026%2DCONTRATA1%2DHSF%2FCTO%20067%20ISABEL%20CATALINA%20FERNANEZ%20PEDROSA&amp;viewid=615ec6ce%2Db4c5%2D47c6%2D9959%2D4ea468bd0701" TargetMode="External"/><Relationship Id="rId501" Type="http://schemas.openxmlformats.org/officeDocument/2006/relationships/hyperlink" Target="mailto:dune0319@gmail.com" TargetMode="External"/><Relationship Id="rId946" Type="http://schemas.openxmlformats.org/officeDocument/2006/relationships/hyperlink" Target="mailto:paolacastelli2005@gmail.com" TargetMode="External"/><Relationship Id="rId1131" Type="http://schemas.openxmlformats.org/officeDocument/2006/relationships/hyperlink" Target="mailto:ferneyrodrigo@hotmail.com" TargetMode="External"/><Relationship Id="rId1229" Type="http://schemas.openxmlformats.org/officeDocument/2006/relationships/hyperlink" Target="mailto:dojuse73@gmail.com" TargetMode="External"/><Relationship Id="rId1783" Type="http://schemas.openxmlformats.org/officeDocument/2006/relationships/hyperlink" Target="mailto:made.sierrag@hotmail.com" TargetMode="External"/><Relationship Id="rId75" Type="http://schemas.openxmlformats.org/officeDocument/2006/relationships/hyperlink" Target="mailto:chaconkatherine338@gmail.com" TargetMode="External"/><Relationship Id="rId140" Type="http://schemas.openxmlformats.org/officeDocument/2006/relationships/hyperlink" Target="mailto:QXQUINTEROH@UT.EDU.COM" TargetMode="External"/><Relationship Id="rId378" Type="http://schemas.openxmlformats.org/officeDocument/2006/relationships/hyperlink" Target="mailto:dailynjulieta@gmail.com" TargetMode="External"/><Relationship Id="rId585" Type="http://schemas.openxmlformats.org/officeDocument/2006/relationships/hyperlink" Target="https://unisaludi-my.sharepoint.com/my?id=%2Fpersonal%2Fjohanacontratacion%5Funisaludi%5Fonmicrosoft%5Fcom%2FDocuments%2FCONTRATACION%202026%2FCTO%20221%20GINA%20MARCELA%20FORERO%20OYOLA" TargetMode="External"/><Relationship Id="rId792" Type="http://schemas.openxmlformats.org/officeDocument/2006/relationships/hyperlink" Target="mailto:angelamvargas2828@gmail.com" TargetMode="External"/><Relationship Id="rId806" Type="http://schemas.openxmlformats.org/officeDocument/2006/relationships/hyperlink" Target="mailto:Julieth.m&#233;dina9628@gmail.com" TargetMode="External"/><Relationship Id="rId1436" Type="http://schemas.openxmlformats.org/officeDocument/2006/relationships/hyperlink" Target="mailto:gusgomram@yahoo.com" TargetMode="External"/><Relationship Id="rId1643" Type="http://schemas.openxmlformats.org/officeDocument/2006/relationships/hyperlink" Target="https://community.secop.gov.co/Public/Tendering/ContractNoticePhases/View?PPI=CO1.PPI.45179500&amp;isFromPublicArea=True&amp;isModal=False" TargetMode="External"/><Relationship Id="rId6" Type="http://schemas.openxmlformats.org/officeDocument/2006/relationships/hyperlink" Target="mailto:emvc1234@gmail.com" TargetMode="External"/><Relationship Id="rId238" Type="http://schemas.openxmlformats.org/officeDocument/2006/relationships/hyperlink" Target="https://unisaludi-my.sharepoint.com/my?id=%2Fpersonal%2Fjohanacontratacion%5Funisaludi%5Fonmicrosoft%5Fcom%2FDocuments%2FCONTRATACION%202026%2DCONTRATA1%2DHSF%2FCTO%20033%20BEATRIZ%20CAMILA%20SUAREZ%20VARON&amp;viewid=615ec6ce%2Db4c5%2D47c6%2D9959%2D4ea468bd0701" TargetMode="External"/><Relationship Id="rId445" Type="http://schemas.openxmlformats.org/officeDocument/2006/relationships/hyperlink" Target="mailto:LEDISHERMINDA@GMAIL.COM" TargetMode="External"/><Relationship Id="rId652" Type="http://schemas.openxmlformats.org/officeDocument/2006/relationships/hyperlink" Target="https://unisaludi-my.sharepoint.com/my?id=%2Fpersonal%2Fjohanacontratacion%5Funisaludi%5Fonmicrosoft%5Fcom%2FDocuments%2FCONTRATACION%202026%2FCTO%20282%20KAREN%20JULIETH%20ARGUELLO%20MENDEZ" TargetMode="External"/><Relationship Id="rId1075" Type="http://schemas.openxmlformats.org/officeDocument/2006/relationships/hyperlink" Target="https://unisaludi-my.sharepoint.com/my?id=%2Fpersonal%2Fjohanacontratacion%5Funisaludi%5Fonmicrosoft%5Fcom%2FDocuments%2FCONTRATACION%202026%2FCTO%20559%20JUANA%20VALENTINA%20CRUZ" TargetMode="External"/><Relationship Id="rId1282" Type="http://schemas.openxmlformats.org/officeDocument/2006/relationships/hyperlink" Target="mailto:MIANSHA407@OUTLOO.ES" TargetMode="External"/><Relationship Id="rId1503" Type="http://schemas.openxmlformats.org/officeDocument/2006/relationships/hyperlink" Target="https://unisaludi-my.sharepoint.com/my?id=%2Fpersonal%2Fjohanacontratacion%5Funisaludi%5Fonmicrosoft%5Fcom%2FDocuments%2FCONTRATACION%202026%2FCTO%20576%20AYDA%20LUZ%20LEIVA%20REYES" TargetMode="External"/><Relationship Id="rId1710" Type="http://schemas.openxmlformats.org/officeDocument/2006/relationships/hyperlink" Target="https://community.secop.gov.co/Public/Tendering/ContractNoticePhases/View?PPI=CO1.PPI.46583446&amp;isFromPublicArea=True&amp;isModal=False" TargetMode="External"/><Relationship Id="rId291" Type="http://schemas.openxmlformats.org/officeDocument/2006/relationships/hyperlink" Target="https://unisaludi-my.sharepoint.com/my?id=%2Fpersonal%2Fjohanacontratacion%5Funisaludi%5Fonmicrosoft%5Fcom%2FDocuments%2FCONTRATACION%202026%2DCONTRATA1%2DHSF%2FCTO%20078%20JIMENA%20CAROLINA%20BOBADILLA%20CALDERON&amp;viewid=615ec6ce%2Db4c5%2D47c6%2D9959%2D4ea468bd0701" TargetMode="External"/><Relationship Id="rId305" Type="http://schemas.openxmlformats.org/officeDocument/2006/relationships/hyperlink" Target="https://unisaludi-my.sharepoint.com/my?id=%2Fpersonal%2Fjohanacontratacion%5Funisaludi%5Fonmicrosoft%5Fcom%2FDocuments%2FCONTRATACION%202026%2DCONTRATA1%2DHSF%2FCTO%20092%20MAYERLY%20YURANI%20AVENDA%C3%91O%20LEMUS&amp;viewid=615ec6ce%2Db4c5%2D47c6%2D9959%2D4ea468bd0701" TargetMode="External"/><Relationship Id="rId512" Type="http://schemas.openxmlformats.org/officeDocument/2006/relationships/hyperlink" Target="https://unisaludi-my.sharepoint.com/my?id=%2Fpersonal%2Fjohanacontratacion%5Funisaludi%5Fonmicrosoft%5Fcom%2FDocuments%2FCONTRATACION%202026%2DCONTRATA1%2DHSF%2FCTO%20190%20YESICA%20TERINE%20CRIOLLO%20MENESES" TargetMode="External"/><Relationship Id="rId957" Type="http://schemas.openxmlformats.org/officeDocument/2006/relationships/hyperlink" Target="mailto:juvalen.c.@gmail.com" TargetMode="External"/><Relationship Id="rId1142" Type="http://schemas.openxmlformats.org/officeDocument/2006/relationships/hyperlink" Target="mailto:psicologiacli30@gmail.com" TargetMode="External"/><Relationship Id="rId1587" Type="http://schemas.openxmlformats.org/officeDocument/2006/relationships/hyperlink" Target="https://community.secop.gov.co/Public/Tendering/ContractNoticePhases/View?PPI=CO1.PPI.44523444&amp;isFromPublicArea=True&amp;isModal=False" TargetMode="External"/><Relationship Id="rId1794" Type="http://schemas.openxmlformats.org/officeDocument/2006/relationships/hyperlink" Target="mailto:luisafernanda.ayala8@gmail.com" TargetMode="External"/><Relationship Id="rId1808" Type="http://schemas.openxmlformats.org/officeDocument/2006/relationships/hyperlink" Target="mailto:eidy03herrera@gmail.com" TargetMode="External"/><Relationship Id="rId86" Type="http://schemas.openxmlformats.org/officeDocument/2006/relationships/hyperlink" Target="mailto:mafesaba07032003@gmail.com" TargetMode="External"/><Relationship Id="rId151" Type="http://schemas.openxmlformats.org/officeDocument/2006/relationships/hyperlink" Target="mailto:arentatianalopez1104@gmail.com" TargetMode="External"/><Relationship Id="rId389" Type="http://schemas.openxmlformats.org/officeDocument/2006/relationships/hyperlink" Target="mailto:oarrerita15@hotmail.com" TargetMode="External"/><Relationship Id="rId596" Type="http://schemas.openxmlformats.org/officeDocument/2006/relationships/hyperlink" Target="https://unisaludi-my.sharepoint.com/my?id=%2Fpersonal%2Fjohanacontratacion%5Funisaludi%5Fonmicrosoft%5Fcom%2FDocuments%2FCONTRATACION%202026%2FCTO%20231%20NIKOL%20DAYANA%20FUENTES%20CANIZALES%7D" TargetMode="External"/><Relationship Id="rId817" Type="http://schemas.openxmlformats.org/officeDocument/2006/relationships/hyperlink" Target="mailto:jelulu897@gmail.com" TargetMode="External"/><Relationship Id="rId1002" Type="http://schemas.openxmlformats.org/officeDocument/2006/relationships/hyperlink" Target="https://unisaludi-my.sharepoint.com/my?id=%2Fpersonal%2Fjohanacontratacion%5Funisaludi%5Fonmicrosoft%5Fcom%2FDocuments%2FCONTRATACION%202026%2FCTO%20432%20PAULA%20XIMENA%20CIFUENTES%20PABOM" TargetMode="External"/><Relationship Id="rId1447" Type="http://schemas.openxmlformats.org/officeDocument/2006/relationships/hyperlink" Target="mailto:JORGEMONTEJO585@GMAIL.COM" TargetMode="External"/><Relationship Id="rId1654" Type="http://schemas.openxmlformats.org/officeDocument/2006/relationships/hyperlink" Target="https://community.secop.gov.co/Public/Tendering/ContractNoticePhases/View?PPI=CO1.PPI.45746223&amp;isFromPublicArea=True&amp;isModal=False" TargetMode="External"/><Relationship Id="rId249" Type="http://schemas.openxmlformats.org/officeDocument/2006/relationships/hyperlink" Target="https://unisaludi-my.sharepoint.com/query?q=121&amp;id=%2Fpersonal%2Fjohanacontratacion%5Funisaludi%5Fonmicrosoft%5Fcom%2FDocuments%2FCONTRATACION%202026%2DCONTRATA1%2DHSF&amp;searchScope=folder" TargetMode="External"/><Relationship Id="rId456" Type="http://schemas.openxmlformats.org/officeDocument/2006/relationships/hyperlink" Target="mailto:merlynavasquez45@gmail.com" TargetMode="External"/><Relationship Id="rId663" Type="http://schemas.openxmlformats.org/officeDocument/2006/relationships/hyperlink" Target="https://unisaludi-my.sharepoint.com/my?id=%2Fpersonal%2Fjohanacontratacion%5Funisaludi%5Fonmicrosoft%5Fcom%2FDocuments%2FCONTRATACION%202026%2FCTO%20293%20AMIRA%20FRANCISCA%20SOLANO%20SOLANO" TargetMode="External"/><Relationship Id="rId870" Type="http://schemas.openxmlformats.org/officeDocument/2006/relationships/hyperlink" Target="mailto:mcbt3133095425@gmail.com" TargetMode="External"/><Relationship Id="rId1086" Type="http://schemas.openxmlformats.org/officeDocument/2006/relationships/hyperlink" Target="https://unisaludi-my.sharepoint.com/my?id=%2Fpersonal%2Fjohanacontratacion%5Funisaludi%5Fonmicrosoft%5Fcom%2FDocuments%2FCONTRATACION%202026%2FCTO%20571%20LEIDY%20MAYERLY%20OSORIO%20BARRERO" TargetMode="External"/><Relationship Id="rId1293" Type="http://schemas.openxmlformats.org/officeDocument/2006/relationships/hyperlink" Target="mailto:mafecitagarcia_23@hotmail.com" TargetMode="External"/><Relationship Id="rId1307" Type="http://schemas.openxmlformats.org/officeDocument/2006/relationships/hyperlink" Target="mailto:hamiltonbermudez8@gmail.com" TargetMode="External"/><Relationship Id="rId1514" Type="http://schemas.openxmlformats.org/officeDocument/2006/relationships/hyperlink" Target="mailto:diana.villegas1788@hotmail.com" TargetMode="External"/><Relationship Id="rId1721" Type="http://schemas.openxmlformats.org/officeDocument/2006/relationships/hyperlink" Target="https://community.secop.gov.co/Public/Tendering/ContractNoticePhases/View?PPI=CO1.PPI.49007172&amp;isFromPublicArea=True&amp;isModal=False" TargetMode="External"/><Relationship Id="rId13" Type="http://schemas.openxmlformats.org/officeDocument/2006/relationships/hyperlink" Target="mailto:felopez89@gmail.com" TargetMode="External"/><Relationship Id="rId109" Type="http://schemas.openxmlformats.org/officeDocument/2006/relationships/hyperlink" Target="mailto:dannapalacio003@gmail.com" TargetMode="External"/><Relationship Id="rId316" Type="http://schemas.openxmlformats.org/officeDocument/2006/relationships/hyperlink" Target="https://unisaludi-my.sharepoint.com/my?id=%2Fpersonal%2Fjohanacontratacion%5Funisaludi%5Fonmicrosoft%5Fcom%2FDocuments%2FCONTRATACION%202026%2DCONTRATA1%2DHSF%2FCTO%20103%20CAROL%20YARITZA%20PARRA&amp;viewid=615ec6ce%2Db4c5%2D47c6%2D9959%2D4ea468bd0701" TargetMode="External"/><Relationship Id="rId523" Type="http://schemas.openxmlformats.org/officeDocument/2006/relationships/hyperlink" Target="mailto:lizylot.2@gmail.com" TargetMode="External"/><Relationship Id="rId968" Type="http://schemas.openxmlformats.org/officeDocument/2006/relationships/hyperlink" Target="mailto:del&#180;pilar919@gmail.com" TargetMode="External"/><Relationship Id="rId1153" Type="http://schemas.openxmlformats.org/officeDocument/2006/relationships/hyperlink" Target="mailto:maye.c.r.@yahoo.com" TargetMode="External"/><Relationship Id="rId1598" Type="http://schemas.openxmlformats.org/officeDocument/2006/relationships/hyperlink" Target="https://community.secop.gov.co/Public/Tendering/ContractNoticePhases/View?PPI=CO1.PPI.44677911&amp;isFromPublicArea=True&amp;isModal=False" TargetMode="External"/><Relationship Id="rId1819" Type="http://schemas.openxmlformats.org/officeDocument/2006/relationships/hyperlink" Target="mailto:usi.mias.auxienfermeria9@gmail.com" TargetMode="External"/><Relationship Id="rId97" Type="http://schemas.openxmlformats.org/officeDocument/2006/relationships/hyperlink" Target="mailto:mariaelcedsanchez@gmail.com" TargetMode="External"/><Relationship Id="rId730" Type="http://schemas.openxmlformats.org/officeDocument/2006/relationships/hyperlink" Target="https://unisaludi-my.sharepoint.com/my?id=%2Fpersonal%2Fjohanacontratacion%5Funisaludi%5Fonmicrosoft%5Fcom%2FDocuments%2FCONTRATACION%202026%2FCTO%20301%20SANDRA%20PUREZA%20REYES%20BARRETO" TargetMode="External"/><Relationship Id="rId828" Type="http://schemas.openxmlformats.org/officeDocument/2006/relationships/hyperlink" Target="mailto:cristanchodianajudith@gmail.com" TargetMode="External"/><Relationship Id="rId1013" Type="http://schemas.openxmlformats.org/officeDocument/2006/relationships/hyperlink" Target="https://unisaludi-my.sharepoint.com/my?id=%2Fpersonal%2Fjohanacontratacion%5Funisaludi%5Fonmicrosoft%5Fcom%2FDocuments%2FCONTRATACION%202026%2FCTO%20457%20LEIDY%20CAROLINA%20BAHOZ%20SOTO" TargetMode="External"/><Relationship Id="rId1360" Type="http://schemas.openxmlformats.org/officeDocument/2006/relationships/hyperlink" Target="https://unisaludi-my.sharepoint.com/my?id=%2Fpersonal%2Fjohanacontratacion%5Funisaludi%5Fonmicrosoft%5Fcom%2FDocuments%2FCONTRATACION%202026%2DCONTRATA1%2DHSF%2FCTO%20100%20DANIELA%20CARMONA%20RAMIREZ&amp;viewid=615ec6ce%2Db4c5%2D47c6%2D9959%2D4ea468bd0701" TargetMode="External"/><Relationship Id="rId1458" Type="http://schemas.openxmlformats.org/officeDocument/2006/relationships/hyperlink" Target="mailto:mariavhuerfano@gmail.com" TargetMode="External"/><Relationship Id="rId1665" Type="http://schemas.openxmlformats.org/officeDocument/2006/relationships/hyperlink" Target="https://community.secop.gov.co/Public/Tendering/ContractNoticePhases/View?PPI=CO1.PPI.45789980&amp;isFromPublicArea=True&amp;isModal=False" TargetMode="External"/><Relationship Id="rId162" Type="http://schemas.openxmlformats.org/officeDocument/2006/relationships/hyperlink" Target="mailto:barraganjulian368@gmail.com" TargetMode="External"/><Relationship Id="rId467" Type="http://schemas.openxmlformats.org/officeDocument/2006/relationships/hyperlink" Target="mailto:pauci9929@gmail.com" TargetMode="External"/><Relationship Id="rId1097" Type="http://schemas.openxmlformats.org/officeDocument/2006/relationships/hyperlink" Target="mailto:adriana49prieto@gmail.com" TargetMode="External"/><Relationship Id="rId1220" Type="http://schemas.openxmlformats.org/officeDocument/2006/relationships/hyperlink" Target="mailto:kathe.811@hotmail.com" TargetMode="External"/><Relationship Id="rId1318" Type="http://schemas.openxmlformats.org/officeDocument/2006/relationships/hyperlink" Target="https://unisaludi-my.sharepoint.com/my?id=%2Fpersonal%2Fjohanacontratacion%5Funisaludi%5Fonmicrosoft%5Fcom%2FDocuments%2FCONTRATACION%202026%2DCONTRATA1%2DHSF%2FCTO%20088%20YAMILE%20BELTRAN%20ARANGO&amp;viewid=615ec6ce%2Db4c5%2D47c6%2D9959%2D4ea468bd0701" TargetMode="External"/><Relationship Id="rId1525" Type="http://schemas.openxmlformats.org/officeDocument/2006/relationships/hyperlink" Target="https://community.secop.gov.co/Public/Tendering/ContractNoticePhases/View?PPI=CO1.PPI.44359249&amp;isFromPublicArea=True&amp;isModal=False" TargetMode="External"/><Relationship Id="rId674" Type="http://schemas.openxmlformats.org/officeDocument/2006/relationships/hyperlink" Target="https://unisaludi-my.sharepoint.com/my?id=%2Fpersonal%2Fjohanacontratacion%5Funisaludi%5Fonmicrosoft%5Fcom%2FDocuments%2FCONTRATACION%202026%2FCTO%20304%20LUISA%20FERNAND%20PRIETO%20MIRANDA" TargetMode="External"/><Relationship Id="rId881" Type="http://schemas.openxmlformats.org/officeDocument/2006/relationships/hyperlink" Target="mailto:barros13@unisimon.edu.co" TargetMode="External"/><Relationship Id="rId979" Type="http://schemas.openxmlformats.org/officeDocument/2006/relationships/hyperlink" Target="mailto:rublug78@hotmail.com" TargetMode="External"/><Relationship Id="rId1732" Type="http://schemas.openxmlformats.org/officeDocument/2006/relationships/hyperlink" Target="mailto:rofi1122@hotmail.com" TargetMode="External"/><Relationship Id="rId24" Type="http://schemas.openxmlformats.org/officeDocument/2006/relationships/hyperlink" Target="mailto:mauriciorucho@gmail.com" TargetMode="External"/><Relationship Id="rId327" Type="http://schemas.openxmlformats.org/officeDocument/2006/relationships/hyperlink" Target="https://unisaludi-my.sharepoint.com/my?id=%2Fpersonal%2Fjohanacontratacion%5Funisaludi%5Fonmicrosoft%5Fcom%2FDocuments%2FCONTRATACION%202026%2DCONTRATA1%2DHSF%2FCTO%20114%20%20YEILA%20CATHERINE%20ORUECO%20APONTE&amp;viewid=615ec6ce%2Db4c5%2D47c6%2D9959%2D4ea468bd0701" TargetMode="External"/><Relationship Id="rId534" Type="http://schemas.openxmlformats.org/officeDocument/2006/relationships/hyperlink" Target="mailto:LEXANDRA11@HOTMAIL.COM" TargetMode="External"/><Relationship Id="rId741" Type="http://schemas.openxmlformats.org/officeDocument/2006/relationships/hyperlink" Target="mailto:laura1023arroyo@gmail.com" TargetMode="External"/><Relationship Id="rId839" Type="http://schemas.openxmlformats.org/officeDocument/2006/relationships/hyperlink" Target="mailto:arleyquinbayo1976@gmail.com" TargetMode="External"/><Relationship Id="rId1164" Type="http://schemas.openxmlformats.org/officeDocument/2006/relationships/hyperlink" Target="mailto:yonny1170@hotmail.com" TargetMode="External"/><Relationship Id="rId1371" Type="http://schemas.openxmlformats.org/officeDocument/2006/relationships/hyperlink" Target="mailto:lgayanam3307@hotmail.com" TargetMode="External"/><Relationship Id="rId1469" Type="http://schemas.openxmlformats.org/officeDocument/2006/relationships/hyperlink" Target="mailto:gudayanier@hotmail.com" TargetMode="External"/><Relationship Id="rId173" Type="http://schemas.openxmlformats.org/officeDocument/2006/relationships/hyperlink" Target="https://unisaludi-my.sharepoint.com/my?id=%2Fpersonal%2Fjohanacontratacion%5Funisaludi%5Fonmicrosoft%5Fcom%2FDocuments%2FCONTRATACION%202026%2DCONTRATA1%2DHSF%2FCTO%20165%20PAOLA%20ANDREA%20ARAGON%20PE%C3%91A&amp;viewid=615ec6ce%2Db4c5%2D47c6%2D9959%2D4ea468bd0701" TargetMode="External"/><Relationship Id="rId380" Type="http://schemas.openxmlformats.org/officeDocument/2006/relationships/hyperlink" Target="mailto:uisa-6033@hotmail.com" TargetMode="External"/><Relationship Id="rId601" Type="http://schemas.openxmlformats.org/officeDocument/2006/relationships/hyperlink" Target="https://unisaludi-my.sharepoint.com/my?id=%2Fpersonal%2Fjohanacontratacion%5Funisaludi%5Fonmicrosoft%5Fcom%2FDocuments%2FCONTRATACION%202026%2FCTO%20236%20LAURA%20ESTEFANI%20MANTILLA%20AGUJA" TargetMode="External"/><Relationship Id="rId1024" Type="http://schemas.openxmlformats.org/officeDocument/2006/relationships/hyperlink" Target="https://unisaludi-my.sharepoint.com/my?id=%2Fpersonal%2Fjohanacontratacion%5Funisaludi%5Fonmicrosoft%5Fcom%2FDocuments%2FCONTRATACION%202026%2FCTO%20474%20ERIKA%20ALEJANDRA%20TAFUR%20GUZMAN" TargetMode="External"/><Relationship Id="rId1231" Type="http://schemas.openxmlformats.org/officeDocument/2006/relationships/hyperlink" Target="mailto:luisafernuncar@gmail.com" TargetMode="External"/><Relationship Id="rId1676" Type="http://schemas.openxmlformats.org/officeDocument/2006/relationships/hyperlink" Target="https://community.secop.gov.co/Public/Tendering/ContractNoticePhases/View?PPI=CO1.PPI.45794751&amp;isFromPublicArea=True&amp;isModal=False" TargetMode="External"/><Relationship Id="rId240" Type="http://schemas.openxmlformats.org/officeDocument/2006/relationships/hyperlink" Target="https://unisaludi-my.sharepoint.com/query?q=125&amp;id=%2Fpersonal%2Fjohanacontratacion%5Funisaludi%5Fonmicrosoft%5Fcom%2FDocuments%2FCONTRATACION%202026%2DCONTRATA1%2DHSF&amp;searchScope=folder" TargetMode="External"/><Relationship Id="rId478" Type="http://schemas.openxmlformats.org/officeDocument/2006/relationships/hyperlink" Target="mailto:ersonalvarez77@gmail.com" TargetMode="External"/><Relationship Id="rId685" Type="http://schemas.openxmlformats.org/officeDocument/2006/relationships/hyperlink" Target="https://unisaludi-my.sharepoint.com/my?id=%2Fpersonal%2Fjohanacontratacion%5Funisaludi%5Fonmicrosoft%5Fcom%2FDocuments%2FCONTRATACION%202026%2FCTO%20315%20CEIDY%20YOHANA%20BERMUDEZ%20TORRES" TargetMode="External"/><Relationship Id="rId892"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906" Type="http://schemas.openxmlformats.org/officeDocument/2006/relationships/hyperlink" Target="mailto:andresji.suarez@gmail.com" TargetMode="External"/><Relationship Id="rId1329" Type="http://schemas.openxmlformats.org/officeDocument/2006/relationships/hyperlink" Target="mailto:eidylorrnaherrerareina@gmail.com" TargetMode="External"/><Relationship Id="rId1536" Type="http://schemas.openxmlformats.org/officeDocument/2006/relationships/hyperlink" Target="https://community.secop.gov.co/Public/Tendering/ContractNoticePhases/View?PPI=CO1.PPI.44360119&amp;isFromPublicArea=True&amp;isModal=False" TargetMode="External"/><Relationship Id="rId1743" Type="http://schemas.openxmlformats.org/officeDocument/2006/relationships/hyperlink" Target="mailto:yomaira.santamaria1957@gmail.com" TargetMode="External"/><Relationship Id="rId35" Type="http://schemas.openxmlformats.org/officeDocument/2006/relationships/hyperlink" Target="mailto:CLAUSMIL76@HOTMAIL.COM" TargetMode="External"/><Relationship Id="rId100" Type="http://schemas.openxmlformats.org/officeDocument/2006/relationships/hyperlink" Target="mailto:andrealilimartinez@gmail.com" TargetMode="External"/><Relationship Id="rId338" Type="http://schemas.openxmlformats.org/officeDocument/2006/relationships/hyperlink" Target="https://unisaludi-my.sharepoint.com/my?id=%2Fpersonal%2Fjohanacontratacion%5Funisaludi%5Fonmicrosoft%5Fcom%2FDocuments%2FCONTRATACION%202026%2DCONTRATA1%2DHSF%2FCTO%20172%20MARIA%20ALEJANDRA%20ANDRADE%20RICO" TargetMode="External"/><Relationship Id="rId545" Type="http://schemas.openxmlformats.org/officeDocument/2006/relationships/hyperlink" Target="mailto:sandrarevalo&#241;ara@gmail.com" TargetMode="External"/><Relationship Id="rId752" Type="http://schemas.openxmlformats.org/officeDocument/2006/relationships/hyperlink" Target="mailto:joseisaacvargas@hotmail.com" TargetMode="External"/><Relationship Id="rId1175" Type="http://schemas.openxmlformats.org/officeDocument/2006/relationships/hyperlink" Target="mailto:YOHANAVARON@GMAIL.COM" TargetMode="External"/><Relationship Id="rId1382" Type="http://schemas.openxmlformats.org/officeDocument/2006/relationships/hyperlink" Target="https://unisaludi-my.sharepoint.com/query?q=152&amp;id=%2Fpersonal%2Fjohanacontratacion%5Funisaludi%5Fonmicrosoft%5Fcom%2FDocuments%2FCONTRATACION%202026%2DCONTRATA1%2DHSF&amp;searchScope=folder" TargetMode="External"/><Relationship Id="rId1603" Type="http://schemas.openxmlformats.org/officeDocument/2006/relationships/hyperlink" Target="https://community.secop.gov.co/Public/Tendering/ContractNoticePhases/View?PPI=CO1.PPI.44718486&amp;isFromPublicArea=True&amp;isModal=False" TargetMode="External"/><Relationship Id="rId1810" Type="http://schemas.openxmlformats.org/officeDocument/2006/relationships/hyperlink" Target="mailto:lucitorres2904@gmail.com" TargetMode="External"/><Relationship Id="rId184" Type="http://schemas.openxmlformats.org/officeDocument/2006/relationships/hyperlink" Target="https://unisaludi-my.sharepoint.com/my?id=%2Fpersonal%2Fjohanacontratacion%5Funisaludi%5Fonmicrosoft%5Fcom%2FDocuments%2FCONTRATACION%202026%2DCONTRATA1%2DHSF%2FCTO%20010%20MARIA%20ALEJANDRA%20MOSOCOSO%20RINCON&amp;viewid=615ec6ce%2Db4c5%2D47c6%2D9959%2D4ea468bd0701" TargetMode="External"/><Relationship Id="rId391" Type="http://schemas.openxmlformats.org/officeDocument/2006/relationships/hyperlink" Target="mailto:charikdanirlasimanca@gmail.com" TargetMode="External"/><Relationship Id="rId405" Type="http://schemas.openxmlformats.org/officeDocument/2006/relationships/hyperlink" Target="mailto:angiejuliethmonroy2903@gmail.com" TargetMode="External"/><Relationship Id="rId612" Type="http://schemas.openxmlformats.org/officeDocument/2006/relationships/hyperlink" Target="https://unisaludi-my.sharepoint.com/my?id=%2Fpersonal%2Fjohanacontratacion%5Funisaludi%5Fonmicrosoft%5Fcom%2FDocuments%2FCONTRATACION%202026%2FCTO%20246%20MAYERLY%20YURANI%20ANVENDA%C3%91O%20LEMUS" TargetMode="External"/><Relationship Id="rId1035" Type="http://schemas.openxmlformats.org/officeDocument/2006/relationships/hyperlink" Target="https://unisaludi-my.sharepoint.com/my?id=%2Fpersonal%2Fjohanacontratacion%5Funisaludi%5Fonmicrosoft%5Fcom%2FDocuments%2FCONTRATACION%202026%2FCTO%20487%20ERIKA%20VIVIANA%20PALACIO%20CASTRILLON" TargetMode="External"/><Relationship Id="rId1242" Type="http://schemas.openxmlformats.org/officeDocument/2006/relationships/hyperlink" Target="mailto:sofilvm000@hotmail.com" TargetMode="External"/><Relationship Id="rId1687" Type="http://schemas.openxmlformats.org/officeDocument/2006/relationships/hyperlink" Target="https://community.secop.gov.co/Public/Tendering/ContractNoticePhases/View?PPI=CO1.PPI.46227368&amp;isFromPublicArea=True&amp;isModal=False" TargetMode="External"/><Relationship Id="rId251" Type="http://schemas.openxmlformats.org/officeDocument/2006/relationships/hyperlink" Target="https://unisaludi-my.sharepoint.com/my?id=%2Fpersonal%2Fjohanacontratacion%5Funisaludi%5Fonmicrosoft%5Fcom%2FDocuments%2FCONTRATACION%202026%2DCONTRATA1%2DHSF%2FCTO%20041%20CARLOS%20EDUARDO%20AMAYA%20BARBOSA&amp;viewid=615ec6ce%2Db4c5%2D47c6%2D9959%2D4ea468bd0701" TargetMode="External"/><Relationship Id="rId489" Type="http://schemas.openxmlformats.org/officeDocument/2006/relationships/hyperlink" Target="mailto:ovenmanegement@gmail.com" TargetMode="External"/><Relationship Id="rId696" Type="http://schemas.openxmlformats.org/officeDocument/2006/relationships/hyperlink" Target="https://unisaludi-my.sharepoint.com/my?id=%2Fpersonal%2Fjohanacontratacion%5Funisaludi%5Fonmicrosoft%5Fcom%2FDocuments%2FCONTRATACION%202026%2FCTO%20326%20CARLOS%20ALFREDO%20CARDONA%20OLGUIN" TargetMode="External"/><Relationship Id="rId917" Type="http://schemas.openxmlformats.org/officeDocument/2006/relationships/hyperlink" Target="mailto:gabrielaruizc21@gmail.com" TargetMode="External"/><Relationship Id="rId1102" Type="http://schemas.openxmlformats.org/officeDocument/2006/relationships/hyperlink" Target="mailto:yeimy5706@gmail.com" TargetMode="External"/><Relationship Id="rId1547" Type="http://schemas.openxmlformats.org/officeDocument/2006/relationships/hyperlink" Target="https://community.secop.gov.co/Public/Tendering/ContractNoticePhases/View?PPI=CO1.PPI.44367585&amp;isFromPublicArea=True&amp;isModal=False" TargetMode="External"/><Relationship Id="rId1754" Type="http://schemas.openxmlformats.org/officeDocument/2006/relationships/hyperlink" Target="mailto:dannitorrescar@gmail.com" TargetMode="External"/><Relationship Id="rId46" Type="http://schemas.openxmlformats.org/officeDocument/2006/relationships/hyperlink" Target="mailto:eidylorrnaherrerareina@gmail.com" TargetMode="External"/><Relationship Id="rId349" Type="http://schemas.openxmlformats.org/officeDocument/2006/relationships/hyperlink" Target="https://unisaludi-my.sharepoint.com/my?id=%2Fpersonal%2Fjohanacontratacion%5Funisaludi%5Fonmicrosoft%5Fcom%2FDocuments%2FCONTRATACION%202026%2DCONTRATA1%2DHSF%2FCTO%20174%20SEGURIDAD%20EL%20TREBOL%20001%20MINIMA%20VIGILANCIA" TargetMode="External"/><Relationship Id="rId556" Type="http://schemas.openxmlformats.org/officeDocument/2006/relationships/hyperlink" Target="mailto:diegoflorez2311@gmail.com" TargetMode="External"/><Relationship Id="rId763" Type="http://schemas.openxmlformats.org/officeDocument/2006/relationships/hyperlink" Target="mailto:anitamariacastro@hotmail.com" TargetMode="External"/><Relationship Id="rId1186" Type="http://schemas.openxmlformats.org/officeDocument/2006/relationships/hyperlink" Target="https://unisaludi-my.sharepoint.com/my?id=%2Fpersonal%2Fjohanacontratacion%5Funisaludi%5Fonmicrosoft%5Fcom%2FDocuments%2FCONTRATACION%202026%2DCONTRATA1%2DHSF%2FCTO%20053%20CIELO%20MARIANA%20CAROLINA%20PRADILLA%20VELEZ&amp;viewid=615ec6ce%2Db4c5%2D47c6%2D9959%2D4ea468bd0701" TargetMode="External"/><Relationship Id="rId1393" Type="http://schemas.openxmlformats.org/officeDocument/2006/relationships/hyperlink" Target="https://unisaludi-my.sharepoint.com/my?id=%2Fpersonal%2Fjohanacontratacion%5Funisaludi%5Fonmicrosoft%5Fcom%2FDocuments%2FCONTRATACION%202026%2DCONTRATA1%2DHSF%2FCTO%20114%20%20YEILA%20CATHERINE%20ORUECO%20APONTE&amp;viewid=615ec6ce%2Db4c5%2D47c6%2D9959%2D4ea468bd0701" TargetMode="External"/><Relationship Id="rId1407" Type="http://schemas.openxmlformats.org/officeDocument/2006/relationships/hyperlink" Target="mailto:maqm302@gmail.com" TargetMode="External"/><Relationship Id="rId1614" Type="http://schemas.openxmlformats.org/officeDocument/2006/relationships/hyperlink" Target="https://community.secop.gov.co/Public/Tendering/ContractNoticePhases/View?PPI=CO1.PPI.45040901&amp;isFromPublicArea=True&amp;isModal=False" TargetMode="External"/><Relationship Id="rId1821" Type="http://schemas.openxmlformats.org/officeDocument/2006/relationships/printerSettings" Target="../printerSettings/printerSettings1.bin"/><Relationship Id="rId111" Type="http://schemas.openxmlformats.org/officeDocument/2006/relationships/hyperlink" Target="mailto:yonny1170@hotmail.com" TargetMode="External"/><Relationship Id="rId195" Type="http://schemas.openxmlformats.org/officeDocument/2006/relationships/hyperlink" Target="https://unisaludi-my.sharepoint.com/query?q=149&amp;id=%2Fpersonal%2Fjohanacontratacion%5Funisaludi%5Fonmicrosoft%5Fcom%2FDocuments%2FCONTRATACION%202026%2DCONTRATA1%2DHSF&amp;searchScope=folder" TargetMode="External"/><Relationship Id="rId209" Type="http://schemas.openxmlformats.org/officeDocument/2006/relationships/hyperlink" Target="https://unisaludi-my.sharepoint.com/query?q=139&amp;id=%2Fpersonal%2Fjohanacontratacion%5Funisaludi%5Fonmicrosoft%5Fcom%2FDocuments%2FCONTRATACION%202026%2DCONTRATA1%2DHSF&amp;searchScope=folder" TargetMode="External"/><Relationship Id="rId416" Type="http://schemas.openxmlformats.org/officeDocument/2006/relationships/hyperlink" Target="mailto:jazminrios406@gmail.com" TargetMode="External"/><Relationship Id="rId970" Type="http://schemas.openxmlformats.org/officeDocument/2006/relationships/hyperlink" Target="mailto:sandra.ri.co2737@gmail.com" TargetMode="External"/><Relationship Id="rId1046" Type="http://schemas.openxmlformats.org/officeDocument/2006/relationships/hyperlink" Target="https://unisaludi-my.sharepoint.com/my?id=%2Fpersonal%2Fjohanacontratacion%5Funisaludi%5Fonmicrosoft%5Fcom%2FDocuments%2FCONTRATACION%202026%2FCTO%20510%20ANGIE%20TATIANA%20CASTA%C3%91%C3%91O" TargetMode="External"/><Relationship Id="rId1253" Type="http://schemas.openxmlformats.org/officeDocument/2006/relationships/hyperlink" Target="mailto:uyutorres90@gmail.com" TargetMode="External"/><Relationship Id="rId1698" Type="http://schemas.openxmlformats.org/officeDocument/2006/relationships/hyperlink" Target="https://community.secop.gov.co/Public/Tendering/ContractNoticePhases/View?PPI=CO1.PPI.46103934&amp;isFromPublicArea=True&amp;isModal=False" TargetMode="External"/><Relationship Id="rId623" Type="http://schemas.openxmlformats.org/officeDocument/2006/relationships/hyperlink" Target="https://unisaludi-my.sharepoint.com/my?id=%2Fpersonal%2Fjohanacontratacion%5Funisaludi%5Fonmicrosoft%5Fcom%2FDocuments%2FCONTRATACION%202026%2FCTO%20253%20MIGUEL%20HERNANDO%20GRANJA%20MINA" TargetMode="External"/><Relationship Id="rId830" Type="http://schemas.openxmlformats.org/officeDocument/2006/relationships/hyperlink" Target="mailto:angelaniccholls16@hotmail.com" TargetMode="External"/><Relationship Id="rId928" Type="http://schemas.openxmlformats.org/officeDocument/2006/relationships/hyperlink" Target="mailto:alexacortes20k@gmail.com" TargetMode="External"/><Relationship Id="rId1460" Type="http://schemas.openxmlformats.org/officeDocument/2006/relationships/hyperlink" Target="mailto:ROSALBAVCAMA&#209;O@HOTMAIL.COM" TargetMode="External"/><Relationship Id="rId1558" Type="http://schemas.openxmlformats.org/officeDocument/2006/relationships/hyperlink" Target="https://community.secop.gov.co/Public/Tendering/ContractNoticePhases/View?PPI=CO1.PPI.44383048&amp;isFromPublicArea=True&amp;isModal=False" TargetMode="External"/><Relationship Id="rId1765" Type="http://schemas.openxmlformats.org/officeDocument/2006/relationships/hyperlink" Target="mailto:diantres101@gmail.com" TargetMode="External"/><Relationship Id="rId57" Type="http://schemas.openxmlformats.org/officeDocument/2006/relationships/hyperlink" Target="mailto:LUISAFERNANDA.AYALA8@GMAIL.COM" TargetMode="External"/><Relationship Id="rId262" Type="http://schemas.openxmlformats.org/officeDocument/2006/relationships/hyperlink" Target="https://unisaludi-my.sharepoint.com/my?id=%2Fpersonal%2Fjohanacontratacion%5Funisaludi%5Fonmicrosoft%5Fcom%2FDocuments%2FCONTRATACION%202026%2DCONTRATA1%2DHSF%2FCTO%20049%20NOHORA%20ALEXANDRA%20ZULUAGA%20GOMEZ&amp;viewid=615ec6ce%2Db4c5%2D47c6%2D9959%2D4ea468bd0701" TargetMode="External"/><Relationship Id="rId567" Type="http://schemas.openxmlformats.org/officeDocument/2006/relationships/hyperlink" Target="https://unisaludi-my.sharepoint.com/my?id=%2Fpersonal%2Fjohanacontratacion%5Funisaludi%5Fonmicrosoft%5Fcom%2FDocuments%2FCONTRATACION%202026%2FCTO%20204%20DANIELA%20ALEXANDRA%20OCHOA" TargetMode="External"/><Relationship Id="rId1113" Type="http://schemas.openxmlformats.org/officeDocument/2006/relationships/hyperlink" Target="mailto:isabela-2620@hotmail.com" TargetMode="External"/><Relationship Id="rId1197" Type="http://schemas.openxmlformats.org/officeDocument/2006/relationships/hyperlink" Target="https://unisaludi-my.sharepoint.com/my?id=%2Fpersonal%2Fjohanacontratacion%5Funisaludi%5Fonmicrosoft%5Fcom%2FDocuments%2FCONTRATACION%202026%2DCONTRATA1%2DHSF%2FCTO%20067%20ISABEL%20CATALINA%20FERNANEZ%20PEDROSA&amp;viewid=615ec6ce%2Db4c5%2D47c6%2D9959%2D4ea468bd0701" TargetMode="External"/><Relationship Id="rId1320" Type="http://schemas.openxmlformats.org/officeDocument/2006/relationships/hyperlink" Target="https://unisaludi-my.sharepoint.com/my?id=%2Fpersonal%2Fjohanacontratacion%5Funisaludi%5Fonmicrosoft%5Fcom%2FDocuments%2FCONTRATACION%202026%2DCONTRATA1%2DHSF%2FCTO%20104%20MARILUZ%20HORTUA%20RENGIFO&amp;viewid=615ec6ce%2Db4c5%2D47c6%2D9959%2D4ea468bd0701" TargetMode="External"/><Relationship Id="rId1418" Type="http://schemas.openxmlformats.org/officeDocument/2006/relationships/hyperlink" Target="mailto:CLAUSMIL76@HOTMAIL.COM" TargetMode="External"/><Relationship Id="rId122" Type="http://schemas.openxmlformats.org/officeDocument/2006/relationships/hyperlink" Target="mailto:lorena010494@gmail.com" TargetMode="External"/><Relationship Id="rId774" Type="http://schemas.openxmlformats.org/officeDocument/2006/relationships/hyperlink" Target="mailto:kedygonzalez@gmail.com" TargetMode="External"/><Relationship Id="rId981" Type="http://schemas.openxmlformats.org/officeDocument/2006/relationships/hyperlink" Target="mailto:morem_fer@hotmail.com" TargetMode="External"/><Relationship Id="rId1057" Type="http://schemas.openxmlformats.org/officeDocument/2006/relationships/hyperlink" Target="https://unisaludi-my.sharepoint.com/my?id=%2Fpersonal%2Fjohanacontratacion%5Funisaludi%5Fonmicrosoft%5Fcom%2FDocuments%2FCONTRATACION%202026%2FCTO%20530%20JUAN%20PABLO%20BOHORQUEZ" TargetMode="External"/><Relationship Id="rId1625" Type="http://schemas.openxmlformats.org/officeDocument/2006/relationships/hyperlink" Target="https://community.secop.gov.co/Public/Tendering/ContractNoticePhases/View?PPI=CO1.PPI.45108402&amp;isFromPublicArea=True&amp;isModal=False" TargetMode="External"/><Relationship Id="rId427" Type="http://schemas.openxmlformats.org/officeDocument/2006/relationships/hyperlink" Target="mailto:lady.jaramillo.acosta@gmail.com" TargetMode="External"/><Relationship Id="rId634" Type="http://schemas.openxmlformats.org/officeDocument/2006/relationships/hyperlink" Target="https://unisaludi-my.sharepoint.com/my?id=%2Fpersonal%2Fjohanacontratacion%5Funisaludi%5Fonmicrosoft%5Fcom%2FDocuments%2FCONTRATACION%202026%2FCTO%20264%20MIRIAN%20TATIANA%20DIAZ%20BERNAL" TargetMode="External"/><Relationship Id="rId841" Type="http://schemas.openxmlformats.org/officeDocument/2006/relationships/hyperlink" Target="mailto:ngieimendez1990@gmail.com" TargetMode="External"/><Relationship Id="rId1264" Type="http://schemas.openxmlformats.org/officeDocument/2006/relationships/hyperlink" Target="mailto:jeffersonbarreroyeye@hotmail.com" TargetMode="External"/><Relationship Id="rId1471" Type="http://schemas.openxmlformats.org/officeDocument/2006/relationships/hyperlink" Target="mailto:legronancy8@gmail.com" TargetMode="External"/><Relationship Id="rId1569" Type="http://schemas.openxmlformats.org/officeDocument/2006/relationships/hyperlink" Target="https://community.secop.gov.co/Public/Tendering/ContractNoticePhases/View?PPI=CO1.PPI.44416753&amp;isFromPublicArea=True&amp;isModal=False" TargetMode="External"/><Relationship Id="rId273" Type="http://schemas.openxmlformats.org/officeDocument/2006/relationships/hyperlink" Target="https://unisaludi-my.sharepoint.com/my?id=%2Fpersonal%2Fjohanacontratacion%5Funisaludi%5Fonmicrosoft%5Fcom%2FDocuments%2FCONTRATACION%202026%2DCONTRATA1%2DHSF%2FCTO%20060%20MELLANY%20DAYAN%20GUZMAN&amp;viewid=615ec6ce%2Db4c5%2D47c6%2D9959%2D4ea468bd0701" TargetMode="External"/><Relationship Id="rId480" Type="http://schemas.openxmlformats.org/officeDocument/2006/relationships/hyperlink" Target="mailto:ormamarcelaavilalopez13@gmail.com" TargetMode="External"/><Relationship Id="rId701" Type="http://schemas.openxmlformats.org/officeDocument/2006/relationships/hyperlink" Target="https://unisaludi-my.sharepoint.com/my?id=%2Fpersonal%2Fjohanacontratacion%5Funisaludi%5Fonmicrosoft%5Fcom%2FDocuments%2FCONTRATACION%202026%2FCTO%20331%20KELLY%20JOHANNA%20PINZON%20SANCHEZ" TargetMode="External"/><Relationship Id="rId939" Type="http://schemas.openxmlformats.org/officeDocument/2006/relationships/hyperlink" Target="https://unisaludi-my.sharepoint.com/my?id=%2Fpersonal%2Fjohanacontratacion%5Funisaludi%5Fonmicrosoft%5Fcom%2FDocuments%2FCONTRATACION%202026%2FCTO%20408%20KEDY%20YASMIN%20GONZALEZ%20RODRIGUEZ" TargetMode="External"/><Relationship Id="rId1124" Type="http://schemas.openxmlformats.org/officeDocument/2006/relationships/hyperlink" Target="mailto:medinapaolaandrea@gmail.com" TargetMode="External"/><Relationship Id="rId1331" Type="http://schemas.openxmlformats.org/officeDocument/2006/relationships/hyperlink" Target="mailto:anacenedlozadazarate@gmail.com" TargetMode="External"/><Relationship Id="rId1776" Type="http://schemas.openxmlformats.org/officeDocument/2006/relationships/hyperlink" Target="mailto:servitroal@hotmail.com" TargetMode="External"/><Relationship Id="rId68" Type="http://schemas.openxmlformats.org/officeDocument/2006/relationships/hyperlink" Target="mailto:nohorazulu@hotmail.com" TargetMode="External"/><Relationship Id="rId133" Type="http://schemas.openxmlformats.org/officeDocument/2006/relationships/hyperlink" Target="http://www.dismedpharma.com.co,./" TargetMode="External"/><Relationship Id="rId340" Type="http://schemas.openxmlformats.org/officeDocument/2006/relationships/hyperlink" Target="mailto:seguridadtrebol@yahoo.es" TargetMode="External"/><Relationship Id="rId578" Type="http://schemas.openxmlformats.org/officeDocument/2006/relationships/hyperlink" Target="https://unisaludi-my.sharepoint.com/my?id=%2Fpersonal%2Fjohanacontratacion%5Funisaludi%5Fonmicrosoft%5Fcom%2FDocuments%2FCONTRATACION%202026%2FCTO%20214%20MARITZA%20CRISTANCHO%20SANTIS" TargetMode="External"/><Relationship Id="rId785" Type="http://schemas.openxmlformats.org/officeDocument/2006/relationships/hyperlink" Target="mailto:dayanabonilla2627@gmail.com" TargetMode="External"/><Relationship Id="rId992" Type="http://schemas.openxmlformats.org/officeDocument/2006/relationships/hyperlink" Target="https://unisaludi-my.sharepoint.com/my?id=%2Fpersonal%2Fjohanacontratacion%5Funisaludi%5Fonmicrosoft%5Fcom%2FDocuments%2FCONTRATACION%202026%2FCTO%20422%20JULIETH%20VANESSA%20MEDINA%20ORJUELA" TargetMode="External"/><Relationship Id="rId1429" Type="http://schemas.openxmlformats.org/officeDocument/2006/relationships/hyperlink" Target="mailto:raulescc@gmail.com" TargetMode="External"/><Relationship Id="rId1636" Type="http://schemas.openxmlformats.org/officeDocument/2006/relationships/hyperlink" Target="https://community.secop.gov.co/Public/Tendering/ContractNoticePhases/View?PPI=CO1.PPI.45165400&amp;isFromPublicArea=True&amp;isModal=False" TargetMode="External"/><Relationship Id="rId200" Type="http://schemas.openxmlformats.org/officeDocument/2006/relationships/hyperlink" Target="https://unisaludi-my.sharepoint.com/my?id=%2Fpersonal%2Fjohanacontratacion%5Funisaludi%5Fonmicrosoft%5Fcom%2FDocuments%2FCONTRATACION%202026%2DCONTRATA1%2DHSF%2FCTO%20015%20SANTICS&amp;viewid=615ec6ce%2Db4c5%2D47c6%2D9959%2D4ea468bd0701" TargetMode="External"/><Relationship Id="rId438" Type="http://schemas.openxmlformats.org/officeDocument/2006/relationships/hyperlink" Target="mailto:sandrapaolapasos@gmail.com" TargetMode="External"/><Relationship Id="rId645" Type="http://schemas.openxmlformats.org/officeDocument/2006/relationships/hyperlink" Target="https://unisaludi-my.sharepoint.com/my?id=%2Fpersonal%2Fjohanacontratacion%5Funisaludi%5Fonmicrosoft%5Fcom%2FDocuments%2FCONTRATACION%202026%2FCTO%20275%20MARIA%20CAMILA%20RAMIREZ%20RAMOS" TargetMode="External"/><Relationship Id="rId852" Type="http://schemas.openxmlformats.org/officeDocument/2006/relationships/hyperlink" Target="mailto:erikarojaspsicologa@gmail.com" TargetMode="External"/><Relationship Id="rId1068" Type="http://schemas.openxmlformats.org/officeDocument/2006/relationships/hyperlink" Target="https://unisaludi-my.sharepoint.com/my?id=%2Fpersonal%2Fjohanacontratacion%5Funisaludi%5Fonmicrosoft%5Fcom%2FDocuments%2FCONTRATACION%202026%2FCTO%20548%20PAOLA%20ANDREA%20CASTELLI%20GUTIERREZ" TargetMode="External"/><Relationship Id="rId1275" Type="http://schemas.openxmlformats.org/officeDocument/2006/relationships/hyperlink" Target="mailto:emvc1234@gmail.com" TargetMode="External"/><Relationship Id="rId1482" Type="http://schemas.openxmlformats.org/officeDocument/2006/relationships/hyperlink" Target="mailto:todotintasysuministros2007@hotmail.com" TargetMode="External"/><Relationship Id="rId1703" Type="http://schemas.openxmlformats.org/officeDocument/2006/relationships/hyperlink" Target="https://community.secop.gov.co/Public/Tendering/ContractNoticePhases/View?PPI=CO1.PPI.46500634&amp;isFromPublicArea=True&amp;isModal=False" TargetMode="External"/><Relationship Id="rId284" Type="http://schemas.openxmlformats.org/officeDocument/2006/relationships/hyperlink" Target="https://unisaludi-my.sharepoint.com/my?id=%2Fpersonal%2Fjohanacontratacion%5Funisaludi%5Fonmicrosoft%5Fcom%2FDocuments%2FCONTRATACION%202026%2DCONTRATA1%2DHSF%2FCTO%20071%20YONNI%20ROLANDO%20HERNANDEZ%20MENDEZ&amp;viewid=615ec6ce%2Db4c5%2D47c6%2D9959%2D4ea468bd0701" TargetMode="External"/><Relationship Id="rId491" Type="http://schemas.openxmlformats.org/officeDocument/2006/relationships/hyperlink" Target="mailto:ruben1122x@hotmail.com" TargetMode="External"/><Relationship Id="rId505" Type="http://schemas.openxmlformats.org/officeDocument/2006/relationships/hyperlink" Target="mailto:joseerobins@hotmail.com" TargetMode="External"/><Relationship Id="rId712" Type="http://schemas.openxmlformats.org/officeDocument/2006/relationships/hyperlink" Target="https://unisaludi-my.sharepoint.com/my?id=%2Fpersonal%2Fjohanacontratacion%5Funisaludi%5Fonmicrosoft%5Fcom%2FDocuments%2FCONTRATACION%202026%2FCTO%20341%20HERNANDO%20ANDRES%20BERMUDEZ%20MENDOZA" TargetMode="External"/><Relationship Id="rId1135" Type="http://schemas.openxmlformats.org/officeDocument/2006/relationships/hyperlink" Target="mailto:arvajalmvz@hotmail.com" TargetMode="External"/><Relationship Id="rId1342" Type="http://schemas.openxmlformats.org/officeDocument/2006/relationships/hyperlink" Target="mailto:flaca_2708@hotmail.com" TargetMode="External"/><Relationship Id="rId1787" Type="http://schemas.openxmlformats.org/officeDocument/2006/relationships/hyperlink" Target="mailto:jenninbuitrago7@gmail.com" TargetMode="External"/><Relationship Id="rId79" Type="http://schemas.openxmlformats.org/officeDocument/2006/relationships/hyperlink" Target="mailto:mayerliavenda&#241;olemus2021@gmail.com" TargetMode="External"/><Relationship Id="rId144" Type="http://schemas.openxmlformats.org/officeDocument/2006/relationships/hyperlink" Target="mailto:raulescc@gmail.com" TargetMode="External"/><Relationship Id="rId589" Type="http://schemas.openxmlformats.org/officeDocument/2006/relationships/hyperlink" Target="https://unisaludi-my.sharepoint.com/my?id=%2Fpersonal%2Fjohanacontratacion%5Funisaludi%5Fonmicrosoft%5Fcom%2FDocuments%2FCONTRATACION%202026%2FCTO%20224%20YASMIN%20RIOS%20OROZCO" TargetMode="External"/><Relationship Id="rId796" Type="http://schemas.openxmlformats.org/officeDocument/2006/relationships/hyperlink" Target="mailto:marcasta&#241;o2000@gmail.com" TargetMode="External"/><Relationship Id="rId1202" Type="http://schemas.openxmlformats.org/officeDocument/2006/relationships/hyperlink" Target="mailto:adrigarcia19@hotmail.com" TargetMode="External"/><Relationship Id="rId1647" Type="http://schemas.openxmlformats.org/officeDocument/2006/relationships/hyperlink" Target="https://community.secop.gov.co/Public/Tendering/ContractNoticePhases/View?PPI=CO1.PPI.45620727&amp;isFromPublicArea=True&amp;isModal=False" TargetMode="External"/><Relationship Id="rId351" Type="http://schemas.openxmlformats.org/officeDocument/2006/relationships/hyperlink" Target="mailto:gerenncia@coodestol.com.co" TargetMode="External"/><Relationship Id="rId449" Type="http://schemas.openxmlformats.org/officeDocument/2006/relationships/hyperlink" Target="mailto:alejathebestfirever13@hotmail.com" TargetMode="External"/><Relationship Id="rId656" Type="http://schemas.openxmlformats.org/officeDocument/2006/relationships/hyperlink" Target="https://unisaludi-my.sharepoint.com/my?id=%2Fpersonal%2Fjohanacontratacion%5Funisaludi%5Fonmicrosoft%5Fcom%2FDocuments%2FCONTRATACION%202026%2FCTO%20286%20VICTOR%20HUGO%20SERRATO%20PACHECO" TargetMode="External"/><Relationship Id="rId863" Type="http://schemas.openxmlformats.org/officeDocument/2006/relationships/hyperlink" Target="mailto:leidygcp@gmail.com" TargetMode="External"/><Relationship Id="rId1079" Type="http://schemas.openxmlformats.org/officeDocument/2006/relationships/hyperlink" Target="https://unisaludi-my.sharepoint.com/my?id=%2Fpersonal%2Fjohanacontratacion%5Funisaludi%5Fonmicrosoft%5Fcom%2FDocuments%2FCONTRATACION%202026%2FCTO%20564%20SANDRA%20PATRICIA%20RIOS%20CORTEZ" TargetMode="External"/><Relationship Id="rId1286" Type="http://schemas.openxmlformats.org/officeDocument/2006/relationships/hyperlink" Target="mailto:cachacevedo@gmail.com" TargetMode="External"/><Relationship Id="rId1493" Type="http://schemas.openxmlformats.org/officeDocument/2006/relationships/hyperlink" Target="mailto:ldbarragan.07@gmail.com" TargetMode="External"/><Relationship Id="rId1507" Type="http://schemas.openxmlformats.org/officeDocument/2006/relationships/hyperlink" Target="mailto:jessicavelandia28@gmail.com" TargetMode="External"/><Relationship Id="rId1714" Type="http://schemas.openxmlformats.org/officeDocument/2006/relationships/hyperlink" Target="https://community.secop.gov.co/Public/Tendering/ContractNoticePhases/View?PPI=CO1.PPI.46608753&amp;isFromPublicArea=True&amp;isModal=False" TargetMode="External"/><Relationship Id="rId211" Type="http://schemas.openxmlformats.org/officeDocument/2006/relationships/hyperlink" Target="https://unisaludi-my.sharepoint.com/my?id=%2Fpersonal%2Fjohanacontratacion%5Funisaludi%5Fonmicrosoft%5Fcom%2FDocuments%2FCONTRATACION%202026%2DCONTRATA1%2DHSF%2FCTO%20019%20CLAUDIA%20ALEXANDRA%20GIALDO&amp;viewid=615ec6ce%2Db4c5%2D47c6%2D9959%2D4ea468bd0701" TargetMode="External"/><Relationship Id="rId295" Type="http://schemas.openxmlformats.org/officeDocument/2006/relationships/hyperlink" Target="https://unisaludi-my.sharepoint.com/my?id=%2Fpersonal%2Fjohanacontratacion%5Funisaludi%5Fonmicrosoft%5Fcom%2FDocuments%2FCONTRATACION%202026%2DCONTRATA1%2DHSF%2FCTO%20082%20SUPERMERCADOS%20MERCACENTRO&amp;viewid=615ec6ce%2Db4c5%2D47c6%2D9959%2D4ea468bd0701" TargetMode="External"/><Relationship Id="rId309" Type="http://schemas.openxmlformats.org/officeDocument/2006/relationships/hyperlink" Target="https://unisaludi-my.sharepoint.com/my?id=%2Fpersonal%2Fjohanacontratacion%5Funisaludi%5Fonmicrosoft%5Fcom%2FDocuments%2FCONTRATACION%202026%2DCONTRATA1%2DHSF%2FCTO%20096%20MARIELA%20BUITRAGO%20BAQUIRO&amp;viewid=615ec6ce%2Db4c5%2D47c6%2D9959%2D4ea468bd0701" TargetMode="External"/><Relationship Id="rId516" Type="http://schemas.openxmlformats.org/officeDocument/2006/relationships/hyperlink" Target="https://unisaludi-my.sharepoint.com/my?id=%2Fpersonal%2Fjohanacontratacion%5Funisaludi%5Fonmicrosoft%5Fcom%2FDocuments%2FCONTRATACION%202026%2DCONTRATA1%2DHSF%2FCTO%20194%20ERIS%20YILBAR%20AREVALO%20SOTO" TargetMode="External"/><Relationship Id="rId1146" Type="http://schemas.openxmlformats.org/officeDocument/2006/relationships/hyperlink" Target="mailto:angelica.ma@hotmail.com" TargetMode="External"/><Relationship Id="rId1798" Type="http://schemas.openxmlformats.org/officeDocument/2006/relationships/hyperlink" Target="mailto:buitragomariela3@gmail.com" TargetMode="External"/><Relationship Id="rId723" Type="http://schemas.openxmlformats.org/officeDocument/2006/relationships/hyperlink" Target="https://unisaludi-my.sharepoint.com/my?id=%2Fpersonal%2Fjohanacontratacion%5Funisaludi%5Fonmicrosoft%5Fcom%2FDocuments%2FCONTRATACION%202026%2FCTO%20365%20DIANA%20MILENA%20MU%C3%91OZ%20ALGARRA" TargetMode="External"/><Relationship Id="rId930" Type="http://schemas.openxmlformats.org/officeDocument/2006/relationships/hyperlink" Target="mailto:paty_restrepo1001@hotmail.com" TargetMode="External"/><Relationship Id="rId1006" Type="http://schemas.openxmlformats.org/officeDocument/2006/relationships/hyperlink" Target="https://unisaludi-my.sharepoint.com/my?id=%2Fpersonal%2Fjohanacontratacion%5Funisaludi%5Fonmicrosoft%5Fcom%2FDocuments%2FCONTRATACION%202026%2FCTO%20436%20MAIRA%20ALEJANDRA%20PADILLA%20SUAREZ" TargetMode="External"/><Relationship Id="rId1353" Type="http://schemas.openxmlformats.org/officeDocument/2006/relationships/hyperlink" Target="https://unisaludi-my.sharepoint.com/my?id=%2Fpersonal%2Fjohanacontratacion%5Funisaludi%5Fonmicrosoft%5Fcom%2FDocuments%2FCONTRATACION%202026%2DCONTRATA1%2DHSF%2FCTO%20027%20SEGURIDAD%20EL%20TREBOL&amp;viewid=615ec6ce%2Db4c5%2D47c6%2D9959%2D4ea468bd0701" TargetMode="External"/><Relationship Id="rId1560" Type="http://schemas.openxmlformats.org/officeDocument/2006/relationships/hyperlink" Target="https://community.secop.gov.co/Public/Tendering/ContractNoticePhases/View?PPI=CO1.PPI.44413703&amp;isFromPublicArea=True&amp;isModal=False" TargetMode="External"/><Relationship Id="rId1658" Type="http://schemas.openxmlformats.org/officeDocument/2006/relationships/hyperlink" Target="https://community.secop.gov.co/Public/Tendering/ContractNoticePhases/View?PPI=CO1.PPI.45776507&amp;isFromPublicArea=True&amp;isModal=False" TargetMode="External"/><Relationship Id="rId155" Type="http://schemas.openxmlformats.org/officeDocument/2006/relationships/hyperlink" Target="mailto:anamjaramilloarango94@gmail.com" TargetMode="External"/><Relationship Id="rId362"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1213"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1297" Type="http://schemas.openxmlformats.org/officeDocument/2006/relationships/hyperlink" Target="mailto:edwinbonillasolano@hotmail.com" TargetMode="External"/><Relationship Id="rId1420" Type="http://schemas.openxmlformats.org/officeDocument/2006/relationships/hyperlink" Target="https://unisaludi-my.sharepoint.com/query?q=122&amp;id=%2Fpersonal%2Fjohanacontratacion%5Funisaludi%5Fonmicrosoft%5Fcom%2FDocuments%2FCONTRATACION%202026%2DCONTRATA1%2DHSF&amp;searchScope=folder" TargetMode="External"/><Relationship Id="rId1518" Type="http://schemas.openxmlformats.org/officeDocument/2006/relationships/hyperlink" Target="mailto:johanna_jpk@hotmail.com" TargetMode="External"/><Relationship Id="rId222" Type="http://schemas.openxmlformats.org/officeDocument/2006/relationships/hyperlink" Target="https://unisaludi-my.sharepoint.com/query?q=133&amp;id=%2Fpersonal%2Fjohanacontratacion%5Funisaludi%5Fonmicrosoft%5Fcom%2FDocuments%2FCONTRATACION%202026%2DCONTRATA1%2DHSF&amp;searchScope=folder" TargetMode="External"/><Relationship Id="rId667" Type="http://schemas.openxmlformats.org/officeDocument/2006/relationships/hyperlink" Target="https://unisaludi-my.sharepoint.com/my?id=%2Fpersonal%2Fjohanacontratacion%5Funisaludi%5Fonmicrosoft%5Fcom%2FDocuments%2FCONTRATACION%202026%2FCTO%20296%20BLEDIS%20HERMINDA%20%20OLAYA%20SANCHEZ" TargetMode="External"/><Relationship Id="rId874" Type="http://schemas.openxmlformats.org/officeDocument/2006/relationships/hyperlink" Target="mailto:jdrr20@hotmail.com" TargetMode="External"/><Relationship Id="rId1725" Type="http://schemas.openxmlformats.org/officeDocument/2006/relationships/hyperlink" Target="mailto:jhessiroagui@gmail.com" TargetMode="External"/><Relationship Id="rId17" Type="http://schemas.openxmlformats.org/officeDocument/2006/relationships/hyperlink" Target="mailto:fabitocassierra@gmail.com" TargetMode="External"/><Relationship Id="rId527" Type="http://schemas.openxmlformats.org/officeDocument/2006/relationships/hyperlink" Target="mailto:iazmintiels@gmail.com" TargetMode="External"/><Relationship Id="rId734" Type="http://schemas.openxmlformats.org/officeDocument/2006/relationships/hyperlink" Target="https://unisaludi-my.sharepoint.com/my?id=%2Fpersonal%2Fjohanacontratacion%5Funisaludi%5Fonmicrosoft%5Fcom%2FDocuments%2FCONTRATACION%202026%2DCONTRATA1%2DHSF%2FCTO%20190%20YESICA%20TERINE%20CRIOLLO%20MENESES" TargetMode="External"/><Relationship Id="rId941" Type="http://schemas.openxmlformats.org/officeDocument/2006/relationships/hyperlink" Target="mailto:JASLEYVALVUENA616@GMAIL.COM" TargetMode="External"/><Relationship Id="rId1157" Type="http://schemas.openxmlformats.org/officeDocument/2006/relationships/hyperlink" Target="mailto:rjoseonate@hotmail.com" TargetMode="External"/><Relationship Id="rId1364" Type="http://schemas.openxmlformats.org/officeDocument/2006/relationships/hyperlink" Target="mailto:camilojosecabezas1997@gmail.com" TargetMode="External"/><Relationship Id="rId1571" Type="http://schemas.openxmlformats.org/officeDocument/2006/relationships/hyperlink" Target="https://community.secop.gov.co/Public/Tendering/ContractNoticePhases/View?PPI=CO1.PPI.44417381&amp;isFromPublicArea=True&amp;isModal=False" TargetMode="External"/><Relationship Id="rId70" Type="http://schemas.openxmlformats.org/officeDocument/2006/relationships/hyperlink" Target="mailto:danielepinillao@gmail.com" TargetMode="External"/><Relationship Id="rId166" Type="http://schemas.openxmlformats.org/officeDocument/2006/relationships/hyperlink" Target="https://unisaludi-my.sharepoint.com/my?id=%2Fpersonal%2Fjohanacontratacion%5Funisaludi%5Fonmicrosoft%5Fcom%2FDocuments%2FCONTRATACION%202026%2DCONTRATA1%2DHSF%2FCTO%20001%20K%2DSAVAL%20ENERGY&amp;viewid=615ec6ce%2Db4c5%2D47c6%2D9959%2D4ea468bd0701" TargetMode="External"/><Relationship Id="rId373" Type="http://schemas.openxmlformats.org/officeDocument/2006/relationships/hyperlink" Target="mailto:lianaarodriguez@ut.edu.co" TargetMode="External"/><Relationship Id="rId580" Type="http://schemas.openxmlformats.org/officeDocument/2006/relationships/hyperlink" Target="https://unisaludi-my.sharepoint.com/my?id=%2Fpersonal%2Fjohanacontratacion%5Funisaludi%5Fonmicrosoft%5Fcom%2FDocuments%2FCONTRATACION%202026%2FCTO%20216%20ANA%20ISABEL%20ARIZA%20LEON" TargetMode="External"/><Relationship Id="rId801" Type="http://schemas.openxmlformats.org/officeDocument/2006/relationships/hyperlink" Target="mailto:sandra.vera@hotmail.com" TargetMode="External"/><Relationship Id="rId1017" Type="http://schemas.openxmlformats.org/officeDocument/2006/relationships/hyperlink" Target="https://unisaludi-my.sharepoint.com/my?id=%2Fpersonal%2Fjohanacontratacion%5Funisaludi%5Fonmicrosoft%5Fcom%2FDocuments%2FCONTRATACION%202026%2FCTO%20463%20ANGIE%20LORENA%20NAVARRETE%20ORTIZ" TargetMode="External"/><Relationship Id="rId1224" Type="http://schemas.openxmlformats.org/officeDocument/2006/relationships/hyperlink" Target="https://unisaludi-my.sharepoint.com/my?id=%2Fpersonal%2Fjohanacontratacion%5Funisaludi%5Fonmicrosoft%5Fcom%2FDocuments%2FCONTRATACION%202026%2FCTO%20576%20AYDA%20LUZ%20LEIVA%20REYES" TargetMode="External"/><Relationship Id="rId1431" Type="http://schemas.openxmlformats.org/officeDocument/2006/relationships/hyperlink" Target="mailto:jjcanizales07@hotmail.com" TargetMode="External"/><Relationship Id="rId1669" Type="http://schemas.openxmlformats.org/officeDocument/2006/relationships/hyperlink" Target="https://community.secop.gov.co/Public/Tendering/ContractNoticePhases/View?PPI=CO1.PPI.45792586&amp;isFromPublicArea=True&amp;isModal=False" TargetMode="External"/><Relationship Id="rId1" Type="http://schemas.openxmlformats.org/officeDocument/2006/relationships/hyperlink" Target="mailto:delgamar8@yahoo.com" TargetMode="External"/><Relationship Id="rId233" Type="http://schemas.openxmlformats.org/officeDocument/2006/relationships/hyperlink" Target="https://unisaludi-my.sharepoint.com/query?q=128&amp;id=%2Fpersonal%2Fjohanacontratacion%5Funisaludi%5Fonmicrosoft%5Fcom%2FDocuments%2FCONTRATACION%202026%2DCONTRATA1%2DHSF&amp;searchScope=folder" TargetMode="External"/><Relationship Id="rId440" Type="http://schemas.openxmlformats.org/officeDocument/2006/relationships/hyperlink" Target="mailto:patarroyo5@gmail.com" TargetMode="External"/><Relationship Id="rId678" Type="http://schemas.openxmlformats.org/officeDocument/2006/relationships/hyperlink" Target="https://unisaludi-my.sharepoint.com/my?id=%2Fpersonal%2Fjohanacontratacion%5Funisaludi%5Fonmicrosoft%5Fcom%2FDocuments%2FCONTRATACION%202026%2FCTO%20308%20RUBEN%20DARIO%20NARVAEZ%20MORENO%20MINIMA%2008%20CHALECOS%20SUMINISTRO" TargetMode="External"/><Relationship Id="rId885"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1070" Type="http://schemas.openxmlformats.org/officeDocument/2006/relationships/hyperlink" Target="https://unisaludi-my.sharepoint.com/my?id=%2Fpersonal%2Fjohanacontratacion%5Funisaludi%5Fonmicrosoft%5Fcom%2FDocuments%2FCONTRATACION%202026%2FCTO%20550%20MONICA%20ANDREA%20RIOS%20HINCAPIE" TargetMode="External"/><Relationship Id="rId1529" Type="http://schemas.openxmlformats.org/officeDocument/2006/relationships/hyperlink" Target="https://community.secop.gov.co/Public/Tendering/ContractNoticePhases/View?PPI=CO1.PPI.44357724&amp;isFromPublicArea=True&amp;isModal=False" TargetMode="External"/><Relationship Id="rId1736" Type="http://schemas.openxmlformats.org/officeDocument/2006/relationships/hyperlink" Target="mailto:drjoseonate@hotmail.com" TargetMode="External"/><Relationship Id="rId28" Type="http://schemas.openxmlformats.org/officeDocument/2006/relationships/hyperlink" Target="mailto:servitroal@hotmail.com" TargetMode="External"/><Relationship Id="rId300" Type="http://schemas.openxmlformats.org/officeDocument/2006/relationships/hyperlink" Target="https://unisaludi-my.sharepoint.com/my?id=%2Fpersonal%2Fjohanacontratacion%5Funisaludi%5Fonmicrosoft%5Fcom%2FDocuments%2FCONTRATACION%202026%2DCONTRATA1%2DHSF%2FCTO%20087%20MARIA%20FERNANDA%20ARIAS%20DIAZ&amp;viewid=615ec6ce%2Db4c5%2D47c6%2D9959%2D4ea468bd0701" TargetMode="External"/><Relationship Id="rId538" Type="http://schemas.openxmlformats.org/officeDocument/2006/relationships/hyperlink" Target="mailto:penarenes12@gmail.com" TargetMode="External"/><Relationship Id="rId745" Type="http://schemas.openxmlformats.org/officeDocument/2006/relationships/hyperlink" Target="https://unisaludi-my.sharepoint.com/my?id=%2Fpersonal%2Fjohanacontratacion%5Funisaludi%5Fonmicrosoft%5Fcom%2FDocuments%2FCONTRATACION%202026%2FCTO%20361%20VALERIA%20CATALINA%20CABEZAD%20CAMPOS" TargetMode="External"/><Relationship Id="rId952" Type="http://schemas.openxmlformats.org/officeDocument/2006/relationships/hyperlink" Target="mailto:sandracervera516@GMAIL.COM" TargetMode="External"/><Relationship Id="rId1168" Type="http://schemas.openxmlformats.org/officeDocument/2006/relationships/hyperlink" Target="https://unisaludi-my.sharepoint.com/my?id=%2Fpersonal%2Fjohanacontratacion%5Funisaludi%5Fonmicrosoft%5Fcom%2FDocuments%2FCONTRATACION%202026%2DCONTRATA1%2DHSF%2FCTO%20048%20JOSE%20ADOLFO%20ALVAREZ&amp;viewid=615ec6ce%2Db4c5%2D47c6%2D9959%2D4ea468bd0701" TargetMode="External"/><Relationship Id="rId1375" Type="http://schemas.openxmlformats.org/officeDocument/2006/relationships/hyperlink" Target="mailto:OSCARVILKLA05@GMAIL.COM" TargetMode="External"/><Relationship Id="rId1582" Type="http://schemas.openxmlformats.org/officeDocument/2006/relationships/hyperlink" Target="https://community.secop.gov.co/Public/Tendering/ContractNoticePhases/View?PPI=CO1.PPI.44441808&amp;isFromPublicArea=True&amp;isModal=False" TargetMode="External"/><Relationship Id="rId1803" Type="http://schemas.openxmlformats.org/officeDocument/2006/relationships/hyperlink" Target="mailto:marhalilianaroa08@gmail.com" TargetMode="External"/><Relationship Id="rId81" Type="http://schemas.openxmlformats.org/officeDocument/2006/relationships/hyperlink" Target="mailto:UCITORRES2904@GMAI.COM" TargetMode="External"/><Relationship Id="rId177" Type="http://schemas.openxmlformats.org/officeDocument/2006/relationships/hyperlink" Target="https://unisaludi-my.sharepoint.com/query?q=161&amp;id=%2Fpersonal%2Fjohanacontratacion%5Funisaludi%5Fonmicrosoft%5Fcom%2FDocuments%2FCONTRATACION%202026%2DCONTRATA1%2DHSF&amp;searchScope=folder" TargetMode="External"/><Relationship Id="rId384" Type="http://schemas.openxmlformats.org/officeDocument/2006/relationships/hyperlink" Target="mailto:daniy4401@gmail.com" TargetMode="External"/><Relationship Id="rId591" Type="http://schemas.openxmlformats.org/officeDocument/2006/relationships/hyperlink" Target="https://unisaludi-my.sharepoint.com/my?id=%2Fpersonal%2Fjohanacontratacion%5Funisaludi%5Fonmicrosoft%5Fcom%2FDocuments%2FCONTRATACION%202026%2FCTO%20226%20LINA%20MARCELA%20HOYOS%20RODRIGUEZ" TargetMode="External"/><Relationship Id="rId605" Type="http://schemas.openxmlformats.org/officeDocument/2006/relationships/hyperlink" Target="https://unisaludi-my.sharepoint.com/my?id=%2Fpersonal%2Fjohanacontratacion%5Funisaludi%5Fonmicrosoft%5Fcom%2FDocuments%2FCONTRATACION%202026%2FCTO%20240%20LADY%20JOHANNA%20CATA%C3%91O%20HENAO" TargetMode="External"/><Relationship Id="rId812" Type="http://schemas.openxmlformats.org/officeDocument/2006/relationships/hyperlink" Target="mailto:sebas091@hotmail.com" TargetMode="External"/><Relationship Id="rId1028" Type="http://schemas.openxmlformats.org/officeDocument/2006/relationships/hyperlink" Target="https://unisaludi-my.sharepoint.com/my?id=%2Fpersonal%2Fjohanacontratacion%5Funisaludi%5Fonmicrosoft%5Fcom%2FDocuments%2FCONTRATACION%202026%2FCTO%20480%20DIANA%20JUDITH%20CRISTANCHO" TargetMode="External"/><Relationship Id="rId1235" Type="http://schemas.openxmlformats.org/officeDocument/2006/relationships/hyperlink" Target="https://unisaludi-my.sharepoint.com/my?id=%2Fpersonal%2Fjohanacontratacion%5Funisaludi%5Fonmicrosoft%5Fcom%2FDocuments%2FCONTRATACION%202026%2FCTO%20573%20RUBY%20YAMILE%20LUGO%20GUZMAN" TargetMode="External"/><Relationship Id="rId1442" Type="http://schemas.openxmlformats.org/officeDocument/2006/relationships/hyperlink" Target="mailto:utdistrimedicas@hotmail.com" TargetMode="External"/><Relationship Id="rId244" Type="http://schemas.openxmlformats.org/officeDocument/2006/relationships/hyperlink" Target="https://unisaludi-my.sharepoint.com/query?q=123&amp;id=%2Fpersonal%2Fjohanacontratacion%5Funisaludi%5Fonmicrosoft%5Fcom%2FDocuments%2FCONTRATACION%202026%2DCONTRATA1%2DHSF&amp;searchScope=folder" TargetMode="External"/><Relationship Id="rId689" Type="http://schemas.openxmlformats.org/officeDocument/2006/relationships/hyperlink" Target="https://unisaludi-my.sharepoint.com/my?id=%2Fpersonal%2Fjohanacontratacion%5Funisaludi%5Fonmicrosoft%5Fcom%2FDocuments%2FCONTRATACION%202026%2FCTO%20319%20FERNANDO%20ZIPA%20CASAS" TargetMode="External"/><Relationship Id="rId896" Type="http://schemas.openxmlformats.org/officeDocument/2006/relationships/hyperlink" Target="mailto:jorgeleonardo712@hotmai.com" TargetMode="External"/><Relationship Id="rId1081" Type="http://schemas.openxmlformats.org/officeDocument/2006/relationships/hyperlink" Target="https://unisaludi-my.sharepoint.com/my?id=%2Fpersonal%2Fjohanacontratacion%5Funisaludi%5Fonmicrosoft%5Fcom%2FDocuments%2FCONTRATACION%202026%2FCTO%20567%20BRAYAN%20VALENCIA%20ORTIZ" TargetMode="External"/><Relationship Id="rId1302" Type="http://schemas.openxmlformats.org/officeDocument/2006/relationships/hyperlink" Target="mailto:viviana.quevara2023@gmail.com" TargetMode="External"/><Relationship Id="rId1747" Type="http://schemas.openxmlformats.org/officeDocument/2006/relationships/hyperlink" Target="mailto:katheariza@gmail.com" TargetMode="External"/><Relationship Id="rId39" Type="http://schemas.openxmlformats.org/officeDocument/2006/relationships/hyperlink" Target="mailto:angiejuliett@gmail.com" TargetMode="External"/><Relationship Id="rId451" Type="http://schemas.openxmlformats.org/officeDocument/2006/relationships/hyperlink" Target="mailto:rasserlaura@gmail.com" TargetMode="External"/><Relationship Id="rId549" Type="http://schemas.openxmlformats.org/officeDocument/2006/relationships/hyperlink" Target="mailto:IOSCY@HOTMAIL.COM" TargetMode="External"/><Relationship Id="rId756" Type="http://schemas.openxmlformats.org/officeDocument/2006/relationships/hyperlink" Target="https://unisaludi-my.sharepoint.com/my?id=%2Fpersonal%2Fjohanacontratacion%5Funisaludi%5Fonmicrosoft%5Fcom%2FDocuments%2FCONTRATACION%202026%2DCONTRATA1%2DHSF%2FCTO%20021%20LUISA%20FERNANDA%20LIBERATO%20RENDON&amp;viewid=615ec6ce%2Db4c5%2D47c6%2D9959%2D4ea468bd0701" TargetMode="External"/><Relationship Id="rId1179" Type="http://schemas.openxmlformats.org/officeDocument/2006/relationships/hyperlink" Target="mailto:CAEBA06@HOTMAIL.COM" TargetMode="External"/><Relationship Id="rId1386" Type="http://schemas.openxmlformats.org/officeDocument/2006/relationships/hyperlink" Target="mailto:lilipaguz@hotmail.com" TargetMode="External"/><Relationship Id="rId1593" Type="http://schemas.openxmlformats.org/officeDocument/2006/relationships/hyperlink" Target="https://community.secop.gov.co/Public/Tendering/ContractNoticePhases/View?PPI=CO1.PPI.44547650&amp;isFromPublicArea=True&amp;isModal=False" TargetMode="External"/><Relationship Id="rId1607" Type="http://schemas.openxmlformats.org/officeDocument/2006/relationships/hyperlink" Target="https://community.secop.gov.co/Public/Tendering/ContractNoticePhases/View?PPI=CO1.PPI.44860900&amp;isFromPublicArea=True&amp;isModal=False" TargetMode="External"/><Relationship Id="rId1814" Type="http://schemas.openxmlformats.org/officeDocument/2006/relationships/hyperlink" Target="mailto:shirleyleon392@gmail.com" TargetMode="External"/><Relationship Id="rId104" Type="http://schemas.openxmlformats.org/officeDocument/2006/relationships/hyperlink" Target="mailto:ANCHEZARISMENDY97@GMAIL.COM" TargetMode="External"/><Relationship Id="rId188" Type="http://schemas.openxmlformats.org/officeDocument/2006/relationships/hyperlink" Target="https://unisaludi-my.sharepoint.com/my?id=%2Fpersonal%2Fjohanacontratacion%5Funisaludi%5Fonmicrosoft%5Fcom%2FDocuments%2FCONTRATACION%202026%2DCONTRATA1%2DHSF%2FCTO%20012%20OXIGENOS&amp;viewid=615ec6ce%2Db4c5%2D47c6%2D9959%2D4ea468bd0701" TargetMode="External"/><Relationship Id="rId311" Type="http://schemas.openxmlformats.org/officeDocument/2006/relationships/hyperlink" Target="https://unisaludi-my.sharepoint.com/my?id=%2Fpersonal%2Fjohanacontratacion%5Funisaludi%5Fonmicrosoft%5Fcom%2FDocuments%2FCONTRATACION%202026%2DCONTRATA1%2DHSF%2FCTO%20098%20RUBEN%20DARIO%20GOMEZ%20GALLO&amp;viewid=615ec6ce%2Db4c5%2D47c6%2D9959%2D4ea468bd0701" TargetMode="External"/><Relationship Id="rId395" Type="http://schemas.openxmlformats.org/officeDocument/2006/relationships/hyperlink" Target="mailto:nrig.ittecruz16@gmail.com" TargetMode="External"/><Relationship Id="rId409" Type="http://schemas.openxmlformats.org/officeDocument/2006/relationships/hyperlink" Target="mailto:juanda19@gmail.com" TargetMode="External"/><Relationship Id="rId963" Type="http://schemas.openxmlformats.org/officeDocument/2006/relationships/hyperlink" Target="https://unisaludi-my.sharepoint.com/my?id=%2Fpersonal%2Fjohanacontratacion%5Funisaludi%5Fonmicrosoft%5Fcom%2FDocuments%2FCONTRATACION%202026%2FCTO%20414%20CATERINE%20GISELL%20RAMIREZ%20NU%C3%91EZ" TargetMode="External"/><Relationship Id="rId1039" Type="http://schemas.openxmlformats.org/officeDocument/2006/relationships/hyperlink" Target="https://unisaludi-my.sharepoint.com/my?id=%2Fpersonal%2Fjohanacontratacion%5Funisaludi%5Fonmicrosoft%5Fcom%2FDocuments%2FCONTRATACION%202026%2FCTO%20491%20ARLEY%20QUIMBAYO%20OTAVO" TargetMode="External"/><Relationship Id="rId1246" Type="http://schemas.openxmlformats.org/officeDocument/2006/relationships/hyperlink" Target="mailto:marlenyrodriguezcabrera@gmail.com" TargetMode="External"/><Relationship Id="rId92" Type="http://schemas.openxmlformats.org/officeDocument/2006/relationships/hyperlink" Target="mailto:erika.91@hotmail.com" TargetMode="External"/><Relationship Id="rId616" Type="http://schemas.openxmlformats.org/officeDocument/2006/relationships/hyperlink" Target="mailto:ellyruiz1085@gmail.com" TargetMode="External"/><Relationship Id="rId823" Type="http://schemas.openxmlformats.org/officeDocument/2006/relationships/hyperlink" Target="mailto:fabiansdc1999@gmail.com" TargetMode="External"/><Relationship Id="rId1453" Type="http://schemas.openxmlformats.org/officeDocument/2006/relationships/hyperlink" Target="mailto:juando19@gmail.com" TargetMode="External"/><Relationship Id="rId1660" Type="http://schemas.openxmlformats.org/officeDocument/2006/relationships/hyperlink" Target="https://community.secop.gov.co/Public/Tendering/ContractNoticePhases/View?PPI=CO1.PPI.45788317&amp;isFromPublicArea=True&amp;isModal=False" TargetMode="External"/><Relationship Id="rId1758" Type="http://schemas.openxmlformats.org/officeDocument/2006/relationships/hyperlink" Target="mailto:abogadapaola.arteaga@hotmail.com" TargetMode="External"/><Relationship Id="rId255" Type="http://schemas.openxmlformats.org/officeDocument/2006/relationships/hyperlink" Target="https://unisaludi-my.sharepoint.com/query?q=119&amp;id=%2Fpersonal%2Fjohanacontratacion%5Funisaludi%5Fonmicrosoft%5Fcom%2FDocuments%2FCONTRATACION%202026%2DCONTRATA1%2DHSF&amp;searchScope=folder" TargetMode="External"/><Relationship Id="rId462" Type="http://schemas.openxmlformats.org/officeDocument/2006/relationships/hyperlink" Target="mailto:prisasayu24@gmail.com" TargetMode="External"/><Relationship Id="rId1092" Type="http://schemas.openxmlformats.org/officeDocument/2006/relationships/hyperlink" Target="https://unisaludi-my.sharepoint.com/my?id=%2Fpersonal%2Fjohanacontratacion%5Funisaludi%5Fonmicrosoft%5Fcom%2FDocuments%2FCONTRATACION%202026%2FCTO%20370%20WENDY%20VANESSA%20JIMENEZ%20RODRIGUEZ" TargetMode="External"/><Relationship Id="rId1106" Type="http://schemas.openxmlformats.org/officeDocument/2006/relationships/hyperlink" Target="mailto:enaffahenc@ut.edu.co" TargetMode="External"/><Relationship Id="rId1313" Type="http://schemas.openxmlformats.org/officeDocument/2006/relationships/hyperlink" Target="mailto:UCITORRES2904@GMAI.COM" TargetMode="External"/><Relationship Id="rId1397" Type="http://schemas.openxmlformats.org/officeDocument/2006/relationships/hyperlink" Target="https://unisaludi-my.sharepoint.com/query?q=128&amp;id=%2Fpersonal%2Fjohanacontratacion%5Funisaludi%5Fonmicrosoft%5Fcom%2FDocuments%2FCONTRATACION%202026%2DCONTRATA1%2DHSF&amp;searchScope=folder" TargetMode="External"/><Relationship Id="rId1520" Type="http://schemas.openxmlformats.org/officeDocument/2006/relationships/hyperlink" Target="https://community.secop.gov.co/Public/Tendering/ContractNoticePhases/View?PPI=CO1.PPI.49007152&amp;isFromPublicArea=True&amp;isModal=False" TargetMode="External"/><Relationship Id="rId115" Type="http://schemas.openxmlformats.org/officeDocument/2006/relationships/hyperlink" Target="mailto:carvaji@gmail.com" TargetMode="External"/><Relationship Id="rId322" Type="http://schemas.openxmlformats.org/officeDocument/2006/relationships/hyperlink" Target="https://unisaludi-my.sharepoint.com/my?id=%2Fpersonal%2Fjohanacontratacion%5Funisaludi%5Fonmicrosoft%5Fcom%2FDocuments%2FCONTRATACION%202026%2DCONTRATA1%2DHSF%2FCTO%20109%20ANDREA%20MARTINEZ%20GUTIERREZ&amp;viewid=615ec6ce%2Db4c5%2D47c6%2D9959%2D4ea468bd0701" TargetMode="External"/><Relationship Id="rId767" Type="http://schemas.openxmlformats.org/officeDocument/2006/relationships/hyperlink" Target="mailto:translaiba@hotmail.com" TargetMode="External"/><Relationship Id="rId974" Type="http://schemas.openxmlformats.org/officeDocument/2006/relationships/hyperlink" Target="mailto:jennir694@gmail.com" TargetMode="External"/><Relationship Id="rId1618" Type="http://schemas.openxmlformats.org/officeDocument/2006/relationships/hyperlink" Target="https://community.secop.gov.co/Public/Tendering/ContractNoticePhases/View?PPI=CO1.PPI.45050440&amp;isFromPublicArea=True&amp;isModal=False" TargetMode="External"/><Relationship Id="rId199" Type="http://schemas.openxmlformats.org/officeDocument/2006/relationships/hyperlink" Target="https://unisaludi-my.sharepoint.com/query?q=146&amp;id=%2Fpersonal%2Fjohanacontratacion%5Funisaludi%5Fonmicrosoft%5Fcom%2FDocuments%2FCONTRATACION%202026%2DCONTRATA1%2DHSF&amp;searchScope=folder" TargetMode="External"/><Relationship Id="rId627" Type="http://schemas.openxmlformats.org/officeDocument/2006/relationships/hyperlink" Target="https://unisaludi-my.sharepoint.com/query?q=257&amp;id=%2Fpersonal%2Fjohanacontratacion%5Funisaludi%5Fonmicrosoft%5Fcom%2FDocuments%2FCONTRATACION%202026&amp;searchScope=folder" TargetMode="External"/><Relationship Id="rId834" Type="http://schemas.openxmlformats.org/officeDocument/2006/relationships/hyperlink" Target="mailto:angelicaaguirre1997@gmail.com" TargetMode="External"/><Relationship Id="rId1257" Type="http://schemas.openxmlformats.org/officeDocument/2006/relationships/hyperlink" Target="mailto:nadiamy@hotmail.com" TargetMode="External"/><Relationship Id="rId1464" Type="http://schemas.openxmlformats.org/officeDocument/2006/relationships/hyperlink" Target="mailto:rudagoga@yahoo.com" TargetMode="External"/><Relationship Id="rId1671" Type="http://schemas.openxmlformats.org/officeDocument/2006/relationships/hyperlink" Target="https://community.secop.gov.co/Public/Tendering/ContractNoticePhases/View?PPI=CO1.PPI.45793351&amp;isFromPublicArea=True&amp;isModal=False" TargetMode="External"/><Relationship Id="rId266" Type="http://schemas.openxmlformats.org/officeDocument/2006/relationships/hyperlink" Target="https://unisaludi-my.sharepoint.com/my?id=%2Fpersonal%2Fjohanacontratacion%5Funisaludi%5Fonmicrosoft%5Fcom%2FDocuments%2FCONTRATACION%202026%2DCONTRATA1%2DHSF%2FCTO%20053%20CIELO%20MARIANA%20CAROLINA%20PRADILLA%20VELEZ&amp;viewid=615ec6ce%2Db4c5%2D47c6%2D9959%2D4ea468bd0701" TargetMode="External"/><Relationship Id="rId473" Type="http://schemas.openxmlformats.org/officeDocument/2006/relationships/hyperlink" Target="mailto:aucortes06@gmail.com" TargetMode="External"/><Relationship Id="rId680" Type="http://schemas.openxmlformats.org/officeDocument/2006/relationships/hyperlink" Target="https://unisaludi-my.sharepoint.com/my?id=%2Fpersonal%2Fjohanacontratacion%5Funisaludi%5Fonmicrosoft%5Fcom%2FDocuments%2FCONTRATACION%202026%2FCTO%20310%20YAMILE%20ASTRID%20GARCIA%20REYES" TargetMode="External"/><Relationship Id="rId901" Type="http://schemas.openxmlformats.org/officeDocument/2006/relationships/hyperlink" Target="mailto:linamarcelatrianamendez@gmail.com" TargetMode="External"/><Relationship Id="rId1117" Type="http://schemas.openxmlformats.org/officeDocument/2006/relationships/hyperlink" Target="mailto:ile6702@gmail.com" TargetMode="External"/><Relationship Id="rId1324" Type="http://schemas.openxmlformats.org/officeDocument/2006/relationships/hyperlink" Target="https://unisaludi-my.sharepoint.com/my?id=%2Fpersonal%2Fjohanacontratacion%5Funisaludi%5Fonmicrosoft%5Fcom%2FDocuments%2FCONTRATACION%202026%2DCONTRATA1%2DHSF%2FCTO%20105%20PAOLA%20ANDREA%20GOMEZ%20RICO&amp;viewid=615ec6ce%2Db4c5%2D47c6%2D9959%2D4ea468bd0701" TargetMode="External"/><Relationship Id="rId1531" Type="http://schemas.openxmlformats.org/officeDocument/2006/relationships/hyperlink" Target="https://community.secop.gov.co/Public/Tendering/ContractNoticePhases/View?PPI=CO1.PPI.44357767&amp;isFromPublicArea=True&amp;isModal=False" TargetMode="External"/><Relationship Id="rId1769" Type="http://schemas.openxmlformats.org/officeDocument/2006/relationships/hyperlink" Target="mailto:anjoperdomoreyes@gamil.com" TargetMode="External"/><Relationship Id="rId30" Type="http://schemas.openxmlformats.org/officeDocument/2006/relationships/hyperlink" Target="mailto:luferli.293@hotmail.com" TargetMode="External"/><Relationship Id="rId126" Type="http://schemas.openxmlformats.org/officeDocument/2006/relationships/hyperlink" Target="mailto:GIRALDO940412@GMAIL.COM" TargetMode="External"/><Relationship Id="rId333" Type="http://schemas.openxmlformats.org/officeDocument/2006/relationships/hyperlink" Target="https://unisaludi-my.sharepoint.com/my?id=%2Fpersonal%2Fjohanacontratacion%5Funisaludi%5Fonmicrosoft%5Fcom%2FDocuments%2FCONTRATACION%202026%2DCONTRATA1%2DHSF%2FCTO%20167%20BELLANID%20MADRIGAL%20MU%C3%91OZ" TargetMode="External"/><Relationship Id="rId540" Type="http://schemas.openxmlformats.org/officeDocument/2006/relationships/hyperlink" Target="mailto:juliana.1284@hotmail.com" TargetMode="External"/><Relationship Id="rId778" Type="http://schemas.openxmlformats.org/officeDocument/2006/relationships/hyperlink" Target="mailto:j.a.salazar1024@gmail.com" TargetMode="External"/><Relationship Id="rId985" Type="http://schemas.openxmlformats.org/officeDocument/2006/relationships/hyperlink" Target="mailto:karintique01@gmail.com" TargetMode="External"/><Relationship Id="rId1170" Type="http://schemas.openxmlformats.org/officeDocument/2006/relationships/hyperlink" Target="https://unisaludi-my.sharepoint.com/my?id=%2Fpersonal%2Fjohanacontratacion%5Funisaludi%5Fonmicrosoft%5Fcom%2FDocuments%2FCONTRATACION%202026%2DCONTRATA1%2DHSF%2FCTO%20063%20ELNORILSKE%20MORALES%20OCHOA&amp;viewid=615ec6ce%2Db4c5%2D47c6%2D9959%2D4ea468bd0701" TargetMode="External"/><Relationship Id="rId1629" Type="http://schemas.openxmlformats.org/officeDocument/2006/relationships/hyperlink" Target="https://community.secop.gov.co/Public/Tendering/ContractNoticePhases/View?PPI=CO1.PPI.45112415&amp;isFromPublicArea=True&amp;isModal=False" TargetMode="External"/><Relationship Id="rId638" Type="http://schemas.openxmlformats.org/officeDocument/2006/relationships/hyperlink" Target="https://unisaludi-my.sharepoint.com/my?id=%2Fpersonal%2Fjohanacontratacion%5Funisaludi%5Fonmicrosoft%5Fcom%2FDocuments%2FCONTRATACION%202026%2FCTO%20268%20LAURA%20ALEJANDRA%20VERASTEGUI" TargetMode="External"/><Relationship Id="rId845" Type="http://schemas.openxmlformats.org/officeDocument/2006/relationships/hyperlink" Target="mailto:emurilloducuara@gmail.com" TargetMode="External"/><Relationship Id="rId1030" Type="http://schemas.openxmlformats.org/officeDocument/2006/relationships/hyperlink" Target="https://unisaludi-my.sharepoint.com/my?id=%2Fpersonal%2Fjohanacontratacion%5Funisaludi%5Fonmicrosoft%5Fcom%2FDocuments%2FCONTRATACION%202026%2FCTO%20482%20ANGELA%20PATRICIA%20NICHOLLS%20GARCIA" TargetMode="External"/><Relationship Id="rId1268" Type="http://schemas.openxmlformats.org/officeDocument/2006/relationships/hyperlink" Target="https://unisaludi-my.sharepoint.com/my?id=%2Fpersonal%2Fjohanacontratacion%5Funisaludi%5Fonmicrosoft%5Fcom%2FDocuments%2FCONTRATACION%202026%2DCONTRATA1%2DHSF%2FCTO%20078%20JIMENA%20CAROLINA%20BOBADILLA%20CALDERON&amp;viewid=615ec6ce%2Db4c5%2D47c6%2D9959%2D4ea468bd0701" TargetMode="External"/><Relationship Id="rId1475" Type="http://schemas.openxmlformats.org/officeDocument/2006/relationships/hyperlink" Target="https://unisaludi-my.sharepoint.com/query?q=147&amp;id=%2Fpersonal%2Fjohanacontratacion%5Funisaludi%5Fonmicrosoft%5Fcom%2FDocuments%2FCONTRATACION%202026%2DCONTRATA1%2DHSF&amp;searchScope=folder" TargetMode="External"/><Relationship Id="rId1682" Type="http://schemas.openxmlformats.org/officeDocument/2006/relationships/hyperlink" Target="https://community.secop.gov.co/Public/Tendering/ContractNoticePhases/View?PPI=CO1.PPI.45795096&amp;isFromPublicArea=True&amp;isModal=False" TargetMode="External"/><Relationship Id="rId277"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400" Type="http://schemas.openxmlformats.org/officeDocument/2006/relationships/hyperlink" Target="mailto:afaelpalma831@gmail.com" TargetMode="External"/><Relationship Id="rId484" Type="http://schemas.openxmlformats.org/officeDocument/2006/relationships/hyperlink" Target="mailto:mansolangelmontes8@gmail.com" TargetMode="External"/><Relationship Id="rId705" Type="http://schemas.openxmlformats.org/officeDocument/2006/relationships/hyperlink" Target="mailto:ana.gabu@hotmail.com" TargetMode="External"/><Relationship Id="rId1128" Type="http://schemas.openxmlformats.org/officeDocument/2006/relationships/hyperlink" Target="mailto:marthavargas.soto@gmail.com" TargetMode="External"/><Relationship Id="rId1335" Type="http://schemas.openxmlformats.org/officeDocument/2006/relationships/hyperlink" Target="https://unisaludi-my.sharepoint.com/query?q=125&amp;id=%2Fpersonal%2Fjohanacontratacion%5Funisaludi%5Fonmicrosoft%5Fcom%2FDocuments%2FCONTRATACION%202026%2DCONTRATA1%2DHSF&amp;searchScope=folder" TargetMode="External"/><Relationship Id="rId1542" Type="http://schemas.openxmlformats.org/officeDocument/2006/relationships/hyperlink" Target="https://community.secop.gov.co/Public/Tendering/ContractNoticePhases/View?PPI=CO1.PPI.44365397&amp;isFromPublicArea=True&amp;isModal=False" TargetMode="External"/><Relationship Id="rId137" Type="http://schemas.openxmlformats.org/officeDocument/2006/relationships/hyperlink" Target="mailto:todotintasysuministros2007@hotmail.com" TargetMode="External"/><Relationship Id="rId344" Type="http://schemas.openxmlformats.org/officeDocument/2006/relationships/hyperlink" Target="mailto:cachacevedo@gmail.com" TargetMode="External"/><Relationship Id="rId691" Type="http://schemas.openxmlformats.org/officeDocument/2006/relationships/hyperlink" Target="https://unisaludi-my.sharepoint.com/my?id=%2Fpersonal%2Fjohanacontratacion%5Funisaludi%5Fonmicrosoft%5Fcom%2FDocuments%2FCONTRATACION%202026%2FCTO%20321%20JUAN%20LORENZO%20CIFUENTES%20VALENZUELA" TargetMode="External"/><Relationship Id="rId789" Type="http://schemas.openxmlformats.org/officeDocument/2006/relationships/hyperlink" Target="mailto:mariajosecastillo27@hotmail.com" TargetMode="External"/><Relationship Id="rId912" Type="http://schemas.openxmlformats.org/officeDocument/2006/relationships/hyperlink" Target="mailto:laura_cardona.lozada16@gmail.com" TargetMode="External"/><Relationship Id="rId996" Type="http://schemas.openxmlformats.org/officeDocument/2006/relationships/hyperlink" Target="https://unisaludi-my.sharepoint.com/my?id=%2Fpersonal%2Fjohanacontratacion%5Funisaludi%5Fonmicrosoft%5Fcom%2FDocuments%2FCONTRATACION%202026%2FCTO%20426%20YENY%20PAOLA%20RINCON%20CELADA" TargetMode="External"/><Relationship Id="rId41" Type="http://schemas.openxmlformats.org/officeDocument/2006/relationships/hyperlink" Target="mailto:dinaroa1010@hotmail.com" TargetMode="External"/><Relationship Id="rId551" Type="http://schemas.openxmlformats.org/officeDocument/2006/relationships/hyperlink" Target="mailto:diegorivas1289@gmail.com" TargetMode="External"/><Relationship Id="rId649" Type="http://schemas.openxmlformats.org/officeDocument/2006/relationships/hyperlink" Target="https://unisaludi-my.sharepoint.com/my?id=%2Fpersonal%2Fjohanacontratacion%5Funisaludi%5Fonmicrosoft%5Fcom%2FDocuments%2FCONTRATACION%202026%2FCTO%20279%20NORMA%20MARCELA%20AVILA%20LOPEZ" TargetMode="External"/><Relationship Id="rId856"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1181" Type="http://schemas.openxmlformats.org/officeDocument/2006/relationships/hyperlink" Target="mailto:dannapalacio003@gmail.com" TargetMode="External"/><Relationship Id="rId1279" Type="http://schemas.openxmlformats.org/officeDocument/2006/relationships/hyperlink" Target="mailto:jmiguel1026@gmail.com" TargetMode="External"/><Relationship Id="rId1402" Type="http://schemas.openxmlformats.org/officeDocument/2006/relationships/hyperlink" Target="mailto:KAJAIMES306@GMAIL.COM" TargetMode="External"/><Relationship Id="rId1486"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1707" Type="http://schemas.openxmlformats.org/officeDocument/2006/relationships/hyperlink" Target="https://community.secop.gov.co/Public/Tendering/ContractNoticePhases/View?PPI=CO1.PPI.46582175&amp;isFromPublicArea=True&amp;isModal=False" TargetMode="External"/><Relationship Id="rId190" Type="http://schemas.openxmlformats.org/officeDocument/2006/relationships/hyperlink" Target="https://unisaludi-my.sharepoint.com/query?q=153&amp;id=%2Fpersonal%2Fjohanacontratacion%5Funisaludi%5Fonmicrosoft%5Fcom%2FDocuments%2FCONTRATACION%202026%2DCONTRATA1%2DHSF&amp;searchScope=folder" TargetMode="External"/><Relationship Id="rId204" Type="http://schemas.openxmlformats.org/officeDocument/2006/relationships/hyperlink" Target="https://unisaludi-my.sharepoint.com/my?id=%2Fpersonal%2Fjohanacontratacion%5Funisaludi%5Fonmicrosoft%5Fcom%2FDocuments%2FCONTRATACION%202026%2DCONTRATA1%2DHSF%2FCTO%20017%20SAN%20PABLO%20ANGEL&amp;viewid=615ec6ce%2Db4c5%2D47c6%2D9959%2D4ea468bd0701" TargetMode="External"/><Relationship Id="rId288" Type="http://schemas.openxmlformats.org/officeDocument/2006/relationships/hyperlink" Target="https://unisaludi-my.sharepoint.com/my?id=%2Fpersonal%2Fjohanacontratacion%5Funisaludi%5Fonmicrosoft%5Fcom%2FDocuments%2FCONTRATACION%202026%2DCONTRATA1%2DHSF%2FCTO%20075%20LUZ%20YANETH%20ARIZA%20FORERO&amp;viewid=615ec6ce%2Db4c5%2D47c6%2D9959%2D4ea468bd0701" TargetMode="External"/><Relationship Id="rId411" Type="http://schemas.openxmlformats.org/officeDocument/2006/relationships/hyperlink" Target="mailto:erojass26@yahoo.es" TargetMode="External"/><Relationship Id="rId509" Type="http://schemas.openxmlformats.org/officeDocument/2006/relationships/hyperlink" Target="https://unisaludi-my.sharepoint.com/my?id=%2Fpersonal%2Fjohanacontratacion%5Funisaludi%5Fonmicrosoft%5Fcom%2FDocuments%2FCONTRATACION%202026%2DCONTRATA1%2DHSF%2FCTO%20187%20INGRID%20VANESA%20VIVAS%20TAPIERO" TargetMode="External"/><Relationship Id="rId1041" Type="http://schemas.openxmlformats.org/officeDocument/2006/relationships/hyperlink" Target="https://unisaludi-my.sharepoint.com/my?id=%2Fpersonal%2Fjohanacontratacion%5Funisaludi%5Fonmicrosoft%5Fcom%2FDocuments%2FCONTRATACION%202026%2FCTO%20497%20GLORIA%20STEPHANO%20BARROS%20SERNA" TargetMode="External"/><Relationship Id="rId1139"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346" Type="http://schemas.openxmlformats.org/officeDocument/2006/relationships/hyperlink" Target="https://unisaludi-my.sharepoint.com/my?id=%2Fpersonal%2Fjohanacontratacion%5Funisaludi%5Fonmicrosoft%5Fcom%2FDocuments%2FCONTRATACION%202026%2DCONTRATA1%2DHSF%2FCTO%20089%20GLORIA%20ALEXANDRA%20MONTOYA%20CESPEDES&amp;viewid=615ec6ce%2Db4c5%2D47c6%2D9959%2D4ea468bd0701" TargetMode="External"/><Relationship Id="rId1693" Type="http://schemas.openxmlformats.org/officeDocument/2006/relationships/hyperlink" Target="https://community.secop.gov.co/Public/Tendering/ContractNoticePhases/View?PPI=CO1.PPI.46304262&amp;isFromPublicArea=True&amp;isModal=False" TargetMode="External"/><Relationship Id="rId495" Type="http://schemas.openxmlformats.org/officeDocument/2006/relationships/hyperlink" Target="mailto:adrialeja2011@hotmail.com" TargetMode="External"/><Relationship Id="rId716" Type="http://schemas.openxmlformats.org/officeDocument/2006/relationships/hyperlink" Target="https://unisaludi-my.sharepoint.com/my?id=%2Fpersonal%2Fjohanacontratacion%5Funisaludi%5Fonmicrosoft%5Fcom%2FDocuments%2FCONTRATACION%202026%2FCTO%20348%20YOLANDA%20HERNANDEZ%20%C3%91USTES" TargetMode="External"/><Relationship Id="rId923" Type="http://schemas.openxmlformats.org/officeDocument/2006/relationships/hyperlink" Target="mailto:joaviles@uan.edu.co" TargetMode="External"/><Relationship Id="rId1553" Type="http://schemas.openxmlformats.org/officeDocument/2006/relationships/hyperlink" Target="https://community.secop.gov.co/Public/Tendering/ContractNoticePhases/View?PPI=CO1.PPI.44369903&amp;isFromPublicArea=True&amp;isModal=False" TargetMode="External"/><Relationship Id="rId1760" Type="http://schemas.openxmlformats.org/officeDocument/2006/relationships/hyperlink" Target="mailto:norilabril@gmail.com" TargetMode="External"/><Relationship Id="rId52" Type="http://schemas.openxmlformats.org/officeDocument/2006/relationships/hyperlink" Target="mailto:suarezvaron2000@gmail.com" TargetMode="External"/><Relationship Id="rId148" Type="http://schemas.openxmlformats.org/officeDocument/2006/relationships/hyperlink" Target="mailto:ROFI1122@HOTMAIL.COM" TargetMode="External"/><Relationship Id="rId355"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562" Type="http://schemas.openxmlformats.org/officeDocument/2006/relationships/hyperlink" Target="https://unisaludi-my.sharepoint.com/my?id=%2Fpersonal%2Fjohanacontratacion%5Funisaludi%5Fonmicrosoft%5Fcom%2FDocuments%2FCONTRATACION%202026%2FCTO%20199%20MARIA%20ALEJANDRA%20URETE%20RODRIGUEZ" TargetMode="External"/><Relationship Id="rId1192" Type="http://schemas.openxmlformats.org/officeDocument/2006/relationships/hyperlink" Target="mailto:ricardopradaing@hotmail.com" TargetMode="External"/><Relationship Id="rId1206" Type="http://schemas.openxmlformats.org/officeDocument/2006/relationships/hyperlink" Target="mailto:jloalexc16@hotmail.com" TargetMode="External"/><Relationship Id="rId1413" Type="http://schemas.openxmlformats.org/officeDocument/2006/relationships/hyperlink" Target="mailto:rembertotaron@hotmail.com" TargetMode="External"/><Relationship Id="rId1620" Type="http://schemas.openxmlformats.org/officeDocument/2006/relationships/hyperlink" Target="https://community.secop.gov.co/Public/Tendering/ContractNoticePhases/View?PPI=CO1.PPI.45104857&amp;isFromPublicArea=True&amp;isModal=False" TargetMode="External"/><Relationship Id="rId215" Type="http://schemas.openxmlformats.org/officeDocument/2006/relationships/hyperlink" Target="https://unisaludi-my.sharepoint.com/my?id=%2Fpersonal%2Fjohanacontratacion%5Funisaludi%5Fonmicrosoft%5Fcom%2FDocuments%2FCONTRATACION%202026%2DCONTRATA1%2DHSF%2FCTO%20021%20LUISA%20FERNANDA%20LIBERATO%20RENDON&amp;viewid=615ec6ce%2Db4c5%2D47c6%2D9959%2D4ea468bd0701" TargetMode="External"/><Relationship Id="rId422" Type="http://schemas.openxmlformats.org/officeDocument/2006/relationships/hyperlink" Target="mailto:lauritapalmita19898@gmail.com" TargetMode="External"/><Relationship Id="rId867" Type="http://schemas.openxmlformats.org/officeDocument/2006/relationships/hyperlink" Target="mailto:paolarincon.1997@gmail.com" TargetMode="External"/><Relationship Id="rId1052" Type="http://schemas.openxmlformats.org/officeDocument/2006/relationships/hyperlink" Target="https://unisaludi-my.sharepoint.com/my?id=%2Fpersonal%2Fjohanacontratacion%5Funisaludi%5Fonmicrosoft%5Fcom%2FDocuments%2FCONTRATACION%202026%2FCTO%20525%20YINNA%20PAOLA%20LAGUNA%20QUINTERO" TargetMode="External"/><Relationship Id="rId1497" Type="http://schemas.openxmlformats.org/officeDocument/2006/relationships/hyperlink" Target="https://unisaludi-my.sharepoint.com/query?q=149&amp;id=%2Fpersonal%2Fjohanacontratacion%5Funisaludi%5Fonmicrosoft%5Fcom%2FDocuments%2FCONTRATACION%202026%2DCONTRATA1%2DHSF&amp;searchScope=folder" TargetMode="External"/><Relationship Id="rId1718" Type="http://schemas.openxmlformats.org/officeDocument/2006/relationships/hyperlink" Target="https://community.secop.gov.co/Public/Tendering/ContractNoticePhases/View?PPI=CO1.PPI.49007167&amp;isFromPublicArea=True&amp;isModal=False" TargetMode="External"/><Relationship Id="rId299" Type="http://schemas.openxmlformats.org/officeDocument/2006/relationships/hyperlink" Target="https://unisaludi-my.sharepoint.com/my?id=%2Fpersonal%2Fjohanacontratacion%5Funisaludi%5Fonmicrosoft%5Fcom%2FDocuments%2FCONTRATACION%202026%2DCONTRATA1%2DHSF%2FCTO%20086%20EIDY%20LORENA%20HERRERA%20REINA&amp;viewid=615ec6ce%2Db4c5%2D47c6%2D9959%2D4ea468bd0701" TargetMode="External"/><Relationship Id="rId727" Type="http://schemas.openxmlformats.org/officeDocument/2006/relationships/hyperlink" Target="mailto:wilsonbahoz@gmail.com" TargetMode="External"/><Relationship Id="rId934" Type="http://schemas.openxmlformats.org/officeDocument/2006/relationships/hyperlink" Target="https://unisaludi-my.sharepoint.com/my?id=%2Fpersonal%2Fjohanacontratacion%5Funisaludi%5Fonmicrosoft%5Fcom%2FDocuments%2FCONTRATACION%202026%2FCTO%20403%20CONSORCIO%20TRANSPORTE%20USI%20202601%20MENOR%20CUANTIA" TargetMode="External"/><Relationship Id="rId1357" Type="http://schemas.openxmlformats.org/officeDocument/2006/relationships/hyperlink" Target="mailto:erika.91@hotmail.com" TargetMode="External"/><Relationship Id="rId1564" Type="http://schemas.openxmlformats.org/officeDocument/2006/relationships/hyperlink" Target="https://community.secop.gov.co/Public/Tendering/ContractNoticePhases/View?PPI=CO1.PPI.44415165&amp;isFromPublicArea=True&amp;isModal=False" TargetMode="External"/><Relationship Id="rId1771" Type="http://schemas.openxmlformats.org/officeDocument/2006/relationships/hyperlink" Target="mailto:richi_rincon9@hotmail.com" TargetMode="External"/><Relationship Id="rId63" Type="http://schemas.openxmlformats.org/officeDocument/2006/relationships/hyperlink" Target="mailto:JORGEMONTEJO585@GMAIL.COM" TargetMode="External"/><Relationship Id="rId159" Type="http://schemas.openxmlformats.org/officeDocument/2006/relationships/hyperlink" Target="mailto:naviviht@gmail.com" TargetMode="External"/><Relationship Id="rId366" Type="http://schemas.openxmlformats.org/officeDocument/2006/relationships/hyperlink" Target="mailto:JOSEGRABRIELl2507@gmail.com" TargetMode="External"/><Relationship Id="rId573" Type="http://schemas.openxmlformats.org/officeDocument/2006/relationships/hyperlink" Target="https://unisaludi-my.sharepoint.com/my?id=%2Fpersonal%2Fjohanacontratacion%5Funisaludi%5Fonmicrosoft%5Fcom%2FDocuments%2FCONTRATACION%202026%2FCTO%20209%20MARIA%20CAROLINA%20BERMUDEZ%20BELTRAN" TargetMode="External"/><Relationship Id="rId780" Type="http://schemas.openxmlformats.org/officeDocument/2006/relationships/hyperlink" Target="mailto:vick.ygfelipe@hotmail.com" TargetMode="External"/><Relationship Id="rId1217"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1424" Type="http://schemas.openxmlformats.org/officeDocument/2006/relationships/hyperlink" Target="https://unisaludi-my.sharepoint.com/my?id=%2Fpersonal%2Fjohanacontratacion%5Funisaludi%5Fonmicrosoft%5Fcom%2FDocuments%2FCONTRATACION%202026%2DCONTRATA1%2DHSF%2FCTO%20036%20MILLER%20ALEXANDER%20GUTIERREZ%20%20MENESES&amp;viewid=615ec6ce%2Db4c5%2D47c6%2D9959%2D4ea468bd0701" TargetMode="External"/><Relationship Id="rId1631" Type="http://schemas.openxmlformats.org/officeDocument/2006/relationships/hyperlink" Target="https://community.secop.gov.co/Public/Tendering/ContractNoticePhases/View?PPI=CO1.PPI.45121133&amp;isFromPublicArea=True&amp;isModal=False" TargetMode="External"/><Relationship Id="rId226" Type="http://schemas.openxmlformats.org/officeDocument/2006/relationships/hyperlink" Target="https://unisaludi-my.sharepoint.com/my?id=%2Fpersonal%2Fjohanacontratacion%5Funisaludi%5Fonmicrosoft%5Fcom%2FDocuments%2FCONTRATACION%202026%2DCONTRATA1%2DHSF%2FCTO%20027%20SEGURIDAD%20EL%20TREBOL&amp;viewid=615ec6ce%2Db4c5%2D47c6%2D9959%2D4ea468bd0701" TargetMode="External"/><Relationship Id="rId433" Type="http://schemas.openxmlformats.org/officeDocument/2006/relationships/hyperlink" Target="mailto:olanoami2023@hotmail.com" TargetMode="External"/><Relationship Id="rId878" Type="http://schemas.openxmlformats.org/officeDocument/2006/relationships/hyperlink" Target="mailto:ulianstotrujillo@gmail.com" TargetMode="External"/><Relationship Id="rId1063" Type="http://schemas.openxmlformats.org/officeDocument/2006/relationships/hyperlink" Target="https://unisaludi-my.sharepoint.com/my?id=%2Fpersonal%2Fjohanacontratacion%5Funisaludi%5Fonmicrosoft%5Fcom%2FDocuments%2FCONTRATACION%202026%2FCTO%20540%20RONALDO%20PALLARES%20SUAREZ" TargetMode="External"/><Relationship Id="rId1270" Type="http://schemas.openxmlformats.org/officeDocument/2006/relationships/hyperlink" Target="https://unisaludi-my.sharepoint.com/my?id=%2Fpersonal%2Fjohanacontratacion%5Funisaludi%5Fonmicrosoft%5Fcom%2FDocuments%2FCONTRATACION%202026%2DCONTRATA1%2DHSF%2FCTO%20079%20ERIKA%20MARCELA%20CONSTAIN%20VALENCIA&amp;viewid=615ec6ce%2Db4c5%2D47c6%2D9959%2D4ea468bd0701" TargetMode="External"/><Relationship Id="rId1729" Type="http://schemas.openxmlformats.org/officeDocument/2006/relationships/hyperlink" Target="mailto:camilajohnsson@gmail.com" TargetMode="External"/><Relationship Id="rId640" Type="http://schemas.openxmlformats.org/officeDocument/2006/relationships/hyperlink" Target="https://unisaludi-my.sharepoint.com/my?id=%2Fpersonal%2Fjohanacontratacion%5Funisaludi%5Fonmicrosoft%5Fcom%2FDocuments%2FCONTRATACION%202026%2FCTO%20270%20ALEXANDER%20LOZANO%20MORENO" TargetMode="External"/><Relationship Id="rId738" Type="http://schemas.openxmlformats.org/officeDocument/2006/relationships/hyperlink" Target="https://unisaludi-my.sharepoint.com/my?id=%2Fpersonal%2Fjohanacontratacion%5Funisaludi%5Fonmicrosoft%5Fcom%2FDocuments%2FCONTRATACION%202026%2FCTO%20267%20MONICA%20DEL%20PILAR%20CASTRO%20DIAZ" TargetMode="External"/><Relationship Id="rId945" Type="http://schemas.openxmlformats.org/officeDocument/2006/relationships/hyperlink" Target="mailto:danychav1017@gmail.com" TargetMode="External"/><Relationship Id="rId1368" Type="http://schemas.openxmlformats.org/officeDocument/2006/relationships/hyperlink" Target="mailto:julycorreabonilla@gmail.com" TargetMode="External"/><Relationship Id="rId1575" Type="http://schemas.openxmlformats.org/officeDocument/2006/relationships/hyperlink" Target="https://community.secop.gov.co/Public/Tendering/ContractNoticePhases/View?PPI=CO1.PPI.44438696&amp;isFromPublicArea=True&amp;isModal=False" TargetMode="External"/><Relationship Id="rId1782" Type="http://schemas.openxmlformats.org/officeDocument/2006/relationships/hyperlink" Target="mailto:emcv1234@gamil.com" TargetMode="External"/><Relationship Id="rId74" Type="http://schemas.openxmlformats.org/officeDocument/2006/relationships/hyperlink" Target="mailto:OSCARVILKLA05@GMAIL.COM" TargetMode="External"/><Relationship Id="rId377" Type="http://schemas.openxmlformats.org/officeDocument/2006/relationships/hyperlink" Target="mailto:bernalchacondrea2@gmail.com" TargetMode="External"/><Relationship Id="rId500" Type="http://schemas.openxmlformats.org/officeDocument/2006/relationships/hyperlink" Target="mailto:olvanegasv@gmail.com" TargetMode="External"/><Relationship Id="rId584" Type="http://schemas.openxmlformats.org/officeDocument/2006/relationships/hyperlink" Target="https://unisaludi-my.sharepoint.com/my?id=%2Fpersonal%2Fjohanacontratacion%5Funisaludi%5Fonmicrosoft%5Fcom%2FDocuments%2FCONTRATACION%202026%2FCTO%20220%20LAURA%20VANESSA%20SALAZAR%20RODRIGUEZ" TargetMode="External"/><Relationship Id="rId805" Type="http://schemas.openxmlformats.org/officeDocument/2006/relationships/hyperlink" Target="mailto:andresecb4@gmail.com" TargetMode="External"/><Relationship Id="rId1130" Type="http://schemas.openxmlformats.org/officeDocument/2006/relationships/hyperlink" Target="mailto:diegoamado1982@gmail.com" TargetMode="External"/><Relationship Id="rId1228" Type="http://schemas.openxmlformats.org/officeDocument/2006/relationships/hyperlink" Target="mailto:annasandoval31@gmail.com" TargetMode="External"/><Relationship Id="rId1435" Type="http://schemas.openxmlformats.org/officeDocument/2006/relationships/hyperlink" Target="mailto:avcingenieria@hotmail.com" TargetMode="External"/><Relationship Id="rId5" Type="http://schemas.openxmlformats.org/officeDocument/2006/relationships/hyperlink" Target="mailto:imerc1207@gmail&#241;.com" TargetMode="External"/><Relationship Id="rId237" Type="http://schemas.openxmlformats.org/officeDocument/2006/relationships/hyperlink" Target="https://unisaludi-my.sharepoint.com/query?q=126&amp;id=%2Fpersonal%2Fjohanacontratacion%5Funisaludi%5Fonmicrosoft%5Fcom%2FDocuments%2FCONTRATACION%202026%2DCONTRATA1%2DHSF&amp;searchScope=folder" TargetMode="External"/><Relationship Id="rId791"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889" Type="http://schemas.openxmlformats.org/officeDocument/2006/relationships/hyperlink" Target="mailto:ujietharudom@gmail.com" TargetMode="External"/><Relationship Id="rId1074" Type="http://schemas.openxmlformats.org/officeDocument/2006/relationships/hyperlink" Target="https://unisaludi-my.sharepoint.com/my?id=%2Fpersonal%2Fjohanacontratacion%5Funisaludi%5Fonmicrosoft%5Fcom%2FDocuments%2FCONTRATACION%202026%2FCTO%20556%20SANTIAGO%20CRUZ%20MEJIA" TargetMode="External"/><Relationship Id="rId1642" Type="http://schemas.openxmlformats.org/officeDocument/2006/relationships/hyperlink" Target="https://community.secop.gov.co/Public/Tendering/ContractNoticePhases/View?PPI=CO1.PPI.45177067&amp;isFromPublicArea=True&amp;isModal=False" TargetMode="External"/><Relationship Id="rId444" Type="http://schemas.openxmlformats.org/officeDocument/2006/relationships/hyperlink" Target="mailto:EIDYALLISON25@GMAIL.COM" TargetMode="External"/><Relationship Id="rId651" Type="http://schemas.openxmlformats.org/officeDocument/2006/relationships/hyperlink" Target="https://unisaludi-my.sharepoint.com/my?id=%2Fpersonal%2Fjohanacontratacion%5Funisaludi%5Fonmicrosoft%5Fcom%2FDocuments%2FCONTRATACION%202026%2FCTO%20281%20MARTIZA%20YAIMA%20CAMACHO" TargetMode="External"/><Relationship Id="rId749" Type="http://schemas.openxmlformats.org/officeDocument/2006/relationships/hyperlink" Target="mailto:educaci&#243;n,852314@hotmail.com" TargetMode="External"/><Relationship Id="rId1281" Type="http://schemas.openxmlformats.org/officeDocument/2006/relationships/hyperlink" Target="https://unisaludi-my.sharepoint.com/my?id=%2Fpersonal%2Fjohanacontratacion%5Funisaludi%5Fonmicrosoft%5Fcom%2FDocuments%2FCONTRATACION%202026%2FCTO%20576%20AYDA%20LUZ%20LEIVA%20REYES" TargetMode="External"/><Relationship Id="rId1379" Type="http://schemas.openxmlformats.org/officeDocument/2006/relationships/hyperlink" Target="mailto:NORROACOS1971@HOTMAIL.COM" TargetMode="External"/><Relationship Id="rId1502" Type="http://schemas.openxmlformats.org/officeDocument/2006/relationships/hyperlink" Target="mailto:Ibenitez@alborautos.com" TargetMode="External"/><Relationship Id="rId1586" Type="http://schemas.openxmlformats.org/officeDocument/2006/relationships/hyperlink" Target="https://community.secop.gov.co/Public/Tendering/ContractNoticePhases/View?PPI=CO1.PPI.44467996&amp;isFromPublicArea=True&amp;isModal=False" TargetMode="External"/><Relationship Id="rId1807" Type="http://schemas.openxmlformats.org/officeDocument/2006/relationships/hyperlink" Target="mailto:luzcespedes@hotmail.com" TargetMode="External"/><Relationship Id="rId290" Type="http://schemas.openxmlformats.org/officeDocument/2006/relationships/hyperlink" Target="https://unisaludi-my.sharepoint.com/my?id=%2Fpersonal%2Fjohanacontratacion%5Funisaludi%5Fonmicrosoft%5Fcom%2FDocuments%2FCONTRATACION%202026%2DCONTRATA1%2DHSF%2FCTO%20077%20MARIA%20CAMILA%20SANCHEZ%20GUEVARA&amp;viewid=615ec6ce%2Db4c5%2D47c6%2D9959%2D4ea468bd0701" TargetMode="External"/><Relationship Id="rId304" Type="http://schemas.openxmlformats.org/officeDocument/2006/relationships/hyperlink" Target="https://unisaludi-my.sharepoint.com/my?id=%2Fpersonal%2Fjohanacontratacion%5Funisaludi%5Fonmicrosoft%5Fcom%2FDocuments%2FCONTRATACION%202026%2DCONTRATA1%2DHSF%2FCTO%20091%20LILIANA%20MILENA%20PARAMO%20GUZMAN&amp;viewid=615ec6ce%2Db4c5%2D47c6%2D9959%2D4ea468bd0701" TargetMode="External"/><Relationship Id="rId388" Type="http://schemas.openxmlformats.org/officeDocument/2006/relationships/hyperlink" Target="mailto:nikolfuentes10@gmail.com" TargetMode="External"/><Relationship Id="rId511" Type="http://schemas.openxmlformats.org/officeDocument/2006/relationships/hyperlink" Target="https://unisaludi-my.sharepoint.com/my?id=%2Fpersonal%2Fjohanacontratacion%5Funisaludi%5Fonmicrosoft%5Fcom%2FDocuments%2FCONTRATACION%202026%2DCONTRATA1%2DHSF%2FCTO%20189%20JESSICA%20LORENA%20BARRETO%20OSPINA" TargetMode="External"/><Relationship Id="rId609" Type="http://schemas.openxmlformats.org/officeDocument/2006/relationships/hyperlink" Target="https://unisaludi-my.sharepoint.com/my?id=%2Fpersonal%2Fjohanacontratacion%5Funisaludi%5Fonmicrosoft%5Fcom%2FDocuments%2FCONTRATACION%202026%2FCTO%20244%20ZAIRA%20MONTOYA%20NI%C3%91O" TargetMode="External"/><Relationship Id="rId956" Type="http://schemas.openxmlformats.org/officeDocument/2006/relationships/hyperlink" Target="mailto:diazmafe954@gmail.com" TargetMode="External"/><Relationship Id="rId1141"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239" Type="http://schemas.openxmlformats.org/officeDocument/2006/relationships/hyperlink" Target="https://unisaludi-my.sharepoint.com/my?id=%2Fpersonal%2Fjohanacontratacion%5Funisaludi%5Fonmicrosoft%5Fcom%2FDocuments%2FCONTRATACION%202026%2FCTO%20576%20AYDA%20LUZ%20LEIVA%20REYES" TargetMode="External"/><Relationship Id="rId1793" Type="http://schemas.openxmlformats.org/officeDocument/2006/relationships/hyperlink" Target="mailto:lorecardona@hotmail.com" TargetMode="External"/><Relationship Id="rId85" Type="http://schemas.openxmlformats.org/officeDocument/2006/relationships/hyperlink" Target="mailto:melanyorguzman@gmail.com" TargetMode="External"/><Relationship Id="rId150" Type="http://schemas.openxmlformats.org/officeDocument/2006/relationships/hyperlink" Target="mailto:diego.cortestt@gmail.com" TargetMode="External"/><Relationship Id="rId595" Type="http://schemas.openxmlformats.org/officeDocument/2006/relationships/hyperlink" Target="https://unisaludi-my.sharepoint.com/my?id=%2Fpersonal%2Fjohanacontratacion%5Funisaludi%5Fonmicrosoft%5Fcom%2FDocuments%2FCONTRATACION%202026%2FCTO%20230%20JOSE%20DANERYS%20VARGAS%20CASTRO" TargetMode="External"/><Relationship Id="rId816" Type="http://schemas.openxmlformats.org/officeDocument/2006/relationships/hyperlink" Target="mailto:YEIMICARRETERO@GMAIL.COM" TargetMode="External"/><Relationship Id="rId1001" Type="http://schemas.openxmlformats.org/officeDocument/2006/relationships/hyperlink" Target="https://unisaludi-my.sharepoint.com/my?id=%2Fpersonal%2Fjohanacontratacion%5Funisaludi%5Fonmicrosoft%5Fcom%2FDocuments%2FCONTRATACION%202026%2FCTO%20431%20MARIA%20ALEJANDRA%20PEREZ%20ROBAYO" TargetMode="External"/><Relationship Id="rId1446"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1653" Type="http://schemas.openxmlformats.org/officeDocument/2006/relationships/hyperlink" Target="https://community.secop.gov.co/Public/Tendering/ContractNoticePhases/View?PPI=CO1.PPI.45733090&amp;isFromPublicArea=True&amp;isModal=False" TargetMode="External"/><Relationship Id="rId248" Type="http://schemas.openxmlformats.org/officeDocument/2006/relationships/hyperlink" Target="https://unisaludi-my.sharepoint.com/my?id=%2Fpersonal%2Fjohanacontratacion%5Funisaludi%5Fonmicrosoft%5Fcom%2FDocuments%2FCONTRATACION%202026%2DCONTRATA1%2DHSF%2FCTO%20039%20NINI%20JOHANNA%20VARON%20GUTIERREZ&amp;viewid=615ec6ce%2Db4c5%2D47c6%2D9959%2D4ea468bd0701" TargetMode="External"/><Relationship Id="rId455" Type="http://schemas.openxmlformats.org/officeDocument/2006/relationships/hyperlink" Target="mailto:ladyjchenao@gmail.com" TargetMode="External"/><Relationship Id="rId662" Type="http://schemas.openxmlformats.org/officeDocument/2006/relationships/hyperlink" Target="https://unisaludi-my.sharepoint.com/my?id=%2Fpersonal%2Fjohanacontratacion%5Funisaludi%5Fonmicrosoft%5Fcom%2FDocuments%2FCONTRATACION%202026%2FCTO%20292%20MONICA%20MARIA%20ESPITIA%20VELASCO" TargetMode="External"/><Relationship Id="rId1085" Type="http://schemas.openxmlformats.org/officeDocument/2006/relationships/hyperlink" Target="https://unisaludi-my.sharepoint.com/my?id=%2Fpersonal%2Fjohanacontratacion%5Funisaludi%5Fonmicrosoft%5Fcom%2FDocuments%2FCONTRATACION%202026%2FCTO%20570%20DAMARY%20PANCHA%20MORALES" TargetMode="External"/><Relationship Id="rId1292" Type="http://schemas.openxmlformats.org/officeDocument/2006/relationships/hyperlink" Target="mailto:LORENADELPILARVELANDIA@GMAIL,.COM" TargetMode="External"/><Relationship Id="rId1306" Type="http://schemas.openxmlformats.org/officeDocument/2006/relationships/hyperlink" Target="mailto:ing.mrp79@gmail.com" TargetMode="External"/><Relationship Id="rId1513" Type="http://schemas.openxmlformats.org/officeDocument/2006/relationships/hyperlink" Target="https://community.secop.gov.co/Public/Tendering/ContractNoticePhases/View?PPI=CO1.PPI.49007233&amp;isFromPublicArea=True&amp;isModal=False" TargetMode="External"/><Relationship Id="rId1720" Type="http://schemas.openxmlformats.org/officeDocument/2006/relationships/hyperlink" Target="https://community.secop.gov.co/Public/Tendering/ContractNoticePhases/View?PPI=CO1.PPI.49007159&amp;isFromPublicArea=True&amp;isModal=False" TargetMode="External"/><Relationship Id="rId12" Type="http://schemas.openxmlformats.org/officeDocument/2006/relationships/hyperlink" Target="mailto:sara.sanchezcubillos@hotmail.com" TargetMode="External"/><Relationship Id="rId108" Type="http://schemas.openxmlformats.org/officeDocument/2006/relationships/hyperlink" Target="mailto:goedma@hotmail.com" TargetMode="External"/><Relationship Id="rId315" Type="http://schemas.openxmlformats.org/officeDocument/2006/relationships/hyperlink" Target="https://unisaludi-my.sharepoint.com/my?id=%2Fpersonal%2Fjohanacontratacion%5Funisaludi%5Fonmicrosoft%5Fcom%2FDocuments%2FCONTRATACION%202026%2DCONTRATA1%2DHSF%2FCTO%20102%20ANA%20CENED%20LOZANA&amp;viewid=615ec6ce%2Db4c5%2D47c6%2D9959%2D4ea468bd0701" TargetMode="External"/><Relationship Id="rId522" Type="http://schemas.openxmlformats.org/officeDocument/2006/relationships/hyperlink" Target="mailto:phanna_jpk@hotmail.com" TargetMode="External"/><Relationship Id="rId967" Type="http://schemas.openxmlformats.org/officeDocument/2006/relationships/hyperlink" Target="mailto:moni_yate_1096@hotmail.com" TargetMode="External"/><Relationship Id="rId1152" Type="http://schemas.openxmlformats.org/officeDocument/2006/relationships/hyperlink" Target="mailto:auracquintero9@gmail.com" TargetMode="External"/><Relationship Id="rId1597" Type="http://schemas.openxmlformats.org/officeDocument/2006/relationships/hyperlink" Target="https://community.secop.gov.co/Public/Tendering/ContractNoticePhases/View?PPI=CO1.PPI.44666474&amp;isFromPublicArea=True&amp;isModal=False" TargetMode="External"/><Relationship Id="rId1818" Type="http://schemas.openxmlformats.org/officeDocument/2006/relationships/hyperlink" Target="mailto:claudiax224@hotmail.com" TargetMode="External"/><Relationship Id="rId96" Type="http://schemas.openxmlformats.org/officeDocument/2006/relationships/hyperlink" Target="mailto:aola2018gomezz@gmail.com" TargetMode="External"/><Relationship Id="rId161" Type="http://schemas.openxmlformats.org/officeDocument/2006/relationships/hyperlink" Target="mailto:TATIANAGP05@GMAIL.COM" TargetMode="External"/><Relationship Id="rId399" Type="http://schemas.openxmlformats.org/officeDocument/2006/relationships/hyperlink" Target="mailto:5biancamoreno@gmail.com" TargetMode="External"/><Relationship Id="rId827" Type="http://schemas.openxmlformats.org/officeDocument/2006/relationships/hyperlink" Target="mailto:angel_gomdez@juancorpas.edu.co" TargetMode="External"/><Relationship Id="rId1012" Type="http://schemas.openxmlformats.org/officeDocument/2006/relationships/hyperlink" Target="https://unisaludi-my.sharepoint.com/my?id=%2Fpersonal%2Fjohanacontratacion%5Funisaludi%5Fonmicrosoft%5Fcom%2FDocuments%2FCONTRATACION%202026%2FCTO%20456%20SANDRA%20LILIANA%20VERA%20LOZANO" TargetMode="External"/><Relationship Id="rId1457" Type="http://schemas.openxmlformats.org/officeDocument/2006/relationships/hyperlink" Target="https://unisaludi-my.sharepoint.com/my?id=%2Fpersonal%2Fjohanacontratacion%5Funisaludi%5Fonmicrosoft%5Fcom%2FDocuments%2FCONTRATACION%202026%2DCONTRATA1%2DHSF%2FCTO%20196%20JUAN%20DOMINGO%20PALACIONS%20ABELLO" TargetMode="External"/><Relationship Id="rId1664" Type="http://schemas.openxmlformats.org/officeDocument/2006/relationships/hyperlink" Target="https://community.secop.gov.co/Public/Tendering/ContractNoticePhases/View?PPI=CO1.PPI.45789641&amp;isFromPublicArea=True&amp;isModal=False" TargetMode="External"/><Relationship Id="rId259"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466" Type="http://schemas.openxmlformats.org/officeDocument/2006/relationships/hyperlink" Target="mailto:karolmedina119@gmail.com" TargetMode="External"/><Relationship Id="rId673" Type="http://schemas.openxmlformats.org/officeDocument/2006/relationships/hyperlink" Target="https://unisaludi-my.sharepoint.com/my?id=%2Fpersonal%2Fjohanacontratacion%5Funisaludi%5Fonmicrosoft%5Fcom%2FDocuments%2FCONTRATACION%202026%2FCTO%20303%20SANDRA%20PAOLA%20PASOS%20HERNANDEZ" TargetMode="External"/><Relationship Id="rId880" Type="http://schemas.openxmlformats.org/officeDocument/2006/relationships/hyperlink" Target="mailto:OSADALAURA0102@GMAIL.COM" TargetMode="External"/><Relationship Id="rId1096" Type="http://schemas.openxmlformats.org/officeDocument/2006/relationships/hyperlink" Target="mailto:ninfalaraenfer@hotmail.com" TargetMode="External"/><Relationship Id="rId1317" Type="http://schemas.openxmlformats.org/officeDocument/2006/relationships/hyperlink" Target="mailto:yambear@hotmail.com" TargetMode="External"/><Relationship Id="rId1524" Type="http://schemas.openxmlformats.org/officeDocument/2006/relationships/hyperlink" Target="https://community.secop.gov.co/Public/Tendering/ContractNoticePhases/View?PPI=CO1.PPI.44363398&amp;isFromPublicArea=True&amp;isModal=False" TargetMode="External"/><Relationship Id="rId1731" Type="http://schemas.openxmlformats.org/officeDocument/2006/relationships/hyperlink" Target="mailto:andresrodriguezd98@gmail.com" TargetMode="External"/><Relationship Id="rId23" Type="http://schemas.openxmlformats.org/officeDocument/2006/relationships/hyperlink" Target="mailto:KAJAIMES306@GMAIL.COM" TargetMode="External"/><Relationship Id="rId119" Type="http://schemas.openxmlformats.org/officeDocument/2006/relationships/hyperlink" Target="mailto:danilot275@gmail.com" TargetMode="External"/><Relationship Id="rId326" Type="http://schemas.openxmlformats.org/officeDocument/2006/relationships/hyperlink" Target="https://unisaludi-my.sharepoint.com/my?id=%2Fpersonal%2Fjohanacontratacion%5Funisaludi%5Fonmicrosoft%5Fcom%2FDocuments%2FCONTRATACION%202026%2DCONTRATA1%2DHSF%2FCTO%20113%20NICOLAS%20SANCHEZ%20ARISMENDY&amp;viewid=615ec6ce%2Db4c5%2D47c6%2D9959%2D4ea468bd0701" TargetMode="External"/><Relationship Id="rId533" Type="http://schemas.openxmlformats.org/officeDocument/2006/relationships/hyperlink" Target="mailto:lamendezdon@ut.edu.co" TargetMode="External"/><Relationship Id="rId978" Type="http://schemas.openxmlformats.org/officeDocument/2006/relationships/hyperlink" Target="mailto:guilloar@hotmail.com" TargetMode="External"/><Relationship Id="rId1163"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370" Type="http://schemas.openxmlformats.org/officeDocument/2006/relationships/hyperlink" Target="mailto:odontologamurcia16@gmail.com" TargetMode="External"/><Relationship Id="rId740" Type="http://schemas.openxmlformats.org/officeDocument/2006/relationships/hyperlink" Target="https://unisaludi-my.sharepoint.com/my?id=%2Fpersonal%2Fjohanacontratacion%5Funisaludi%5Fonmicrosoft%5Fcom%2FDocuments%2FCONTRATACION%202026%2FCTO%20292%20MONICA%20MARIA%20ESPITIA%20VELASCO" TargetMode="External"/><Relationship Id="rId838" Type="http://schemas.openxmlformats.org/officeDocument/2006/relationships/hyperlink" Target="mailto:amusantiago15@gmail.com" TargetMode="External"/><Relationship Id="rId1023" Type="http://schemas.openxmlformats.org/officeDocument/2006/relationships/hyperlink" Target="https://unisaludi-my.sharepoint.com/my?id=%2Fpersonal%2Fjohanacontratacion%5Funisaludi%5Fonmicrosoft%5Fcom%2FDocuments%2FCONTRATACION%202026%2FCTO%20473%20LESLY%20KARINA%20VALENCIA%20GUZMAN" TargetMode="External"/><Relationship Id="rId1468" Type="http://schemas.openxmlformats.org/officeDocument/2006/relationships/hyperlink" Target="mailto:notule@hotmail.com" TargetMode="External"/><Relationship Id="rId1675" Type="http://schemas.openxmlformats.org/officeDocument/2006/relationships/hyperlink" Target="https://community.secop.gov.co/Public/Tendering/ContractNoticePhases/View?PPI=CO1.PPI.45794735&amp;isFromPublicArea=True&amp;isModal=False" TargetMode="External"/><Relationship Id="rId172" Type="http://schemas.openxmlformats.org/officeDocument/2006/relationships/hyperlink" Target="https://unisaludi-my.sharepoint.com/my?id=%2Fpersonal%2Fjohanacontratacion%5Funisaludi%5Fonmicrosoft%5Fcom%2FDocuments%2FCONTRATACION%202026%2DCONTRATA1%2DHSF%2FCTO%20007%20FABIO%20ANDRES%20CASSASIERRA&amp;viewid=615ec6ce%2Db4c5%2D47c6%2D9959%2D4ea468bd0701" TargetMode="External"/><Relationship Id="rId477" Type="http://schemas.openxmlformats.org/officeDocument/2006/relationships/hyperlink" Target="mailto:karenosorio220597@gmail.com" TargetMode="External"/><Relationship Id="rId600" Type="http://schemas.openxmlformats.org/officeDocument/2006/relationships/hyperlink" Target="https://unisaludi-my.sharepoint.com/my?id=%2Fpersonal%2Fjohanacontratacion%5Funisaludi%5Fonmicrosoft%5Fcom%2FDocuments%2FCONTRATACION%202026%2FCTO%20235%20JINETH%20ALEJANDRA%20GUERRERO%20GONZALEZ" TargetMode="External"/><Relationship Id="rId684" Type="http://schemas.openxmlformats.org/officeDocument/2006/relationships/hyperlink" Target="https://unisaludi-my.sharepoint.com/my?id=%2Fpersonal%2Fjohanacontratacion%5Funisaludi%5Fonmicrosoft%5Fcom%2FDocuments%2FCONTRATACION%202026%2FCTO%20314%20HOVER%20FERNANDO%20SALAZAR%20MORALES" TargetMode="External"/><Relationship Id="rId1230" Type="http://schemas.openxmlformats.org/officeDocument/2006/relationships/hyperlink" Target="mailto:luisafernuncar@gmail.com" TargetMode="External"/><Relationship Id="rId1328"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1535" Type="http://schemas.openxmlformats.org/officeDocument/2006/relationships/hyperlink" Target="https://community.secop.gov.co/Public/Tendering/ContractNoticePhases/View?PPI=CO1.PPI.44359295&amp;isFromPublicArea=True&amp;isModal=False" TargetMode="External"/><Relationship Id="rId337" Type="http://schemas.openxmlformats.org/officeDocument/2006/relationships/hyperlink" Target="https://unisaludi-my.sharepoint.com/my?id=%2Fpersonal%2Fjohanacontratacion%5Funisaludi%5Fonmicrosoft%5Fcom%2FDocuments%2FCONTRATACION%202026%2DCONTRATA1%2DHSF%2FCTO%20171%20JAVIER%20ANTONIO%20GUERRERO%20RADA" TargetMode="External"/><Relationship Id="rId891" Type="http://schemas.openxmlformats.org/officeDocument/2006/relationships/hyperlink" Target="mailto:ngelacvargasj@gmail.com" TargetMode="External"/><Relationship Id="rId905" Type="http://schemas.openxmlformats.org/officeDocument/2006/relationships/hyperlink" Target="mailto:DQUINONESC@UNAL.EDU.CO" TargetMode="External"/><Relationship Id="rId989" Type="http://schemas.openxmlformats.org/officeDocument/2006/relationships/hyperlink" Target="https://unisaludi-my.sharepoint.com/my?id=%2Fpersonal%2Fjohanacontratacion%5Funisaludi%5Fonmicrosoft%5Fcom%2FDocuments%2FCONTRATACION%202026%2FCTO%20419%20NATALIA%20SAAVEDRA" TargetMode="External"/><Relationship Id="rId1742" Type="http://schemas.openxmlformats.org/officeDocument/2006/relationships/hyperlink" Target="mailto:seguridadtrebol@yahoo.es" TargetMode="External"/><Relationship Id="rId34" Type="http://schemas.openxmlformats.org/officeDocument/2006/relationships/hyperlink" Target="mailto:AUGUSTOARANGO@HOTMAIL.COM" TargetMode="External"/><Relationship Id="rId544"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51" Type="http://schemas.openxmlformats.org/officeDocument/2006/relationships/hyperlink" Target="mailto:kjperezri@ut.edu.co" TargetMode="External"/><Relationship Id="rId849" Type="http://schemas.openxmlformats.org/officeDocument/2006/relationships/hyperlink" Target="mailto:uisitortiz@gmail.com" TargetMode="External"/><Relationship Id="rId1174" Type="http://schemas.openxmlformats.org/officeDocument/2006/relationships/hyperlink" Target="https://unisaludi-my.sharepoint.com/my?id=%2Fpersonal%2Fjohanacontratacion%5Funisaludi%5Fonmicrosoft%5Fcom%2FDocuments%2FCONTRATACION%202026%2DCONTRATA1%2DHSF%2FCTO%20068%20EDGAR%20MAURICIO%20GONZALEZ&amp;viewid=615ec6ce%2Db4c5%2D47c6%2D9959%2D4ea468bd0701" TargetMode="External"/><Relationship Id="rId1381" Type="http://schemas.openxmlformats.org/officeDocument/2006/relationships/hyperlink" Target="mailto:diego.cortestt@gmail.com" TargetMode="External"/><Relationship Id="rId1479" Type="http://schemas.openxmlformats.org/officeDocument/2006/relationships/hyperlink" Target="https://unisaludi-my.sharepoint.com/query?q=147&amp;id=%2Fpersonal%2Fjohanacontratacion%5Funisaludi%5Fonmicrosoft%5Fcom%2FDocuments%2FCONTRATACION%202026%2DCONTRATA1%2DHSF&amp;searchScope=folder" TargetMode="External"/><Relationship Id="rId1602" Type="http://schemas.openxmlformats.org/officeDocument/2006/relationships/hyperlink" Target="https://community.secop.gov.co/Public/Tendering/ContractNoticePhases/View?PPI=CO1.PPI.44715947&amp;isFromPublicArea=True&amp;isModal=False" TargetMode="External"/><Relationship Id="rId1686" Type="http://schemas.openxmlformats.org/officeDocument/2006/relationships/hyperlink" Target="https://community.secop.gov.co/Public/Tendering/ContractNoticePhases/View?PPI=CO1.PPI.46222156&amp;isFromPublicArea=True&amp;isModal=False" TargetMode="External"/><Relationship Id="rId183" Type="http://schemas.openxmlformats.org/officeDocument/2006/relationships/hyperlink" Target="https://unisaludi-my.sharepoint.com/query?q=157&amp;id=%2Fpersonal%2Fjohanacontratacion%5Funisaludi%5Fonmicrosoft%5Fcom%2FDocuments%2FCONTRATACION%202026%2DCONTRATA1%2DHSF&amp;searchScope=folder" TargetMode="External"/><Relationship Id="rId390" Type="http://schemas.openxmlformats.org/officeDocument/2006/relationships/hyperlink" Target="mailto:uhanaximena123@hotmail.com" TargetMode="External"/><Relationship Id="rId404" Type="http://schemas.openxmlformats.org/officeDocument/2006/relationships/hyperlink" Target="mailto:Leidycardenas.2018@hotmail.com" TargetMode="External"/><Relationship Id="rId611" Type="http://schemas.openxmlformats.org/officeDocument/2006/relationships/hyperlink" Target="mailto:nat01903@gmail.com" TargetMode="External"/><Relationship Id="rId1034" Type="http://schemas.openxmlformats.org/officeDocument/2006/relationships/hyperlink" Target="https://unisaludi-my.sharepoint.com/my?id=%2Fpersonal%2Fjohanacontratacion%5Funisaludi%5Fonmicrosoft%5Fcom%2FDocuments%2FCONTRATACION%202026%2FCTO%20486%20ANGELICA%20MAYERLY%20AGUIRRE%20PAREDES" TargetMode="External"/><Relationship Id="rId1241" Type="http://schemas.openxmlformats.org/officeDocument/2006/relationships/hyperlink" Target="https://unisaludi-my.sharepoint.com/my?id=%2Fpersonal%2Fjohanacontratacion%5Funisaludi%5Fonmicrosoft%5Fcom%2FDocuments%2FCONTRATACION%202026%2FCTO%20576%20AYDA%20LUZ%20LEIVA%20REYES" TargetMode="External"/><Relationship Id="rId1339" Type="http://schemas.openxmlformats.org/officeDocument/2006/relationships/hyperlink" Target="mailto:amhdez10@gmail.com" TargetMode="External"/><Relationship Id="rId250" Type="http://schemas.openxmlformats.org/officeDocument/2006/relationships/hyperlink" Target="https://unisaludi-my.sharepoint.com/my?id=%2Fpersonal%2Fjohanacontratacion%5Funisaludi%5Fonmicrosoft%5Fcom%2FDocuments%2FCONTRATACION%202026%2DCONTRATA1%2DHSF%2FCTO%20040%20MARIA%20CAMILA%20NI%C3%91O%20VILLARRAGA&amp;viewid=615ec6ce%2Db4c5%2D47c6%2D9959%2D4ea468bd0701" TargetMode="External"/><Relationship Id="rId488" Type="http://schemas.openxmlformats.org/officeDocument/2006/relationships/hyperlink" Target="mailto:aida.alvarez85@outlook.com" TargetMode="External"/><Relationship Id="rId695" Type="http://schemas.openxmlformats.org/officeDocument/2006/relationships/hyperlink" Target="https://unisaludi-my.sharepoint.com/my?id=%2Fpersonal%2Fjohanacontratacion%5Funisaludi%5Fonmicrosoft%5Fcom%2FDocuments%2FCONTRATACION%202026%2FCTO%20325%20DIANA%20MARCELA%20GONZALEZ%20CARDOZO" TargetMode="External"/><Relationship Id="rId709" Type="http://schemas.openxmlformats.org/officeDocument/2006/relationships/hyperlink" Target="https://unisaludi-my.sharepoint.com/my?id=%2Fpersonal%2Fjohanacontratacion%5Funisaludi%5Fonmicrosoft%5Fcom%2FDocuments%2FCONTRATACION%202026%2FCTO%20338%20ALISON%20DAYAN%20REMICIO%20MARTINEZ" TargetMode="External"/><Relationship Id="rId916" Type="http://schemas.openxmlformats.org/officeDocument/2006/relationships/hyperlink" Target="mailto:juanmanuelut@gmail.com" TargetMode="External"/><Relationship Id="rId1101" Type="http://schemas.openxmlformats.org/officeDocument/2006/relationships/hyperlink" Target="mailto:mogocey@gmail.com" TargetMode="External"/><Relationship Id="rId1546" Type="http://schemas.openxmlformats.org/officeDocument/2006/relationships/hyperlink" Target="https://community.secop.gov.co/Public/Tendering/ContractNoticePhases/View?PPI=CO1.PPI.44368265&amp;isFromPublicArea=True&amp;isModal=False" TargetMode="External"/><Relationship Id="rId1753" Type="http://schemas.openxmlformats.org/officeDocument/2006/relationships/hyperlink" Target="mailto:mafepadi@hotmail.com" TargetMode="External"/><Relationship Id="rId45" Type="http://schemas.openxmlformats.org/officeDocument/2006/relationships/hyperlink" Target="mailto:eidylorrnaherrerareina@gmail.com" TargetMode="External"/><Relationship Id="rId110" Type="http://schemas.openxmlformats.org/officeDocument/2006/relationships/hyperlink" Target="mailto:lorecardonao@gmail.com" TargetMode="External"/><Relationship Id="rId348" Type="http://schemas.openxmlformats.org/officeDocument/2006/relationships/hyperlink" Target="https://unisaludi-my.sharepoint.com/my?id=%2Fpersonal%2Fjohanacontratacion%5Funisaludi%5Fonmicrosoft%5Fcom%2FDocuments%2FCONTRATACION%202026%2DCONTRATA1%2DHSF%2FCTO%20175%20ANDREA%20KAHERINE%20ESPINOSA%20BECERRA" TargetMode="External"/><Relationship Id="rId555" Type="http://schemas.openxmlformats.org/officeDocument/2006/relationships/hyperlink" Target="mailto:erez.daniela0802@gmail.com" TargetMode="External"/><Relationship Id="rId762" Type="http://schemas.openxmlformats.org/officeDocument/2006/relationships/hyperlink" Target="mailto:arcaladearmas@gmail.com" TargetMode="External"/><Relationship Id="rId1185" Type="http://schemas.openxmlformats.org/officeDocument/2006/relationships/hyperlink" Target="mailto:cielopra@gmail.com" TargetMode="External"/><Relationship Id="rId1392" Type="http://schemas.openxmlformats.org/officeDocument/2006/relationships/hyperlink" Target="mailto:katheorozco@hotmail.com" TargetMode="External"/><Relationship Id="rId1406" Type="http://schemas.openxmlformats.org/officeDocument/2006/relationships/hyperlink" Target="mailto:martha.zuleta@juancorpas.edu.co" TargetMode="External"/><Relationship Id="rId1613" Type="http://schemas.openxmlformats.org/officeDocument/2006/relationships/hyperlink" Target="https://community.secop.gov.co/Public/Tendering/ContractNoticePhases/View?PPI=CO1.PPI.44970365&amp;isFromPublicArea=True&amp;isModal=False" TargetMode="External"/><Relationship Id="rId1820" Type="http://schemas.openxmlformats.org/officeDocument/2006/relationships/hyperlink" Target="mailto:dvalencia05@gmail.com" TargetMode="External"/><Relationship Id="rId194" Type="http://schemas.openxmlformats.org/officeDocument/2006/relationships/hyperlink" Target="https://unisaludi-my.sharepoint.com/query?q=150&amp;id=%2Fpersonal%2Fjohanacontratacion%5Funisaludi%5Fonmicrosoft%5Fcom%2FDocuments%2FCONTRATACION%202026%2DCONTRATA1%2DHSF&amp;searchScope=folder" TargetMode="External"/><Relationship Id="rId208" Type="http://schemas.openxmlformats.org/officeDocument/2006/relationships/hyperlink" Target="https://unisaludi-my.sharepoint.com/query?q=140&amp;id=%2Fpersonal%2Fjohanacontratacion%5Funisaludi%5Fonmicrosoft%5Fcom%2FDocuments%2FCONTRATACION%202026%2DCONTRATA1%2DHSF&amp;searchScope=folder" TargetMode="External"/><Relationship Id="rId415" Type="http://schemas.openxmlformats.org/officeDocument/2006/relationships/hyperlink" Target="mailto:elenita-mora@hotmail.com" TargetMode="External"/><Relationship Id="rId622" Type="http://schemas.openxmlformats.org/officeDocument/2006/relationships/hyperlink" Target="https://unisaludi-my.sharepoint.com/my?id=%2Fpersonal%2Fjohanacontratacion%5Funisaludi%5Fonmicrosoft%5Fcom%2FDocuments%2FCONTRATACION%202026%2FCTO%20252%20ORFA%20CABEZAS%20MOLINA" TargetMode="External"/><Relationship Id="rId1045" Type="http://schemas.openxmlformats.org/officeDocument/2006/relationships/hyperlink" Target="https://unisaludi-my.sharepoint.com/my?id=%2Fpersonal%2Fjohanacontratacion%5Funisaludi%5Fonmicrosoft%5Fcom%2FDocuments%2FCONTRATACION%202026%2FCTO%20509%20JUAN%20CAMILO%20PENAGOS%20BERRIO" TargetMode="External"/><Relationship Id="rId1252" Type="http://schemas.openxmlformats.org/officeDocument/2006/relationships/hyperlink" Target="mailto:kathe.0209@hotmail.com" TargetMode="External"/><Relationship Id="rId1697" Type="http://schemas.openxmlformats.org/officeDocument/2006/relationships/hyperlink" Target="https://community.secop.gov.co/Public/Tendering/ContractNoticePhases/View?PPI=CO1.PPI.46131102&amp;isFromPublicArea=True&amp;isModal=False" TargetMode="External"/><Relationship Id="rId261" Type="http://schemas.openxmlformats.org/officeDocument/2006/relationships/hyperlink" Target="https://unisaludi-my.sharepoint.com/my?id=%2Fpersonal%2Fjohanacontratacion%5Funisaludi%5Fonmicrosoft%5Fcom%2FDocuments%2FCONTRATACION%202026%2DCONTRATA1%2DHSF%2FCTO%20048%20JOSE%20ADOLFO%20ALVAREZ&amp;viewid=615ec6ce%2Db4c5%2D47c6%2D9959%2D4ea468bd0701" TargetMode="External"/><Relationship Id="rId499" Type="http://schemas.openxmlformats.org/officeDocument/2006/relationships/hyperlink" Target="mailto:imenaportelap@gmail.com" TargetMode="External"/><Relationship Id="rId927" Type="http://schemas.openxmlformats.org/officeDocument/2006/relationships/hyperlink" Target="mailto:nina1823@hotmail.com" TargetMode="External"/><Relationship Id="rId1112" Type="http://schemas.openxmlformats.org/officeDocument/2006/relationships/hyperlink" Target="mailto:andreatorresmora932@gmail.com" TargetMode="External"/><Relationship Id="rId1557" Type="http://schemas.openxmlformats.org/officeDocument/2006/relationships/hyperlink" Target="https://community.secop.gov.co/Public/Tendering/ContractNoticePhases/View?PPI=CO1.PPI.44383002&amp;isFromPublicArea=True&amp;isModal=False" TargetMode="External"/><Relationship Id="rId1764" Type="http://schemas.openxmlformats.org/officeDocument/2006/relationships/hyperlink" Target="mailto:jessikagonza@gmail.com" TargetMode="External"/><Relationship Id="rId56" Type="http://schemas.openxmlformats.org/officeDocument/2006/relationships/hyperlink" Target="mailto:sofilvm000@hotmail.com" TargetMode="External"/><Relationship Id="rId359"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566" Type="http://schemas.openxmlformats.org/officeDocument/2006/relationships/hyperlink" Target="https://unisaludi-my.sharepoint.com/my?id=%2Fpersonal%2Fjohanacontratacion%5Funisaludi%5Fonmicrosoft%5Fcom%2FDocuments%2FCONTRATACION%202026%2FCTO%20203%20JOSUE%20DE%20JESUS%20PABON%20MARGA" TargetMode="External"/><Relationship Id="rId773" Type="http://schemas.openxmlformats.org/officeDocument/2006/relationships/hyperlink" Target="mailto:ngil2504@gmail.com" TargetMode="External"/><Relationship Id="rId1196" Type="http://schemas.openxmlformats.org/officeDocument/2006/relationships/hyperlink" Target="mailto:isabel.fernandez1722@gmail.com" TargetMode="External"/><Relationship Id="rId1417" Type="http://schemas.openxmlformats.org/officeDocument/2006/relationships/hyperlink" Target="mailto:shirleyleon392@gmail.com" TargetMode="External"/><Relationship Id="rId1624" Type="http://schemas.openxmlformats.org/officeDocument/2006/relationships/hyperlink" Target="https://community.secop.gov.co/Public/Tendering/ContractNoticePhases/View?PPI=CO1.PPI.45107065&amp;isFromPublicArea=True&amp;isModal=False" TargetMode="External"/><Relationship Id="rId121" Type="http://schemas.openxmlformats.org/officeDocument/2006/relationships/hyperlink" Target="mailto:OSCAR.GOMEZ.JARAMILLO@GMAIL.COM" TargetMode="External"/><Relationship Id="rId219"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426" Type="http://schemas.openxmlformats.org/officeDocument/2006/relationships/hyperlink" Target="mailto:teeven1114@hotmail.com" TargetMode="External"/><Relationship Id="rId633" Type="http://schemas.openxmlformats.org/officeDocument/2006/relationships/hyperlink" Target="https://unisaludi-my.sharepoint.com/my?id=%2Fpersonal%2Fjohanacontratacion%5Funisaludi%5Fonmicrosoft%5Fcom%2FDocuments%2FCONTRATACION%202026%2FCTO%20263%20MICHEL%20TATIANA%20TABARES" TargetMode="External"/><Relationship Id="rId980" Type="http://schemas.openxmlformats.org/officeDocument/2006/relationships/hyperlink" Target="mailto:dtagurguzman@gmail.com" TargetMode="External"/><Relationship Id="rId1056" Type="http://schemas.openxmlformats.org/officeDocument/2006/relationships/hyperlink" Target="https://unisaludi-my.sharepoint.com/my?id=%2Fpersonal%2Fjohanacontratacion%5Funisaludi%5Fonmicrosoft%5Fcom%2FDocuments%2FCONTRATACION%202026%2FCTO%20529%20JOHANNA%20AVILES%20GONGORA" TargetMode="External"/><Relationship Id="rId1263" Type="http://schemas.openxmlformats.org/officeDocument/2006/relationships/hyperlink" Target="mailto:jmiguel1026@gmail.com" TargetMode="External"/><Relationship Id="rId840" Type="http://schemas.openxmlformats.org/officeDocument/2006/relationships/hyperlink" Target="mailto:katherinhernandez62@gmail.com" TargetMode="External"/><Relationship Id="rId938" Type="http://schemas.openxmlformats.org/officeDocument/2006/relationships/hyperlink" Target="https://unisaludi-my.sharepoint.com/my?id=%2Fpersonal%2Fjohanacontratacion%5Funisaludi%5Fonmicrosoft%5Fcom%2FDocuments%2FCONTRATACION%202026%2FCTO%20407%20FRANCY%20NATALIA%20GL%20MUNERA" TargetMode="External"/><Relationship Id="rId1470" Type="http://schemas.openxmlformats.org/officeDocument/2006/relationships/hyperlink" Target="mailto:vickymusic11@gmail.com" TargetMode="External"/><Relationship Id="rId1568" Type="http://schemas.openxmlformats.org/officeDocument/2006/relationships/hyperlink" Target="https://community.secop.gov.co/Public/Tendering/ContractNoticePhases/View?PPI=CO1.PPI.44416294&amp;isFromPublicArea=True&amp;isModal=False" TargetMode="External"/><Relationship Id="rId1775" Type="http://schemas.openxmlformats.org/officeDocument/2006/relationships/hyperlink" Target="mailto:asesores_cyc2022@hotmail.com" TargetMode="External"/><Relationship Id="rId67" Type="http://schemas.openxmlformats.org/officeDocument/2006/relationships/hyperlink" Target="mailto:AALVAREZMD@HOTMAIL.COM" TargetMode="External"/><Relationship Id="rId272" Type="http://schemas.openxmlformats.org/officeDocument/2006/relationships/hyperlink" Target="https://unisaludi-my.sharepoint.com/my?id=%2Fpersonal%2Fjohanacontratacion%5Funisaludi%5Fonmicrosoft%5Fcom%2FDocuments%2FCONTRATACION%202026%2DCONTRATA1%2DHSF%2FCTO%20059%20MARTHA%20LILIANA%20ROA%20ARDILA&amp;viewid=615ec6ce%2Db4c5%2D47c6%2D9959%2D4ea468bd0701" TargetMode="External"/><Relationship Id="rId577" Type="http://schemas.openxmlformats.org/officeDocument/2006/relationships/hyperlink" Target="https://unisaludi-my.sharepoint.com/my?id=%2Fpersonal%2Fjohanacontratacion%5Funisaludi%5Fonmicrosoft%5Fcom%2FDocuments%2FCONTRATACION%202026%2FCTO%20213%20ANGIE%20JULIETH%20MONROY%20BROCHEROS" TargetMode="External"/><Relationship Id="rId700" Type="http://schemas.openxmlformats.org/officeDocument/2006/relationships/hyperlink" Target="https://unisaludi-my.sharepoint.com/my?id=%2Fpersonal%2Fjohanacontratacion%5Funisaludi%5Fonmicrosoft%5Fcom%2FDocuments%2FCONTRATACION%202026%2FCTO%20330%20ANDREA%20PAOLA%20PALMA%20LOPEZ" TargetMode="External"/><Relationship Id="rId1123" Type="http://schemas.openxmlformats.org/officeDocument/2006/relationships/hyperlink" Target="mailto:psicopaulacorredor185@gmail.com" TargetMode="External"/><Relationship Id="rId1330" Type="http://schemas.openxmlformats.org/officeDocument/2006/relationships/hyperlink" Target="https://unisaludi-my.sharepoint.com/my?id=%2Fpersonal%2Fjohanacontratacion%5Funisaludi%5Fonmicrosoft%5Fcom%2FDocuments%2FCONTRATACION%202026%2DCONTRATA1%2DHSF%2FCTO%20086%20EIDY%20LORENA%20HERRERA%20REINA&amp;viewid=615ec6ce%2Db4c5%2D47c6%2D9959%2D4ea468bd0701" TargetMode="External"/><Relationship Id="rId1428" Type="http://schemas.openxmlformats.org/officeDocument/2006/relationships/hyperlink" Target="https://unisaludi-my.sharepoint.com/my?id=%2Fpersonal%2Fjohanacontratacion%5Funisaludi%5Fonmicrosoft%5Fcom%2FDocuments%2FCONTRATACION%202026%2DCONTRATA1%2DHSF%2FCTO%20080%20CAROLINA%20ANDREA%20ROMERO%20POLANDO&amp;viewid=615ec6ce%2Db4c5%2D47c6%2D9959%2D4ea468bd0701" TargetMode="External"/><Relationship Id="rId1635" Type="http://schemas.openxmlformats.org/officeDocument/2006/relationships/hyperlink" Target="https://community.secop.gov.co/Public/Tendering/ContractNoticePhases/View?PPI=CO1.PPI.45122698&amp;isFromPublicArea=True&amp;isModal=False" TargetMode="External"/><Relationship Id="rId132" Type="http://schemas.openxmlformats.org/officeDocument/2006/relationships/hyperlink" Target="mailto:carlos.topacio,27@gmail.com" TargetMode="External"/><Relationship Id="rId784"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991" Type="http://schemas.openxmlformats.org/officeDocument/2006/relationships/hyperlink" Target="https://unisaludi-my.sharepoint.com/my?id=%2Fpersonal%2Fjohanacontratacion%5Funisaludi%5Fonmicrosoft%5Fcom%2FDocuments%2FCONTRATACION%202026%2FCTO%20421%20ANDRES%20EDUARDO%20CARDENAS%20BARRETO" TargetMode="External"/><Relationship Id="rId1067" Type="http://schemas.openxmlformats.org/officeDocument/2006/relationships/hyperlink" Target="https://unisaludi-my.sharepoint.com/my?id=%2Fpersonal%2Fjohanacontratacion%5Funisaludi%5Fonmicrosoft%5Fcom%2FDocuments%2FCONTRATACION%202026%2FCTO%20546%20YEIMY%20LORENA%20CEDE%C3%91O%20SAAVEDRA" TargetMode="External"/><Relationship Id="rId437" Type="http://schemas.openxmlformats.org/officeDocument/2006/relationships/hyperlink" Target="mailto:sandramilenagarciawilches@gmail.com" TargetMode="External"/><Relationship Id="rId644" Type="http://schemas.openxmlformats.org/officeDocument/2006/relationships/hyperlink" Target="https://unisaludi-my.sharepoint.com/my?id=%2Fpersonal%2Fjohanacontratacion%5Funisaludi%5Fonmicrosoft%5Fcom%2FDocuments%2FCONTRATACION%202026%2FCTO%20274%20ANGELA%20YOHANNA%20FRANCO%20PRIETO" TargetMode="External"/><Relationship Id="rId851" Type="http://schemas.openxmlformats.org/officeDocument/2006/relationships/hyperlink" Target="mailto:mariaalejandra.123@hotmail.com" TargetMode="External"/><Relationship Id="rId1274" Type="http://schemas.openxmlformats.org/officeDocument/2006/relationships/hyperlink" Target="https://unisaludi-my.sharepoint.com/my?id=%2Fpersonal%2Fjohanacontratacion%5Funisaludi%5Fonmicrosoft%5Fcom%2FDocuments%2FCONTRATACION%202026%2DCONTRATA1%2DHSF%2FCTO%20085%20ANGIE%20PAOLA%20QUITIAN%20GALEANO&amp;viewid=615ec6ce%2Db4c5%2D47c6%2D9959%2D4ea468bd0701" TargetMode="External"/><Relationship Id="rId1481" Type="http://schemas.openxmlformats.org/officeDocument/2006/relationships/hyperlink" Target="https://unisaludi-my.sharepoint.com/my?id=%2Fpersonal%2Fjohanacontratacion%5Funisaludi%5Fonmicrosoft%5Fcom%2FDocuments%2FCONTRATACION%202026%2DCONTRATA1%2DHSF%2FCTO%20081%20CIRO%20ARMANDO%20ARDILA%20VARGAS&amp;viewid=615ec6ce%2Db4c5%2D47c6%2D9959%2D4ea468bd0701" TargetMode="External"/><Relationship Id="rId1579" Type="http://schemas.openxmlformats.org/officeDocument/2006/relationships/hyperlink" Target="https://community.secop.gov.co/Public/Tendering/ContractNoticePhases/View?PPI=CO1.PPI.44440300&amp;isFromPublicArea=True&amp;isModal=False" TargetMode="External"/><Relationship Id="rId1702" Type="http://schemas.openxmlformats.org/officeDocument/2006/relationships/hyperlink" Target="https://community.secop.gov.co/Public/Tendering/ContractNoticePhases/View?PPI=CO1.PPI.46233277&amp;isFromPublicArea=True&amp;isModal=False" TargetMode="External"/><Relationship Id="rId283" Type="http://schemas.openxmlformats.org/officeDocument/2006/relationships/hyperlink" Target="https://unisaludi-my.sharepoint.com/my?id=%2Fpersonal%2Fjohanacontratacion%5Funisaludi%5Fonmicrosoft%5Fcom%2FDocuments%2FCONTRATACION%202026%2DCONTRATA1%2DHSF%2FCTO%20070%20KELLY%20LORENA%20CARDONA%20ORTIZ&amp;viewid=615ec6ce%2Db4c5%2D47c6%2D9959%2D4ea468bd0701" TargetMode="External"/><Relationship Id="rId490" Type="http://schemas.openxmlformats.org/officeDocument/2006/relationships/hyperlink" Target="mailto:jhon.vera1@outlook.es" TargetMode="External"/><Relationship Id="rId504" Type="http://schemas.openxmlformats.org/officeDocument/2006/relationships/hyperlink" Target="mailto:ianita.ricardo78@gmail.com" TargetMode="External"/><Relationship Id="rId711" Type="http://schemas.openxmlformats.org/officeDocument/2006/relationships/hyperlink" Target="https://unisaludi-my.sharepoint.com/my?id=%2Fpersonal%2Fjohanacontratacion%5Funisaludi%5Fonmicrosoft%5Fcom%2FDocuments%2FCONTRATACION%202026%2FCTO%20340%20SANDRA%20MAYERLI%20RODRIGUEZ%20ESPITIA" TargetMode="External"/><Relationship Id="rId949" Type="http://schemas.openxmlformats.org/officeDocument/2006/relationships/hyperlink" Target="mailto:josecastillo96n@gmail.com" TargetMode="External"/><Relationship Id="rId1134"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341" Type="http://schemas.openxmlformats.org/officeDocument/2006/relationships/hyperlink" Target="mailto:randry10@hotmail.com" TargetMode="External"/><Relationship Id="rId1786" Type="http://schemas.openxmlformats.org/officeDocument/2006/relationships/hyperlink" Target="mailto:mariacamilasanchez3007@gmail.com" TargetMode="External"/><Relationship Id="rId78" Type="http://schemas.openxmlformats.org/officeDocument/2006/relationships/hyperlink" Target="mailto:MARTHALILIANAROAD8@GMAIL.COM" TargetMode="External"/><Relationship Id="rId143" Type="http://schemas.openxmlformats.org/officeDocument/2006/relationships/hyperlink" Target="http://www.dismedpharma.com.co,./" TargetMode="External"/><Relationship Id="rId350" Type="http://schemas.openxmlformats.org/officeDocument/2006/relationships/hyperlink" Target="https://unisaludi-my.sharepoint.com/my?id=%2Fpersonal%2Fjohanacontratacion%5Funisaludi%5Fonmicrosoft%5Fcom%2FDocuments%2FCONTRATACION%202026%2DCONTRATA1%2DHSF%2FCTO%20173%20DIANA%20CAMILA%20TRONCOSO%20002%20MINIMA%20ASEO" TargetMode="External"/><Relationship Id="rId588" Type="http://schemas.openxmlformats.org/officeDocument/2006/relationships/hyperlink" Target="https://unisaludi-my.sharepoint.com/my?id=%2Fpersonal%2Fjohanacontratacion%5Funisaludi%5Fonmicrosoft%5Fcom%2FDocuments%2FCONTRATACION%202026%2FCTO%20223%20LUZ%20ELENA%20ESQUIVEL%20MORA" TargetMode="External"/><Relationship Id="rId795"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809" Type="http://schemas.openxmlformats.org/officeDocument/2006/relationships/hyperlink" Target="mailto:geeral.lukumi@icloud.com" TargetMode="External"/><Relationship Id="rId1201" Type="http://schemas.openxmlformats.org/officeDocument/2006/relationships/hyperlink" Target="https://unisaludi-my.sharepoint.com/my?id=%2Fpersonal%2Fjohanacontratacion%5Funisaludi%5Fonmicrosoft%5Fcom%2FDocuments%2FCONTRATACION%202026%2DCONTRATA1%2DHSF%2FCTO%20019%20CLAUDIA%20ALEXANDRA%20GIALDO&amp;viewid=615ec6ce%2Db4c5%2D47c6%2D9959%2D4ea468bd0701" TargetMode="External"/><Relationship Id="rId1439" Type="http://schemas.openxmlformats.org/officeDocument/2006/relationships/hyperlink" Target="https://unisaludi-my.sharepoint.com/my?id=%2Fpersonal%2Fjohanacontratacion%5Funisaludi%5Fonmicrosoft%5Fcom%2FDocuments%2FCONTRATACION%202026%2DCONTRATA1%2DHSF%2FCTO%20180%20SAN%20PABLO%20ANGEL%20005%20MINIMA%20RX" TargetMode="External"/><Relationship Id="rId1646" Type="http://schemas.openxmlformats.org/officeDocument/2006/relationships/hyperlink" Target="https://community.secop.gov.co/Public/Tendering/ContractNoticePhases/View?PPI=CO1.PPI.45257767&amp;isFromPublicArea=True&amp;isModal=False" TargetMode="External"/><Relationship Id="rId9" Type="http://schemas.openxmlformats.org/officeDocument/2006/relationships/hyperlink" Target="mailto:polancokarito178@gmail.com" TargetMode="External"/><Relationship Id="rId210" Type="http://schemas.openxmlformats.org/officeDocument/2006/relationships/hyperlink" Target="https://unisaludi-my.sharepoint.com/my?id=%2Fpersonal%2Fjohanacontratacion%5Funisaludi%5Fonmicrosoft%5Fcom%2FDocuments%2FCONTRATACION%202026%2DCONTRATA1%2DHSF%2FCTO%20018%20DIANA%20CAMILA%20TRONCOSO%20ALVAREZ&amp;viewid=615ec6ce%2Db4c5%2D47c6%2D9959%2D4ea468bd0701" TargetMode="External"/><Relationship Id="rId448" Type="http://schemas.openxmlformats.org/officeDocument/2006/relationships/hyperlink" Target="mailto:ps.talentos.yenifer.2@gmail.com" TargetMode="External"/><Relationship Id="rId655" Type="http://schemas.openxmlformats.org/officeDocument/2006/relationships/hyperlink" Target="https://unisaludi-my.sharepoint.com/my?id=%2Fpersonal%2Fjohanacontratacion%5Funisaludi%5Fonmicrosoft%5Fcom%2FDocuments%2FCONTRATACION%202026%2FCTO%20285%20GISELL%20NATALIA%20ZAMORA%20RAMIREZ" TargetMode="External"/><Relationship Id="rId862"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1078" Type="http://schemas.openxmlformats.org/officeDocument/2006/relationships/hyperlink" Target="https://unisaludi-my.sharepoint.com/my?id=%2Fpersonal%2Fjohanacontratacion%5Funisaludi%5Fonmicrosoft%5Fcom%2FDocuments%2FCONTRATACION%202026%2FCTO%20562%20MARIA%20DEL%20PILAR%20MEDINA" TargetMode="External"/><Relationship Id="rId1285" Type="http://schemas.openxmlformats.org/officeDocument/2006/relationships/hyperlink" Target="mailto:carlosnayivi1986@gmail.com" TargetMode="External"/><Relationship Id="rId1492" Type="http://schemas.openxmlformats.org/officeDocument/2006/relationships/hyperlink" Target="mailto:gerencia@nuva.co" TargetMode="External"/><Relationship Id="rId1506" Type="http://schemas.openxmlformats.org/officeDocument/2006/relationships/hyperlink" Target="mailto:paolaandreagomezv@hotmail.com" TargetMode="External"/><Relationship Id="rId1713" Type="http://schemas.openxmlformats.org/officeDocument/2006/relationships/hyperlink" Target="https://community.secop.gov.co/Public/Tendering/ContractNoticePhases/View?PPI=CO1.PPI.46608724&amp;isFromPublicArea=True&amp;isModal=False" TargetMode="External"/><Relationship Id="rId294" Type="http://schemas.openxmlformats.org/officeDocument/2006/relationships/hyperlink" Target="https://unisaludi-my.sharepoint.com/my?id=%2Fpersonal%2Fjohanacontratacion%5Funisaludi%5Fonmicrosoft%5Fcom%2FDocuments%2FCONTRATACION%202026%2DCONTRATA1%2DHSF%2FCTO%20081%20CIRO%20ARMANDO%20ARDILA%20VARGAS&amp;viewid=615ec6ce%2Db4c5%2D47c6%2D9959%2D4ea468bd0701" TargetMode="External"/><Relationship Id="rId308" Type="http://schemas.openxmlformats.org/officeDocument/2006/relationships/hyperlink" Target="https://unisaludi-my.sharepoint.com/my?id=%2Fpersonal%2Fjohanacontratacion%5Funisaludi%5Fonmicrosoft%5Fcom%2FDocuments%2FCONTRATACION%202026%2DCONTRATA1%2DHSF%2FCTO%20095%20YULIANA%20MARTINEZ%20ALAPE&amp;viewid=615ec6ce%2Db4c5%2D47c6%2D9959%2D4ea468bd0701" TargetMode="External"/><Relationship Id="rId515" Type="http://schemas.openxmlformats.org/officeDocument/2006/relationships/hyperlink" Target="https://unisaludi-my.sharepoint.com/my?id=%2Fpersonal%2Fjohanacontratacion%5Funisaludi%5Fonmicrosoft%5Fcom%2FDocuments%2FCONTRATACION%202026%2DCONTRATA1%2DHSF%2FCTO%20193%20ERIKA%20PATRICIA%20GONZALEZ%20GUZMAN" TargetMode="External"/><Relationship Id="rId722" Type="http://schemas.openxmlformats.org/officeDocument/2006/relationships/hyperlink" Target="https://unisaludi-my.sharepoint.com/my?id=%2Fpersonal%2Fjohanacontratacion%5Funisaludi%5Fonmicrosoft%5Fcom%2FDocuments%2FCONTRATACION%202026%2FCTO%20361%20VALERIA%20CATALINA%20CABEZAD%20CAMPOS" TargetMode="External"/><Relationship Id="rId1145" Type="http://schemas.openxmlformats.org/officeDocument/2006/relationships/hyperlink" Target="https://unisaludi-my.sharepoint.com/my?id=%2Fpersonal%2Fjohanacontratacion%5Funisaludi%5Fonmicrosoft%5Fcom%2FDocuments%2FCONTRATACION%202026%2DCONTRATA1%2DHSF%2FCTO%20016%20ALLISON%20LILLEY%20RONDON%20HORTA&amp;viewid=615ec6ce%2Db4c5%2D47c6%2D9959%2D4ea468bd0701" TargetMode="External"/><Relationship Id="rId1352" Type="http://schemas.openxmlformats.org/officeDocument/2006/relationships/hyperlink" Target="mailto:seguridadtrebol@yahoo.es" TargetMode="External"/><Relationship Id="rId1797" Type="http://schemas.openxmlformats.org/officeDocument/2006/relationships/hyperlink" Target="mailto:chaconkatherine338@gmail.com" TargetMode="External"/><Relationship Id="rId89" Type="http://schemas.openxmlformats.org/officeDocument/2006/relationships/hyperlink" Target="mailto:rudagoga@yahoo.com" TargetMode="External"/><Relationship Id="rId154" Type="http://schemas.openxmlformats.org/officeDocument/2006/relationships/hyperlink" Target="mailto:guilloarr@hotmail.com" TargetMode="External"/><Relationship Id="rId361" Type="http://schemas.openxmlformats.org/officeDocument/2006/relationships/hyperlink" Target="http://www.dismedpharma.com.co,./" TargetMode="External"/><Relationship Id="rId599" Type="http://schemas.openxmlformats.org/officeDocument/2006/relationships/hyperlink" Target="https://unisaludi-my.sharepoint.com/my?id=%2Fpersonal%2Fjohanacontratacion%5Funisaludi%5Fonmicrosoft%5Fcom%2FDocuments%2FCONTRATACION%202026%2FCTO%20234%20JUAN%20RICO%20DONCEL" TargetMode="External"/><Relationship Id="rId1005" Type="http://schemas.openxmlformats.org/officeDocument/2006/relationships/hyperlink" Target="https://unisaludi-my.sharepoint.com/my?id=%2Fpersonal%2Fjohanacontratacion%5Funisaludi%5Fonmicrosoft%5Fcom%2FDocuments%2FCONTRATACION%202026%2FCTO%20435%20DAYANA%20MERCEDES%20MARTIN%20MARTINEZ" TargetMode="External"/><Relationship Id="rId1212" Type="http://schemas.openxmlformats.org/officeDocument/2006/relationships/hyperlink" Target="mailto:luzaacostab@hotmail.com" TargetMode="External"/><Relationship Id="rId1657" Type="http://schemas.openxmlformats.org/officeDocument/2006/relationships/hyperlink" Target="https://community.secop.gov.co/Public/Tendering/ContractNoticePhases/View?PPI=CO1.PPI.45772032&amp;isFromPublicArea=True&amp;isModal=False" TargetMode="External"/><Relationship Id="rId459" Type="http://schemas.openxmlformats.org/officeDocument/2006/relationships/hyperlink" Target="mailto:zanymn21@gmail.com" TargetMode="External"/><Relationship Id="rId666" Type="http://schemas.openxmlformats.org/officeDocument/2006/relationships/hyperlink" Target="https://unisaludi-my.sharepoint.com/my?id=%2Fpersonal%2Fjohanacontratacion%5Funisaludi%5Fonmicrosoft%5Fcom%2FDocuments%2FCONTRATACION%202026%2FCTO%20296%20BLEDIS%20HERMINDA%20%20OLAYA%20SANCHEZ" TargetMode="External"/><Relationship Id="rId873" Type="http://schemas.openxmlformats.org/officeDocument/2006/relationships/hyperlink" Target="https://unisaludi-my.sharepoint.com/my?id=%2Fpersonal%2Fjohanacontratacion%5Funisaludi%5Fonmicrosoft%5Fcom%2FDocuments%2FCONTRATACION%202026%2DCONTRATA1%2DHSF%2FCTO%20112%20JULIAN%20BARRAGAN&amp;viewid=615ec6ce%2Db4c5%2D47c6%2D9959%2D4ea468bd0701" TargetMode="External"/><Relationship Id="rId1089" Type="http://schemas.openxmlformats.org/officeDocument/2006/relationships/hyperlink" Target="https://unisaludi-my.sharepoint.com/my?id=%2Fpersonal%2Fjohanacontratacion%5Funisaludi%5Fonmicrosoft%5Fcom%2FDocuments%2FCONTRATACION%202026%2FCTO%20576%20AYDA%20LUZ%20LEIVA%20REYES" TargetMode="External"/><Relationship Id="rId1296" Type="http://schemas.openxmlformats.org/officeDocument/2006/relationships/hyperlink" Target="mailto:sulyjull1992@hotmail.com" TargetMode="External"/><Relationship Id="rId1517" Type="http://schemas.openxmlformats.org/officeDocument/2006/relationships/hyperlink" Target="mailto:jsrd0210@gmail.com" TargetMode="External"/><Relationship Id="rId1724" Type="http://schemas.openxmlformats.org/officeDocument/2006/relationships/hyperlink" Target="mailto:agroleidy@hotmail.com" TargetMode="External"/><Relationship Id="rId16" Type="http://schemas.openxmlformats.org/officeDocument/2006/relationships/hyperlink" Target="mailto:LIZALEXANDRA2011@GMAIL.COM" TargetMode="External"/><Relationship Id="rId221" Type="http://schemas.openxmlformats.org/officeDocument/2006/relationships/hyperlink" Target="https://unisaludi-my.sharepoint.com/my?id=%2Fpersonal%2Fjohanacontratacion%5Funisaludi%5Fonmicrosoft%5Fcom%2FDocuments%2FCONTRATACION%202026%2DCONTRATA1%2DHSF%2FCTO%20024%20JORGE%20ALBERTO%20VAQUIRO&amp;viewid=615ec6ce%2Db4c5%2D47c6%2D9959%2D4ea468bd0701" TargetMode="External"/><Relationship Id="rId319" Type="http://schemas.openxmlformats.org/officeDocument/2006/relationships/hyperlink" Target="https://unisaludi-my.sharepoint.com/my?id=%2Fpersonal%2Fjohanacontratacion%5Funisaludi%5Fonmicrosoft%5Fcom%2FDocuments%2FCONTRATACION%202026%2DCONTRATA1%2DHSF%2FCTO%20106%20MARIA%20ELCED%20SANCHEZ&amp;viewid=615ec6ce%2Db4c5%2D47c6%2D9959%2D4ea468bd0701" TargetMode="External"/><Relationship Id="rId526" Type="http://schemas.openxmlformats.org/officeDocument/2006/relationships/hyperlink" Target="mailto:ngel.vanegas@unillanos.edu.com" TargetMode="External"/><Relationship Id="rId1156"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1363" Type="http://schemas.openxmlformats.org/officeDocument/2006/relationships/hyperlink" Target="mailto:dani.galindo93@hotmail.com" TargetMode="External"/><Relationship Id="rId733" Type="http://schemas.openxmlformats.org/officeDocument/2006/relationships/hyperlink" Target="mailto:cherylpardo6@gmail.com" TargetMode="External"/><Relationship Id="rId940" Type="http://schemas.openxmlformats.org/officeDocument/2006/relationships/hyperlink" Target="https://unisaludi-my.sharepoint.com/my?id=%2Fpersonal%2Fjohanacontratacion%5Funisaludi%5Fonmicrosoft%5Fcom%2FDocuments%2FCONTRATACION%202026%2FCTO%20409%20LINA%20MARCELA%20MANTILLA%20SANCHEZ" TargetMode="External"/><Relationship Id="rId1016" Type="http://schemas.openxmlformats.org/officeDocument/2006/relationships/hyperlink" Target="https://unisaludi-my.sharepoint.com/my?id=%2Fpersonal%2Fjohanacontratacion%5Funisaludi%5Fonmicrosoft%5Fcom%2FDocuments%2FCONTRATACION%202026%2FCTO%20462%20JAKELINE%20PORTELA%20ROMERO" TargetMode="External"/><Relationship Id="rId1570" Type="http://schemas.openxmlformats.org/officeDocument/2006/relationships/hyperlink" Target="https://community.secop.gov.co/Public/Tendering/ContractNoticePhases/View?PPI=CO1.PPI.44416792&amp;isFromPublicArea=True&amp;isModal=False" TargetMode="External"/><Relationship Id="rId1668" Type="http://schemas.openxmlformats.org/officeDocument/2006/relationships/hyperlink" Target="https://community.secop.gov.co/Public/Tendering/ContractNoticePhases/View?PPI=CO1.PPI.45792251&amp;isFromPublicArea=True&amp;isModal=False" TargetMode="External"/><Relationship Id="rId165" Type="http://schemas.openxmlformats.org/officeDocument/2006/relationships/hyperlink" Target="mailto:CLAUSMIL76@HOTMAIL.COM" TargetMode="External"/><Relationship Id="rId372" Type="http://schemas.openxmlformats.org/officeDocument/2006/relationships/hyperlink" Target="mailto:rsoto95@gmail.com" TargetMode="External"/><Relationship Id="rId677" Type="http://schemas.openxmlformats.org/officeDocument/2006/relationships/hyperlink" Target="https://unisaludi-my.sharepoint.com/my?id=%2Fpersonal%2Fjohanacontratacion%5Funisaludi%5Fonmicrosoft%5Fcom%2FDocuments%2FCONTRATACION%202026%2FCTO%20307%20JHON%20ALEXANDER%20VERA%20BECERRA%20009%20MINIMA%20INGENIERO%20AMBIENTTAL" TargetMode="External"/><Relationship Id="rId800" Type="http://schemas.openxmlformats.org/officeDocument/2006/relationships/hyperlink" Target="mailto:saavedranatalia199@gmail.com" TargetMode="External"/><Relationship Id="rId1223" Type="http://schemas.openxmlformats.org/officeDocument/2006/relationships/hyperlink" Target="mailto:atherineacostarincon@gmail.com" TargetMode="External"/><Relationship Id="rId1430" Type="http://schemas.openxmlformats.org/officeDocument/2006/relationships/hyperlink" Target="https://unisaludi-my.sharepoint.com/query?q=146&amp;id=%2Fpersonal%2Fjohanacontratacion%5Funisaludi%5Fonmicrosoft%5Fcom%2FDocuments%2FCONTRATACION%202026%2DCONTRATA1%2DHSF&amp;searchScope=folder" TargetMode="External"/><Relationship Id="rId1528" Type="http://schemas.openxmlformats.org/officeDocument/2006/relationships/hyperlink" Target="https://community.secop.gov.co/Public/Tendering/ContractNoticePhases/View?PPI=CO1.PPI.44356483&amp;isFromPublicArea=True&amp;isModal=False" TargetMode="External"/><Relationship Id="rId232" Type="http://schemas.openxmlformats.org/officeDocument/2006/relationships/hyperlink" Target="https://unisaludi-my.sharepoint.com/my?id=%2Fpersonal%2Fjohanacontratacion%5Funisaludi%5Fonmicrosoft%5Fcom%2FDocuments%2FCONTRATACION%202026%2DCONTRATA1%2DHSF%2FCTO%20030%20ANGIE%20JULIETT%20ROJAS%20MILLAN&amp;viewid=615ec6ce%2Db4c5%2D47c6%2D9959%2D4ea468bd0701" TargetMode="External"/><Relationship Id="rId884" Type="http://schemas.openxmlformats.org/officeDocument/2006/relationships/hyperlink" Target="mailto:michellcharlotte@gmail.com" TargetMode="External"/><Relationship Id="rId1735" Type="http://schemas.openxmlformats.org/officeDocument/2006/relationships/hyperlink" Target="mailto:angelicamo@hotmail.com" TargetMode="External"/><Relationship Id="rId27" Type="http://schemas.openxmlformats.org/officeDocument/2006/relationships/hyperlink" Target="mailto:sanpabloangell@gmail.com" TargetMode="External"/><Relationship Id="rId537"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44" Type="http://schemas.openxmlformats.org/officeDocument/2006/relationships/hyperlink" Target="mailto:ajlopez@ut.edu.co" TargetMode="External"/><Relationship Id="rId951" Type="http://schemas.openxmlformats.org/officeDocument/2006/relationships/hyperlink" Target="mailto:andorodriguez71@hotmail.com" TargetMode="External"/><Relationship Id="rId1167" Type="http://schemas.openxmlformats.org/officeDocument/2006/relationships/hyperlink" Target="mailto:AALVAREZMD@HOTMAIL.COM" TargetMode="External"/><Relationship Id="rId1374" Type="http://schemas.openxmlformats.org/officeDocument/2006/relationships/hyperlink" Target="https://unisaludi-my.sharepoint.com/my?id=%2Fpersonal%2Fjohanacontratacion%5Funisaludi%5Fonmicrosoft%5Fcom%2FDocuments%2FCONTRATACION%202026%2DCONTRATA1%2DHSF%2FCTO%20076%20IMER%20CABRERA%20PE%C3%91A&amp;viewid=615ec6ce%2Db4c5%2D47c6%2D9959%2D4ea468bd0701" TargetMode="External"/><Relationship Id="rId1581" Type="http://schemas.openxmlformats.org/officeDocument/2006/relationships/hyperlink" Target="https://community.secop.gov.co/Public/Tendering/ContractNoticePhases/View?PPI=CO1.PPI.44441429&amp;isFromPublicArea=True&amp;isModal=False" TargetMode="External"/><Relationship Id="rId1679" Type="http://schemas.openxmlformats.org/officeDocument/2006/relationships/hyperlink" Target="https://community.secop.gov.co/Public/Tendering/ContractNoticePhases/View?PPI=CO1.PPI.45795728&amp;isFromPublicArea=True&amp;isModal=False" TargetMode="External"/><Relationship Id="rId1802" Type="http://schemas.openxmlformats.org/officeDocument/2006/relationships/hyperlink" Target="mailto:trabajoseinformesusi@gmail.com" TargetMode="External"/><Relationship Id="rId80" Type="http://schemas.openxmlformats.org/officeDocument/2006/relationships/hyperlink" Target="mailto:greisariza777@gmail.com" TargetMode="External"/><Relationship Id="rId176" Type="http://schemas.openxmlformats.org/officeDocument/2006/relationships/hyperlink" Target="https://unisaludi-my.sharepoint.com/query?q=162&amp;id=%2Fpersonal%2Fjohanacontratacion%5Funisaludi%5Fonmicrosoft%5Fcom%2FDocuments%2FCONTRATACION%202026%2DCONTRATA1%2DHSF&amp;searchScope=folder" TargetMode="External"/><Relationship Id="rId383" Type="http://schemas.openxmlformats.org/officeDocument/2006/relationships/hyperlink" Target="mailto:josuepm0616@gmail.com" TargetMode="External"/><Relationship Id="rId590" Type="http://schemas.openxmlformats.org/officeDocument/2006/relationships/hyperlink" Target="https://unisaludi-my.sharepoint.com/my?id=%2Fpersonal%2Fjohanacontratacion%5Funisaludi%5Fonmicrosoft%5Fcom%2FDocuments%2FCONTRATACION%202026%2FCTO%20225%20JULIETH%20HASBLEIDY%20CAPERA%20GOMEZ" TargetMode="External"/><Relationship Id="rId604" Type="http://schemas.openxmlformats.org/officeDocument/2006/relationships/hyperlink" Target="https://unisaludi-my.sharepoint.com/my?id=%2Fpersonal%2Fjohanacontratacion%5Funisaludi%5Fonmicrosoft%5Fcom%2FDocuments%2FCONTRATACION%202026%2FCTO%20239%20JULIANA%20MARIA%20VILLANUEVA%20MARROQUIN" TargetMode="External"/><Relationship Id="rId811" Type="http://schemas.openxmlformats.org/officeDocument/2006/relationships/hyperlink" Target="mailto:angielorenav123@gmail.com" TargetMode="External"/><Relationship Id="rId1027" Type="http://schemas.openxmlformats.org/officeDocument/2006/relationships/hyperlink" Target="https://unisaludi-my.sharepoint.com/my?id=%2Fpersonal%2Fjohanacontratacion%5Funisaludi%5Fonmicrosoft%5Fcom%2FDocuments%2FCONTRATACION%202026%2FCTO%20479%20ANGEL%20SANTIAGO%20GOMEZ%20BOCANEGRA" TargetMode="External"/><Relationship Id="rId1234" Type="http://schemas.openxmlformats.org/officeDocument/2006/relationships/hyperlink" Target="mailto:dpaternina94@gmail.com" TargetMode="External"/><Relationship Id="rId1441" Type="http://schemas.openxmlformats.org/officeDocument/2006/relationships/hyperlink" Target="https://unisaludi-my.sharepoint.com/my?id=%2Fpersonal%2Fjohanacontratacion%5Funisaludi%5Fonmicrosoft%5Fcom%2FDocuments%2FCONTRATACION%202026%2DCONTRATA1%2DHSF%2FCTO%20047%20RUBEN%20DARIO%20LUGO%20MU%C3%91OZ&amp;viewid=615ec6ce%2Db4c5%2D47c6%2D9959%2D4ea468bd0701" TargetMode="External"/><Relationship Id="rId243" Type="http://schemas.openxmlformats.org/officeDocument/2006/relationships/hyperlink" Target="https://unisaludi-my.sharepoint.com/my?id=%2Fpersonal%2Fjohanacontratacion%5Funisaludi%5Fonmicrosoft%5Fcom%2FDocuments%2FCONTRATACION%202026%2DCONTRATA1%2DHSF%2FCTO%20036%20MILLER%20ALEXANDER%20GUTIERREZ%20%20MENESES&amp;viewid=615ec6ce%2Db4c5%2D47c6%2D9959%2D4ea468bd0701" TargetMode="External"/><Relationship Id="rId450" Type="http://schemas.openxmlformats.org/officeDocument/2006/relationships/hyperlink" Target="mailto:l.mantilla1509@gmail.com" TargetMode="External"/><Relationship Id="rId688" Type="http://schemas.openxmlformats.org/officeDocument/2006/relationships/hyperlink" Target="https://unisaludi-my.sharepoint.com/my?id=%2Fpersonal%2Fjohanacontratacion%5Funisaludi%5Fonmicrosoft%5Fcom%2FDocuments%2FCONTRATACION%202026%2FCTO%20318%20ANGIE%20TATIANA%20PULIDO%20JIMENEZ" TargetMode="External"/><Relationship Id="rId895" Type="http://schemas.openxmlformats.org/officeDocument/2006/relationships/hyperlink" Target="mailto:monalissa1989@hotmail.com" TargetMode="External"/><Relationship Id="rId909" Type="http://schemas.openxmlformats.org/officeDocument/2006/relationships/hyperlink" Target="mailto:adrianarestrepo2001@gmail.com" TargetMode="External"/><Relationship Id="rId1080" Type="http://schemas.openxmlformats.org/officeDocument/2006/relationships/hyperlink" Target="https://unisaludi-my.sharepoint.com/my?id=%2Fpersonal%2Fjohanacontratacion%5Funisaludi%5Fonmicrosoft%5Fcom%2FDocuments%2FCONTRATACION%202026%2FCTO%20566%20ANDREA%20PAOLA%20BARRERO" TargetMode="External"/><Relationship Id="rId1301"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539" Type="http://schemas.openxmlformats.org/officeDocument/2006/relationships/hyperlink" Target="https://community.secop.gov.co/Public/Tendering/ContractNoticePhases/View?PPI=CO1.PPI.44364116&amp;isFromPublicArea=True&amp;isModal=False" TargetMode="External"/><Relationship Id="rId1746" Type="http://schemas.openxmlformats.org/officeDocument/2006/relationships/hyperlink" Target="mailto:luzyanedarizaforero@gmail.com" TargetMode="External"/><Relationship Id="rId38" Type="http://schemas.openxmlformats.org/officeDocument/2006/relationships/hyperlink" Target="mailto:joysanchez1011@hotmail.com" TargetMode="External"/><Relationship Id="rId103" Type="http://schemas.openxmlformats.org/officeDocument/2006/relationships/hyperlink" Target="mailto:barraganjulian368@gmail.com" TargetMode="External"/><Relationship Id="rId310"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548"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55" Type="http://schemas.openxmlformats.org/officeDocument/2006/relationships/hyperlink" Target="mailto:luferli.293@hotmail.com" TargetMode="External"/><Relationship Id="rId962" Type="http://schemas.openxmlformats.org/officeDocument/2006/relationships/hyperlink" Target="https://unisaludi-my.sharepoint.com/my?id=%2Fpersonal%2Fjohanacontratacion%5Funisaludi%5Fonmicrosoft%5Fcom%2FDocuments%2FCONTRATACION%202026%2FCTO%20413%20MITSU%20DAYANA%20BONILLA%20SANABRIA" TargetMode="External"/><Relationship Id="rId1178" Type="http://schemas.openxmlformats.org/officeDocument/2006/relationships/hyperlink" Target="https://unisaludi-my.sharepoint.com/my?id=%2Fpersonal%2Fjohanacontratacion%5Funisaludi%5Fonmicrosoft%5Fcom%2FDocuments%2FCONTRATACION%202026%2DCONTRATA1%2DHSF%2FCTO%20042%20YENSI%20JASBLEIDY%20GUALY%20SANTOS&amp;viewid=615ec6ce%2Db4c5%2D47c6%2D9959%2D4ea468bd0701" TargetMode="External"/><Relationship Id="rId1385" Type="http://schemas.openxmlformats.org/officeDocument/2006/relationships/hyperlink" Target="https://unisaludi-my.sharepoint.com/my?id=%2Fpersonal%2Fjohanacontratacion%5Funisaludi%5Fonmicrosoft%5Fcom%2FDocuments%2FCONTRATACION%202026%2DCONTRATA1%2DHSF%2FCTO%20115%20DIANA%20ALEJANDRA%20GARCIA%20DELGADO&amp;viewid=615ec6ce%2Db4c5%2D47c6%2D9959%2D4ea468bd0701" TargetMode="External"/><Relationship Id="rId1592" Type="http://schemas.openxmlformats.org/officeDocument/2006/relationships/hyperlink" Target="https://community.secop.gov.co/Public/Tendering/ContractNoticePhases/View?PPI=CO1.PPI.44547056&amp;isFromPublicArea=True&amp;isModal=False" TargetMode="External"/><Relationship Id="rId1606" Type="http://schemas.openxmlformats.org/officeDocument/2006/relationships/hyperlink" Target="https://community.secop.gov.co/Public/Tendering/ContractNoticePhases/View?PPI=CO1.PPI.44849662&amp;isFromPublicArea=True&amp;isModal=False" TargetMode="External"/><Relationship Id="rId1813" Type="http://schemas.openxmlformats.org/officeDocument/2006/relationships/hyperlink" Target="mailto:mayiforo@gmail.com" TargetMode="External"/><Relationship Id="rId91" Type="http://schemas.openxmlformats.org/officeDocument/2006/relationships/hyperlink" Target="mailto:daniiramirezzzd@gmail.com" TargetMode="External"/><Relationship Id="rId187" Type="http://schemas.openxmlformats.org/officeDocument/2006/relationships/hyperlink" Target="https://unisaludi-my.sharepoint.com/query?q=155&amp;id=%2Fpersonal%2Fjohanacontratacion%5Funisaludi%5Fonmicrosoft%5Fcom%2FDocuments%2FCONTRATACION%202026%2DCONTRATA1%2DHSF&amp;searchScope=folder" TargetMode="External"/><Relationship Id="rId394" Type="http://schemas.openxmlformats.org/officeDocument/2006/relationships/hyperlink" Target="mailto:efepypesespinal@gmail.com" TargetMode="External"/><Relationship Id="rId408" Type="http://schemas.openxmlformats.org/officeDocument/2006/relationships/hyperlink" Target="mailto:anaisabelariza3@gmail.com" TargetMode="External"/><Relationship Id="rId615"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822" Type="http://schemas.openxmlformats.org/officeDocument/2006/relationships/hyperlink" Target="mailto:GUZMANTAFUR123@GMAIL.COM" TargetMode="External"/><Relationship Id="rId1038" Type="http://schemas.openxmlformats.org/officeDocument/2006/relationships/hyperlink" Target="https://unisaludi-my.sharepoint.com/my?id=%2Fpersonal%2Fjohanacontratacion%5Funisaludi%5Fonmicrosoft%5Fcom%2FDocuments%2FCONTRATACION%202026%2FCTO%20490%20SAMUEL%20SANTIAGO%20PRIETO%20ORTEGON" TargetMode="External"/><Relationship Id="rId1245" Type="http://schemas.openxmlformats.org/officeDocument/2006/relationships/hyperlink" Target="mailto:OHANA8527@GMAIL.COM" TargetMode="External"/><Relationship Id="rId1452" Type="http://schemas.openxmlformats.org/officeDocument/2006/relationships/hyperlink" Target="https://unisaludi-my.sharepoint.com/my?id=%2Fpersonal%2Fjohanacontratacion%5Funisaludi%5Fonmicrosoft%5Fcom%2FDocuments%2FCONTRATACION%202026%2DCONTRATA1%2DHSF%2FCTO%20062%20JOSE%20RAFUL%20FRANCO&amp;viewid=615ec6ce%2Db4c5%2D47c6%2D9959%2D4ea468bd0701" TargetMode="External"/><Relationship Id="rId254" Type="http://schemas.openxmlformats.org/officeDocument/2006/relationships/hyperlink" Target="https://unisaludi-my.sharepoint.com/my?id=%2Fpersonal%2Fjohanacontratacion%5Funisaludi%5Fonmicrosoft%5Fcom%2FDocuments%2FCONTRATACION%202026%2DCONTRATA1%2DHSF%2FCTO%20043%20AARON%20GILBERTO%20VALENCIA&amp;viewid=615ec6ce%2Db4c5%2D47c6%2D9959%2D4ea468bd0701" TargetMode="External"/><Relationship Id="rId699" Type="http://schemas.openxmlformats.org/officeDocument/2006/relationships/hyperlink" Target="https://unisaludi-my.sharepoint.com/my?id=%2Fpersonal%2Fjohanacontratacion%5Funisaludi%5Fonmicrosoft%5Fcom%2FDocuments%2FCONTRATACION%202026%2FCTO%20329%20JAVIER%20ANTONIO%20GUERRERO%20RADA" TargetMode="External"/><Relationship Id="rId1091" Type="http://schemas.openxmlformats.org/officeDocument/2006/relationships/hyperlink" Target="https://unisaludi-my.sharepoint.com/my?id=%2Fpersonal%2Fjohanacontratacion%5Funisaludi%5Fonmicrosoft%5Fcom%2FDocuments%2FCONTRATACION%202026%2FCTO%20579%20KARIN%20ADRIANA%20TIQUE" TargetMode="External"/><Relationship Id="rId1105" Type="http://schemas.openxmlformats.org/officeDocument/2006/relationships/hyperlink" Target="mailto:nativos.expedition.col@gmail.com" TargetMode="External"/><Relationship Id="rId1312" Type="http://schemas.openxmlformats.org/officeDocument/2006/relationships/hyperlink" Target="https://unisaludi-my.sharepoint.com/my?id=%2Fpersonal%2Fjohanacontratacion%5Funisaludi%5Fonmicrosoft%5Fcom%2FDocuments%2FCONTRATACION%202026%2DCONTRATA1%2DHSF%2FCTO%20106%20MARIA%20ELCED%20SANCHEZ&amp;viewid=615ec6ce%2Db4c5%2D47c6%2D9959%2D4ea468bd0701" TargetMode="External"/><Relationship Id="rId1757" Type="http://schemas.openxmlformats.org/officeDocument/2006/relationships/hyperlink" Target="mailto:milaloz2507@gmail.com" TargetMode="External"/><Relationship Id="rId49" Type="http://schemas.openxmlformats.org/officeDocument/2006/relationships/hyperlink" Target="mailto:syboterom18@gmail.com" TargetMode="External"/><Relationship Id="rId114" Type="http://schemas.openxmlformats.org/officeDocument/2006/relationships/hyperlink" Target="mailto:arolinafarfanmarin@gmail.com" TargetMode="External"/><Relationship Id="rId461" Type="http://schemas.openxmlformats.org/officeDocument/2006/relationships/hyperlink" Target="mailto:mayerliavenda&#241;olemus2021@gmail.com" TargetMode="External"/><Relationship Id="rId559" Type="http://schemas.openxmlformats.org/officeDocument/2006/relationships/hyperlink" Target="mailto:abezasv46@gmail.com" TargetMode="External"/><Relationship Id="rId766"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1189" Type="http://schemas.openxmlformats.org/officeDocument/2006/relationships/hyperlink" Target="mailto:alesanabrias@hotmail.com" TargetMode="External"/><Relationship Id="rId1396" Type="http://schemas.openxmlformats.org/officeDocument/2006/relationships/hyperlink" Target="mailto:GIRALDO940412@GMAIL.COM" TargetMode="External"/><Relationship Id="rId1617" Type="http://schemas.openxmlformats.org/officeDocument/2006/relationships/hyperlink" Target="https://community.secop.gov.co/Public/Tendering/ContractNoticePhases/View?PPI=CO1.PPI.45048273&amp;isFromPublicArea=True&amp;isModal=False" TargetMode="External"/><Relationship Id="rId1824" Type="http://schemas.microsoft.com/office/2017/10/relationships/threadedComment" Target="../threadedComments/threadedComment1.xml"/><Relationship Id="rId198" Type="http://schemas.openxmlformats.org/officeDocument/2006/relationships/hyperlink" Target="https://unisaludi-my.sharepoint.com/query?q=147&amp;id=%2Fpersonal%2Fjohanacontratacion%5Funisaludi%5Fonmicrosoft%5Fcom%2FDocuments%2FCONTRATACION%202026%2DCONTRATA1%2DHSF&amp;searchScope=folder" TargetMode="External"/><Relationship Id="rId321" Type="http://schemas.openxmlformats.org/officeDocument/2006/relationships/hyperlink" Target="https://unisaludi-my.sharepoint.com/my?id=%2Fpersonal%2Fjohanacontratacion%5Funisaludi%5Fonmicrosoft%5Fcom%2FDocuments%2FCONTRATACION%202026%2DCONTRATA1%2DHSF%2FCTO%20108%20DAHIANA%20VALENCIA%20TOBON&amp;viewid=615ec6ce%2Db4c5%2D47c6%2D9959%2D4ea468bd0701" TargetMode="External"/><Relationship Id="rId419" Type="http://schemas.openxmlformats.org/officeDocument/2006/relationships/hyperlink" Target="mailto:fabiolagarcia1501@hotmail.com" TargetMode="External"/><Relationship Id="rId626" Type="http://schemas.openxmlformats.org/officeDocument/2006/relationships/hyperlink" Target="https://unisaludi-my.sharepoint.com/my?id=%2Fpersonal%2Fjohanacontratacion%5Funisaludi%5Fonmicrosoft%5Fcom%2FDocuments%2FCONTRATACION%202026%2FCTO%20256%20JOHANNA%20ROMERO%20SANCHEZ" TargetMode="External"/><Relationship Id="rId973" Type="http://schemas.openxmlformats.org/officeDocument/2006/relationships/hyperlink" Target="mailto:valenciaort@outlook.com" TargetMode="External"/><Relationship Id="rId1049" Type="http://schemas.openxmlformats.org/officeDocument/2006/relationships/hyperlink" Target="https://unisaludi-my.sharepoint.com/my?id=%2Fpersonal%2Fjohanacontratacion%5Funisaludi%5Fonmicrosoft%5Fcom%2FDocuments%2FCONTRATACION%202026%2FCTO%20520%20LUISA%20CAMILA%20TELLEZ%20GONZALEZ" TargetMode="External"/><Relationship Id="rId1256" Type="http://schemas.openxmlformats.org/officeDocument/2006/relationships/hyperlink" Target="mailto:cifuentes30alejandra@gmail.com" TargetMode="External"/><Relationship Id="rId833" Type="http://schemas.openxmlformats.org/officeDocument/2006/relationships/hyperlink" Target="mailto:luisitasusa@hotmail.com" TargetMode="External"/><Relationship Id="rId1116" Type="http://schemas.openxmlformats.org/officeDocument/2006/relationships/hyperlink" Target="https://unisaludi-my.sharepoint.com/my?id=%2Fpersonal%2Fjohanacontratacion%5Funisaludi%5Fonmicrosoft%5Fcom%2FDocuments%2FCONTRATACION%202026%2FCTO%20576%20AYDA%20LUZ%20LEIVA%20REYES" TargetMode="External"/><Relationship Id="rId1463" Type="http://schemas.openxmlformats.org/officeDocument/2006/relationships/hyperlink" Target="mailto:nataliamcardona@gmail.com" TargetMode="External"/><Relationship Id="rId1670" Type="http://schemas.openxmlformats.org/officeDocument/2006/relationships/hyperlink" Target="https://community.secop.gov.co/Public/Tendering/ContractNoticePhases/View?PPI=CO1.PPI.45793096&amp;isFromPublicArea=True&amp;isModal=False" TargetMode="External"/><Relationship Id="rId1768" Type="http://schemas.openxmlformats.org/officeDocument/2006/relationships/hyperlink" Target="mailto:p.barragan.unidos@gmail.com" TargetMode="External"/><Relationship Id="rId265" Type="http://schemas.openxmlformats.org/officeDocument/2006/relationships/hyperlink" Target="https://unisaludi-my.sharepoint.com/my?id=%2Fpersonal%2Fjohanacontratacion%5Funisaludi%5Fonmicrosoft%5Fcom%2FDocuments%2FCONTRATACION%202026%2DCONTRATA1%2DHSF%2FCTO%20052%20CATHERINE%20MENESES%20MAYOR&amp;viewid=615ec6ce%2Db4c5%2D47c6%2D9959%2D4ea468bd0701" TargetMode="External"/><Relationship Id="rId472" Type="http://schemas.openxmlformats.org/officeDocument/2006/relationships/hyperlink" Target="mailto:sofiapardoforero@gmail.com" TargetMode="External"/><Relationship Id="rId900" Type="http://schemas.openxmlformats.org/officeDocument/2006/relationships/hyperlink" Target="mailto:uiseduardorb28@yahoo.es" TargetMode="External"/><Relationship Id="rId1323" Type="http://schemas.openxmlformats.org/officeDocument/2006/relationships/hyperlink" Target="mailto:aola2018gomezz@gmail.com" TargetMode="External"/><Relationship Id="rId1530" Type="http://schemas.openxmlformats.org/officeDocument/2006/relationships/hyperlink" Target="https://community.secop.gov.co/Public/Tendering/ContractNoticePhases/View?PPI=CO1.PPI.44357708&amp;isFromPublicArea=True&amp;isModal=False" TargetMode="External"/><Relationship Id="rId1628" Type="http://schemas.openxmlformats.org/officeDocument/2006/relationships/hyperlink" Target="https://community.secop.gov.co/Public/Tendering/ContractNoticePhases/View?PPI=CO1.PPI.45110675&amp;isFromPublicArea=True&amp;isModal=False" TargetMode="External"/><Relationship Id="rId125" Type="http://schemas.openxmlformats.org/officeDocument/2006/relationships/hyperlink" Target="mailto:licantolima@hotmail.com" TargetMode="External"/><Relationship Id="rId332" Type="http://schemas.openxmlformats.org/officeDocument/2006/relationships/hyperlink" Target="https://unisaludi-my.sharepoint.com/my?id=%2Fpersonal%2Fjohanacontratacion%5Funisaludi%5Fonmicrosoft%5Fcom%2FDocuments%2FCONTRATACION%202026%2DCONTRATA1%2DHSF%2FCTO%20166%20ANGIE%20LORENA%20MENDEZ%20OTERO" TargetMode="External"/><Relationship Id="rId777" Type="http://schemas.openxmlformats.org/officeDocument/2006/relationships/hyperlink" Target="https://unisaludi-my.sharepoint.com/my?id=%2Fpersonal%2Fjohanacontratacion%5Funisaludi%5Fonmicrosoft%5Fcom%2FDocuments%2FCONTRATACION%202026%2FCTO%20356%20JUAN%20DIEGO%20RIVAS%20AVILEZ" TargetMode="External"/><Relationship Id="rId984" Type="http://schemas.openxmlformats.org/officeDocument/2006/relationships/hyperlink" Target="mailto:PSICOLOGAVALECARVAJAL@GMAIL.COM" TargetMode="External"/><Relationship Id="rId637" Type="http://schemas.openxmlformats.org/officeDocument/2006/relationships/hyperlink" Target="https://unisaludi-my.sharepoint.com/my?id=%2Fpersonal%2Fjohanacontratacion%5Funisaludi%5Fonmicrosoft%5Fcom%2FDocuments%2FCONTRATACION%202026%2FCTO%20267%20MONICA%20DEL%20PILAR%20CASTRO%20DIAZ" TargetMode="External"/><Relationship Id="rId844" Type="http://schemas.openxmlformats.org/officeDocument/2006/relationships/hyperlink" Target="mailto:uuisaricaurter1@gmail.com" TargetMode="External"/><Relationship Id="rId1267" Type="http://schemas.openxmlformats.org/officeDocument/2006/relationships/hyperlink" Target="mailto:JICABOCA8625@YAHOO.ES" TargetMode="External"/><Relationship Id="rId1474" Type="http://schemas.openxmlformats.org/officeDocument/2006/relationships/hyperlink" Target="mailto:ander.molina26@hotmail.com" TargetMode="External"/><Relationship Id="rId1681" Type="http://schemas.openxmlformats.org/officeDocument/2006/relationships/hyperlink" Target="https://community.secop.gov.co/Public/Tendering/ContractNoticePhases/View?PPI=CO1.PPI.45795074&amp;isFromPublicArea=True&amp;isModal=False" TargetMode="External"/><Relationship Id="rId276" Type="http://schemas.openxmlformats.org/officeDocument/2006/relationships/hyperlink" Target="https://unisaludi-my.sharepoint.com/my?id=%2Fpersonal%2Fjohanacontratacion%5Funisaludi%5Fonmicrosoft%5Fcom%2FDocuments%2FCONTRATACION%202026%2DCONTRATA1%2DHSF%2FCTO%20063%20ELNORILSKE%20MORALES%20OCHOA&amp;viewid=615ec6ce%2Db4c5%2D47c6%2D9959%2D4ea468bd0701" TargetMode="External"/><Relationship Id="rId483" Type="http://schemas.openxmlformats.org/officeDocument/2006/relationships/hyperlink" Target="mailto:nikolfuentes10@gmail.com" TargetMode="External"/><Relationship Id="rId690" Type="http://schemas.openxmlformats.org/officeDocument/2006/relationships/hyperlink" Target="https://unisaludi-my.sharepoint.com/my?id=%2Fpersonal%2Fjohanacontratacion%5Funisaludi%5Fonmicrosoft%5Fcom%2FDocuments%2FCONTRATACION%202026%2FCTO%20320%20GLORIA%20AMPARO%20GONZALEZ%20GUIRAL" TargetMode="External"/><Relationship Id="rId704" Type="http://schemas.openxmlformats.org/officeDocument/2006/relationships/hyperlink" Target="https://unisaludi-my.sharepoint.com/my?id=%2Fpersonal%2Fjohanacontratacion%5Funisaludi%5Fonmicrosoft%5Fcom%2FDocuments%2FCONTRATACION%202026%2FCTO%20334%20RODRIGO%20SANCHEZ%20MENDEZ" TargetMode="External"/><Relationship Id="rId911" Type="http://schemas.openxmlformats.org/officeDocument/2006/relationships/hyperlink" Target="mailto:FRADCHAR@GMAIL.COM" TargetMode="External"/><Relationship Id="rId1127" Type="http://schemas.openxmlformats.org/officeDocument/2006/relationships/hyperlink" Target="mailto:mariameneses1993@gmail.com" TargetMode="External"/><Relationship Id="rId1334" Type="http://schemas.openxmlformats.org/officeDocument/2006/relationships/hyperlink" Target="mailto:gerenncia@coodestol.com.co" TargetMode="External"/><Relationship Id="rId1541" Type="http://schemas.openxmlformats.org/officeDocument/2006/relationships/hyperlink" Target="https://community.secop.gov.co/Public/Tendering/ContractNoticePhases/View?PPI=CO1.PPI.44365348&amp;isFromPublicArea=True&amp;isModal=False" TargetMode="External"/><Relationship Id="rId1779" Type="http://schemas.openxmlformats.org/officeDocument/2006/relationships/hyperlink" Target="mailto:jct829@hotmail.com" TargetMode="External"/><Relationship Id="rId40" Type="http://schemas.openxmlformats.org/officeDocument/2006/relationships/hyperlink" Target="mailto:claritzarMIREZZAMBRANO@GMAIL.COM" TargetMode="External"/><Relationship Id="rId136" Type="http://schemas.openxmlformats.org/officeDocument/2006/relationships/hyperlink" Target="mailto:contabilidad@QUIRURMEDICAS.COM.CO" TargetMode="External"/><Relationship Id="rId343" Type="http://schemas.openxmlformats.org/officeDocument/2006/relationships/hyperlink" Target="mailto:sicologonicolasbeltran@gmail.com" TargetMode="External"/><Relationship Id="rId550" Type="http://schemas.openxmlformats.org/officeDocument/2006/relationships/hyperlink" Target="mailto:nfermerobrianmoreno@gmail.com" TargetMode="External"/><Relationship Id="rId788"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995" Type="http://schemas.openxmlformats.org/officeDocument/2006/relationships/hyperlink" Target="https://unisaludi-my.sharepoint.com/my?id=%2Fpersonal%2Fjohanacontratacion%5Funisaludi%5Fonmicrosoft%5Fcom%2FDocuments%2FCONTRATACION%202026%2FCTO%20425%20RICARDO%20ALEJANDRO%20PEREZ%20PEREZ" TargetMode="External"/><Relationship Id="rId1180" Type="http://schemas.openxmlformats.org/officeDocument/2006/relationships/hyperlink" Target="https://unisaludi-my.sharepoint.com/my?id=%2Fpersonal%2Fjohanacontratacion%5Funisaludi%5Fonmicrosoft%5Fcom%2FDocuments%2FCONTRATACION%202026%2DCONTRATA1%2DHSF%2FCTO%20041%20CARLOS%20EDUARDO%20AMAYA%20BARBOSA&amp;viewid=615ec6ce%2Db4c5%2D47c6%2D9959%2D4ea468bd0701" TargetMode="External"/><Relationship Id="rId1401" Type="http://schemas.openxmlformats.org/officeDocument/2006/relationships/hyperlink" Target="https://unisaludi-my.sharepoint.com/my?id=%2Fpersonal%2Fjohanacontratacion%5Funisaludi%5Fonmicrosoft%5Fcom%2FDocuments%2FCONTRATACION%202026%2DCONTRATA1%2DHSF%2FCTO%20014%20JOHAN%20MAURICIO%20RUIZ%20CHAVEZ&amp;viewid=615ec6ce%2Db4c5%2D47c6%2D9959%2D4ea468bd0701" TargetMode="External"/><Relationship Id="rId1639" Type="http://schemas.openxmlformats.org/officeDocument/2006/relationships/hyperlink" Target="https://community.secop.gov.co/Public/Tendering/ContractNoticePhases/View?PPI=CO1.PPI.45168795&amp;isFromPublicArea=True&amp;isModal=False" TargetMode="External"/><Relationship Id="rId203" Type="http://schemas.openxmlformats.org/officeDocument/2006/relationships/hyperlink" Target="https://unisaludi-my.sharepoint.com/query?q=144&amp;id=%2Fpersonal%2Fjohanacontratacion%5Funisaludi%5Fonmicrosoft%5Fcom%2FDocuments%2FCONTRATACION%202026%2DCONTRATA1%2DHSF&amp;searchScope=folder" TargetMode="External"/><Relationship Id="rId648" Type="http://schemas.openxmlformats.org/officeDocument/2006/relationships/hyperlink" Target="https://unisaludi-my.sharepoint.com/my?id=%2Fpersonal%2Fjohanacontratacion%5Funisaludi%5Fonmicrosoft%5Fcom%2FDocuments%2FCONTRATACION%202026%2FCTO%20278%20NORMA%20ESPERANZA%20MADARAIGA%20GUTIERREZ" TargetMode="External"/><Relationship Id="rId855" Type="http://schemas.openxmlformats.org/officeDocument/2006/relationships/hyperlink" Target="mailto:atherinemirezmarin26@gmAIL.COM" TargetMode="External"/><Relationship Id="rId1040" Type="http://schemas.openxmlformats.org/officeDocument/2006/relationships/hyperlink" Target="https://unisaludi-my.sharepoint.com/my?id=%2Fpersonal%2Fjohanacontratacion%5Funisaludi%5Fonmicrosoft%5Fcom%2FDocuments%2FCONTRATACION%202026%2FCTO%20496%20LAURA%20SOFIA%20POSADA%20FUENTES" TargetMode="External"/><Relationship Id="rId1278" Type="http://schemas.openxmlformats.org/officeDocument/2006/relationships/hyperlink" Target="mailto:ejcaballero@ut.edu.co" TargetMode="External"/><Relationship Id="rId1485" Type="http://schemas.openxmlformats.org/officeDocument/2006/relationships/hyperlink" Target="mailto:DAYANAANDREAEBS@GMAIL.COM" TargetMode="External"/><Relationship Id="rId1692" Type="http://schemas.openxmlformats.org/officeDocument/2006/relationships/hyperlink" Target="https://community.secop.gov.co/Public/Tendering/ContractNoticePhases/View?PPI=CO1.PPI.46231380&amp;isFromPublicArea=True&amp;isModal=False" TargetMode="External"/><Relationship Id="rId1706" Type="http://schemas.openxmlformats.org/officeDocument/2006/relationships/hyperlink" Target="https://community.secop.gov.co/Public/Tendering/ContractNoticePhases/View?PPI=CO1.PPI.46362299&amp;isFromPublicArea=True&amp;isModal=False" TargetMode="External"/><Relationship Id="rId287" Type="http://schemas.openxmlformats.org/officeDocument/2006/relationships/hyperlink" Target="https://unisaludi-my.sharepoint.com/my?id=%2Fpersonal%2Fjohanacontratacion%5Funisaludi%5Fonmicrosoft%5Fcom%2FDocuments%2FCONTRATACION%202026%2DCONTRATA1%2DHSF%2FCTO%20074%20MARGARITA%20PARRA&amp;viewid=615ec6ce%2Db4c5%2D47c6%2D9959%2D4ea468bd0701" TargetMode="External"/><Relationship Id="rId410" Type="http://schemas.openxmlformats.org/officeDocument/2006/relationships/hyperlink" Target="mailto:nayibero2@hotmail.com" TargetMode="External"/><Relationship Id="rId494" Type="http://schemas.openxmlformats.org/officeDocument/2006/relationships/hyperlink" Target="mailto:isabellaserna1013@gmail.com" TargetMode="External"/><Relationship Id="rId508" Type="http://schemas.openxmlformats.org/officeDocument/2006/relationships/hyperlink" Target="https://unisaludi-my.sharepoint.com/my?id=%2Fpersonal%2Fjohanacontratacion%5Funisaludi%5Fonmicrosoft%5Fcom%2FDocuments%2FCONTRATACION%202026%2DCONTRATA1%2DHSF%2FCTO%20186%20CLARA%20MARTIZA%20AVILA%20RODRIGUEZ" TargetMode="External"/><Relationship Id="rId715" Type="http://schemas.openxmlformats.org/officeDocument/2006/relationships/hyperlink" Target="https://unisaludi-my.sharepoint.com/my?id=%2Fpersonal%2Fjohanacontratacion%5Funisaludi%5Fonmicrosoft%5Fcom%2FDocuments%2FCONTRATACION%202026%2FCTO%20347%20JULIANA%20PERDOMO%20GALENAO" TargetMode="External"/><Relationship Id="rId922" Type="http://schemas.openxmlformats.org/officeDocument/2006/relationships/hyperlink" Target="mailto:bimefan@gmail.com" TargetMode="External"/><Relationship Id="rId1138" Type="http://schemas.openxmlformats.org/officeDocument/2006/relationships/hyperlink" Target="mailto:lauras312@hotmail.com" TargetMode="External"/><Relationship Id="rId1345" Type="http://schemas.openxmlformats.org/officeDocument/2006/relationships/hyperlink" Target="mailto:gloriaalexandramontoya@gmail.com" TargetMode="External"/><Relationship Id="rId1552" Type="http://schemas.openxmlformats.org/officeDocument/2006/relationships/hyperlink" Target="https://community.secop.gov.co/Public/Tendering/ContractNoticePhases/View?PPI=CO1.PPI.44369672&amp;isFromPublicArea=True&amp;isModal=False" TargetMode="External"/><Relationship Id="rId147" Type="http://schemas.openxmlformats.org/officeDocument/2006/relationships/hyperlink" Target="mailto:ander.molina26@hotmail.com" TargetMode="External"/><Relationship Id="rId354" Type="http://schemas.openxmlformats.org/officeDocument/2006/relationships/hyperlink" Target="mailto:aury18us@hotmail.com" TargetMode="External"/><Relationship Id="rId799" Type="http://schemas.openxmlformats.org/officeDocument/2006/relationships/hyperlink" Target="mailto:stellaro87@outlook.es" TargetMode="External"/><Relationship Id="rId1191" Type="http://schemas.openxmlformats.org/officeDocument/2006/relationships/hyperlink" Target="mailto:dahianagarcia17@hotmail.com" TargetMode="External"/><Relationship Id="rId1205" Type="http://schemas.openxmlformats.org/officeDocument/2006/relationships/hyperlink" Target="https://unisaludi-my.sharepoint.com/my?id=%2Fpersonal%2Fjohanacontratacion%5Funisaludi%5Fonmicrosoft%5Fcom%2FDocuments%2FCONTRATACION%202026%2DCONTRATA1%2DHSF%2FCTO%20018%20DIANA%20CAMILA%20TRONCOSO%20ALVAREZ&amp;viewid=615ec6ce%2Db4c5%2D47c6%2D9959%2D4ea468bd0701" TargetMode="External"/><Relationship Id="rId51" Type="http://schemas.openxmlformats.org/officeDocument/2006/relationships/hyperlink" Target="mailto:adrigarcia19@hotmail.com" TargetMode="External"/><Relationship Id="rId561" Type="http://schemas.openxmlformats.org/officeDocument/2006/relationships/hyperlink" Target="mailto:lemilobo2010@hotmail.com" TargetMode="External"/><Relationship Id="rId659" Type="http://schemas.openxmlformats.org/officeDocument/2006/relationships/hyperlink" Target="https://unisaludi-my.sharepoint.com/my?id=%2Fpersonal%2Fjohanacontratacion%5Funisaludi%5Fonmicrosoft%5Fcom%2FDocuments%2FCONTRATACION%202026%2FCTO%20289%20LEIDY%20JOHANNA%20JARAMILLO%20ACOSTA" TargetMode="External"/><Relationship Id="rId866" Type="http://schemas.openxmlformats.org/officeDocument/2006/relationships/hyperlink" Target="https://unisaludi-my.sharepoint.com/my?id=%2Fpersonal%2Fjohanacontratacion%5Funisaludi%5Fonmicrosoft%5Fcom%2FDocuments%2FCONTRATACION%202026%2FCTO%20356%20JUAN%20DIEGO%20RIVAS%20AVILEZ" TargetMode="External"/><Relationship Id="rId1289" Type="http://schemas.openxmlformats.org/officeDocument/2006/relationships/hyperlink" Target="mailto:jpvidal@unicauca.edu.co" TargetMode="External"/><Relationship Id="rId1412" Type="http://schemas.openxmlformats.org/officeDocument/2006/relationships/hyperlink" Target="https://unisaludi-my.sharepoint.com/my?id=%2Fpersonal%2Fjohanacontratacion%5Funisaludi%5Fonmicrosoft%5Fcom%2FDocuments%2FCONTRATACION%202026%2DCONTRATA1%2DHSF%2FCTO%20075%20LUZ%20YANETH%20ARIZA%20FORERO&amp;viewid=615ec6ce%2Db4c5%2D47c6%2D9959%2D4ea468bd0701" TargetMode="External"/><Relationship Id="rId1496" Type="http://schemas.openxmlformats.org/officeDocument/2006/relationships/hyperlink" Target="mailto:nlassov@gmail.com" TargetMode="External"/><Relationship Id="rId1717" Type="http://schemas.openxmlformats.org/officeDocument/2006/relationships/hyperlink" Target="https://community.secop.gov.co/Public/Tendering/ContractNoticePhases/View?PPI=CO1.PPI.47864871&amp;isFromPublicArea=True&amp;isModal=False" TargetMode="External"/><Relationship Id="rId214" Type="http://schemas.openxmlformats.org/officeDocument/2006/relationships/hyperlink" Target="https://unisaludi-my.sharepoint.com/query?q=137&amp;id=%2Fpersonal%2Fjohanacontratacion%5Funisaludi%5Fonmicrosoft%5Fcom%2FDocuments%2FCONTRATACION%202026%2DCONTRATA1%2DHSF&amp;searchScope=folder" TargetMode="External"/><Relationship Id="rId298" Type="http://schemas.openxmlformats.org/officeDocument/2006/relationships/hyperlink" Target="https://unisaludi-my.sharepoint.com/my?id=%2Fpersonal%2Fjohanacontratacion%5Funisaludi%5Fonmicrosoft%5Fcom%2FDocuments%2FCONTRATACION%202026%2DCONTRATA1%2DHSF%2FCTO%20085%20ANGIE%20PAOLA%20QUITIAN%20GALEANO&amp;viewid=615ec6ce%2Db4c5%2D47c6%2D9959%2D4ea468bd0701" TargetMode="External"/><Relationship Id="rId421" Type="http://schemas.openxmlformats.org/officeDocument/2006/relationships/hyperlink" Target="mailto:lga_ela@hotmail.com" TargetMode="External"/><Relationship Id="rId519" Type="http://schemas.openxmlformats.org/officeDocument/2006/relationships/hyperlink" Target="https://unisaludi-my.sharepoint.com/my?id=%2Fpersonal%2Fjohanacontratacion%5Funisaludi%5Fonmicrosoft%5Fcom%2FDocuments%2FCONTRATACION%202026%2DCONTRATA1%2DHSF%2FCTO%20197%20MARIA%20LUISA%20LEON%20RAMIREZ" TargetMode="External"/><Relationship Id="rId1051" Type="http://schemas.openxmlformats.org/officeDocument/2006/relationships/hyperlink" Target="https://unisaludi-my.sharepoint.com/my?id=%2Fpersonal%2Fjohanacontratacion%5Funisaludi%5Fonmicrosoft%5Fcom%2FDocuments%2FCONTRATACION%202026%2FCTO%20522%20KEVIN%20ROMARIO%20RODRIGUEZ%20MENDOZA" TargetMode="External"/><Relationship Id="rId1149"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1356" Type="http://schemas.openxmlformats.org/officeDocument/2006/relationships/hyperlink" Target="https://unisaludi-my.sharepoint.com/my?id=%2Fpersonal%2Fjohanacontratacion%5Funisaludi%5Fonmicrosoft%5Fcom%2FDocuments%2FCONTRATACION%202026%2DCONTRATA1%2DHSF%2FCTO%20116%20YEIMY%20CAROLINA%20FARFAN%20MARIN&amp;viewid=615ec6ce%2Db4c5%2D47c6%2D9959%2D4ea468bd0701" TargetMode="External"/><Relationship Id="rId158" Type="http://schemas.openxmlformats.org/officeDocument/2006/relationships/hyperlink" Target="mailto:nataliamcardonam@gmail.com" TargetMode="External"/><Relationship Id="rId726" Type="http://schemas.openxmlformats.org/officeDocument/2006/relationships/hyperlink" Target="https://unisaludi-my.sharepoint.com/my?id=%2Fpersonal%2Fjohanacontratacion%5Funisaludi%5Fonmicrosoft%5Fcom%2FDocuments%2FCONTRATACION%202026%2FCTO%20360%20LAURA%20MARCELA%20RODRIGUEZ%20PRADA" TargetMode="External"/><Relationship Id="rId933" Type="http://schemas.openxmlformats.org/officeDocument/2006/relationships/hyperlink" Target="https://unisaludi-my.sharepoint.com/my?id=%2Fpersonal%2Fjohanacontratacion%5Funisaludi%5Fonmicrosoft%5Fcom%2FDocuments%2FCONTRATACION%202026%2FCTO%20401%20ADRIANA%20DEL%20ROSARIO%20TRUJILLO%20SALCEDO" TargetMode="External"/><Relationship Id="rId1009" Type="http://schemas.openxmlformats.org/officeDocument/2006/relationships/hyperlink" Target="https://unisaludi-my.sharepoint.com/my?id=%2Fpersonal%2Fjohanacontratacion%5Funisaludi%5Fonmicrosoft%5Fcom%2FDocuments%2FCONTRATACION%202026%2FCTO%20439%20LINA%20MARIA%20ARIAS%20LOPEZ" TargetMode="External"/><Relationship Id="rId1563" Type="http://schemas.openxmlformats.org/officeDocument/2006/relationships/hyperlink" Target="https://community.secop.gov.co/Public/Tendering/ContractNoticePhases/View?PPI=CO1.PPI.44414853&amp;isFromPublicArea=True&amp;isModal=False" TargetMode="External"/><Relationship Id="rId1770" Type="http://schemas.openxmlformats.org/officeDocument/2006/relationships/hyperlink" Target="mailto:parramararitacarolona@gmail.com" TargetMode="External"/><Relationship Id="rId62" Type="http://schemas.openxmlformats.org/officeDocument/2006/relationships/hyperlink" Target="mailto:AARON_VALENCIA@HOTMAIL.COM" TargetMode="External"/><Relationship Id="rId365" Type="http://schemas.openxmlformats.org/officeDocument/2006/relationships/hyperlink" Target="mailto:ivasvane31@gmail.com" TargetMode="External"/><Relationship Id="rId572" Type="http://schemas.openxmlformats.org/officeDocument/2006/relationships/hyperlink" Target="https://unisaludi-my.sharepoint.com/my?id=%2Fpersonal%2Fjohanacontratacion%5Funisaludi%5Fonmicrosoft%5Fcom%2FDocuments%2FCONTRATACION%202026%2FCTO%20208%20LUISA%20FERNANDA%20GOMEZ%20DIAZ" TargetMode="External"/><Relationship Id="rId1216" Type="http://schemas.openxmlformats.org/officeDocument/2006/relationships/hyperlink" Target="mailto:mariamanuelalopez12@gmail.com" TargetMode="External"/><Relationship Id="rId1423" Type="http://schemas.openxmlformats.org/officeDocument/2006/relationships/hyperlink" Target="mailto:magutierrez67@hotmail.comm" TargetMode="External"/><Relationship Id="rId1630" Type="http://schemas.openxmlformats.org/officeDocument/2006/relationships/hyperlink" Target="https://community.secop.gov.co/Public/Tendering/ContractNoticePhases/View?PPI=CO1.PPI.45115073&amp;isFromPublicArea=True&amp;isModal=False" TargetMode="External"/><Relationship Id="rId225" Type="http://schemas.openxmlformats.org/officeDocument/2006/relationships/hyperlink" Target="https://unisaludi-my.sharepoint.com/my?id=%2Fpersonal%2Fjohanacontratacion%5Funisaludi%5Fonmicrosoft%5Fcom%2FDocuments%2FCONTRATACION%202026%2DCONTRATA1%2DHSF%2FCTO%20026%20OLGA%20LUCIA%20LIEVANO%20RODRIGUEZ&amp;viewid=615ec6ce%2Db4c5%2D47c6%2D9959%2D4ea468bd0701" TargetMode="External"/><Relationship Id="rId432" Type="http://schemas.openxmlformats.org/officeDocument/2006/relationships/hyperlink" Target="mailto:anpabril81@hotmail.com" TargetMode="External"/><Relationship Id="rId877" Type="http://schemas.openxmlformats.org/officeDocument/2006/relationships/hyperlink" Target="https://unisaludi-my.sharepoint.com/query?q=121&amp;id=%2Fpersonal%2Fjohanacontratacion%5Funisaludi%5Fonmicrosoft%5Fcom%2FDocuments%2FCONTRATACION%202026%2DCONTRATA1%2DHSF&amp;searchScope=folder" TargetMode="External"/><Relationship Id="rId1062" Type="http://schemas.openxmlformats.org/officeDocument/2006/relationships/hyperlink" Target="https://unisaludi-my.sharepoint.com/my?id=%2Fpersonal%2Fjohanacontratacion%5Funisaludi%5Fonmicrosoft%5Fcom%2FDocuments%2FCONTRATACION%202026%2FCTO%20538%20YEIMY%20NIRAMA%20BAYONA%20RODRIGUEZ" TargetMode="External"/><Relationship Id="rId1728" Type="http://schemas.openxmlformats.org/officeDocument/2006/relationships/hyperlink" Target="mailto:ronaldo.khemba@gmail.com" TargetMode="External"/><Relationship Id="rId737" Type="http://schemas.openxmlformats.org/officeDocument/2006/relationships/hyperlink" Target="mailto:acvarriosv@gmail.com" TargetMode="External"/><Relationship Id="rId944" Type="http://schemas.openxmlformats.org/officeDocument/2006/relationships/hyperlink" Target="mailto:lorenacedeno20@gmail.com" TargetMode="External"/><Relationship Id="rId1367" Type="http://schemas.openxmlformats.org/officeDocument/2006/relationships/hyperlink" Target="mailto:danielpimentelgar@icloud.com" TargetMode="External"/><Relationship Id="rId1574" Type="http://schemas.openxmlformats.org/officeDocument/2006/relationships/hyperlink" Target="https://community.secop.gov.co/Public/Tendering/ContractNoticePhases/View?PPI=CO1.PPI.44438614&amp;isFromPublicArea=True&amp;isModal=False" TargetMode="External"/><Relationship Id="rId1781" Type="http://schemas.openxmlformats.org/officeDocument/2006/relationships/hyperlink" Target="mailto:jennycAROLINAMARTINEZ46@GMAIL.COM" TargetMode="External"/><Relationship Id="rId73" Type="http://schemas.openxmlformats.org/officeDocument/2006/relationships/hyperlink" Target="mailto:scamilagm1988@outlook.com" TargetMode="External"/><Relationship Id="rId169"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376" Type="http://schemas.openxmlformats.org/officeDocument/2006/relationships/hyperlink" Target="mailto:ma.alejandra.1508@gmail.com" TargetMode="External"/><Relationship Id="rId583" Type="http://schemas.openxmlformats.org/officeDocument/2006/relationships/hyperlink" Target="https://unisaludi-my.sharepoint.com/my?id=%2Fpersonal%2Fjohanacontratacion%5Funisaludi%5Fonmicrosoft%5Fcom%2FDocuments%2FCONTRATACION%202026%2FCTO%20219%20ELIANA%20MARCELA%20ROJAS%20SANCHEZ" TargetMode="External"/><Relationship Id="rId790" Type="http://schemas.openxmlformats.org/officeDocument/2006/relationships/hyperlink" Target="mailto:angelamarcelamadrigalotalora@gmail.com" TargetMode="External"/><Relationship Id="rId804" Type="http://schemas.openxmlformats.org/officeDocument/2006/relationships/hyperlink" Target="mailto:adyj_10@hotmail.com" TargetMode="External"/><Relationship Id="rId1227" Type="http://schemas.openxmlformats.org/officeDocument/2006/relationships/hyperlink" Target="mailto:si.dabielarojas@gmail.com" TargetMode="External"/><Relationship Id="rId1434" Type="http://schemas.openxmlformats.org/officeDocument/2006/relationships/hyperlink" Target="https://unisaludi-my.sharepoint.com/query?q=123&amp;id=%2Fpersonal%2Fjohanacontratacion%5Funisaludi%5Fonmicrosoft%5Fcom%2FDocuments%2FCONTRATACION%202026%2DCONTRATA1%2DHSF&amp;searchScope=folder" TargetMode="External"/><Relationship Id="rId1641" Type="http://schemas.openxmlformats.org/officeDocument/2006/relationships/hyperlink" Target="https://community.secop.gov.co/Public/Tendering/ContractNoticePhases/View?PPI=CO1.PPI.45176095&amp;isFromPublicArea=True&amp;isModal=False" TargetMode="External"/><Relationship Id="rId4" Type="http://schemas.openxmlformats.org/officeDocument/2006/relationships/hyperlink" Target="mailto:luzyanedarizaforero@gmail.com" TargetMode="External"/><Relationship Id="rId236" Type="http://schemas.openxmlformats.org/officeDocument/2006/relationships/hyperlink" Target="https://unisaludi-my.sharepoint.com/my?id=%2Fpersonal%2Fjohanacontratacion%5Funisaludi%5Fonmicrosoft%5Fcom%2FDocuments%2FCONTRATACION%202026%2DCONTRATA1%2DHSF%2FCTO%20032%20ADRIANA%20CRISTINA%20GARCIA%20GARAY&amp;viewid=615ec6ce%2Db4c5%2D47c6%2D9959%2D4ea468bd0701" TargetMode="External"/><Relationship Id="rId443" Type="http://schemas.openxmlformats.org/officeDocument/2006/relationships/hyperlink" Target="mailto:jsrd210@gmail.com" TargetMode="External"/><Relationship Id="rId650" Type="http://schemas.openxmlformats.org/officeDocument/2006/relationships/hyperlink" Target="https://unisaludi-my.sharepoint.com/my?id=%2Fpersonal%2Fjohanacontratacion%5Funisaludi%5Fonmicrosoft%5Fcom%2FDocuments%2FCONTRATACION%202026%2FCTO%20280%20FREDY%20LOPEZ%20BARRERA" TargetMode="External"/><Relationship Id="rId888" Type="http://schemas.openxmlformats.org/officeDocument/2006/relationships/hyperlink" Target="mailto:aurajidamm2006@gmail.com" TargetMode="External"/><Relationship Id="rId1073" Type="http://schemas.openxmlformats.org/officeDocument/2006/relationships/hyperlink" Target="https://unisaludi-my.sharepoint.com/my?id=%2Fpersonal%2Fjohanacontratacion%5Funisaludi%5Fonmicrosoft%5Fcom%2FDocuments%2FCONTRATACION%202026%2FCTO%20555%20LEIDY%20JOHANNA%20OLIVERO%20OLIVERO" TargetMode="External"/><Relationship Id="rId1280" Type="http://schemas.openxmlformats.org/officeDocument/2006/relationships/hyperlink" Target="mailto:nocoga22@gmail.com" TargetMode="External"/><Relationship Id="rId1501" Type="http://schemas.openxmlformats.org/officeDocument/2006/relationships/hyperlink" Target="https://unisaludi-my.sharepoint.com/my?id=%2Fpersonal%2Fjohanacontratacion%5Funisaludi%5Fonmicrosoft%5Fcom%2FDocuments%2FCONTRATACION%202026%2FCTO%20370%20WENDY%20VANESSA%20JIMENEZ%20RODRIGUEZ" TargetMode="External"/><Relationship Id="rId1739" Type="http://schemas.openxmlformats.org/officeDocument/2006/relationships/hyperlink" Target="mailto:andresrodriguezd98@gmail.com" TargetMode="External"/><Relationship Id="rId303" Type="http://schemas.openxmlformats.org/officeDocument/2006/relationships/hyperlink" Target="https://unisaludi-my.sharepoint.com/my?id=%2Fpersonal%2Fjohanacontratacion%5Funisaludi%5Fonmicrosoft%5Fcom%2FDocuments%2FCONTRATACION%202026%2DCONTRATA1%2DHSF%2FCTO%20090%20SONIA%20YULIETH%20BOTERO%20MEDINA&amp;viewid=615ec6ce%2Db4c5%2D47c6%2D9959%2D4ea468bd0701" TargetMode="External"/><Relationship Id="rId748" Type="http://schemas.openxmlformats.org/officeDocument/2006/relationships/hyperlink" Target="https://unisaludi-my.sharepoint.com/my?id=%2Fpersonal%2Fjohanacontratacion%5Funisaludi%5Fonmicrosoft%5Fcom%2FDocuments%2FCONTRATACION%202026%2FCTO%20360%20LAURA%20MARCELA%20RODRIGUEZ%20PRADA" TargetMode="External"/><Relationship Id="rId955" Type="http://schemas.openxmlformats.org/officeDocument/2006/relationships/hyperlink" Target="mailto:cacamposm@unal.edul.co" TargetMode="External"/><Relationship Id="rId1140" Type="http://schemas.openxmlformats.org/officeDocument/2006/relationships/hyperlink" Target="mailto:asicacharod@ut.ed.co" TargetMode="External"/><Relationship Id="rId1378" Type="http://schemas.openxmlformats.org/officeDocument/2006/relationships/hyperlink" Target="https://unisaludi-my.sharepoint.com/my?id=%2Fpersonal%2Fjohanacontratacion%5Funisaludi%5Fonmicrosoft%5Fcom%2FDocuments%2FCONTRATACION%202026%2DCONTRATA1%2DHSF%2FCTO%20054%20SONIA%20CAMILA%20GOMEZ%20MOSQUERA&amp;viewid=615ec6ce%2Db4c5%2D47c6%2D9959%2D4ea468bd0701" TargetMode="External"/><Relationship Id="rId1585" Type="http://schemas.openxmlformats.org/officeDocument/2006/relationships/hyperlink" Target="https://community.secop.gov.co/Public/Tendering/ContractNoticePhases/View?PPI=CO1.PPI.44467974&amp;isFromPublicArea=True&amp;isModal=False" TargetMode="External"/><Relationship Id="rId1792" Type="http://schemas.openxmlformats.org/officeDocument/2006/relationships/hyperlink" Target="mailto:giraldo940412@gmail.com" TargetMode="External"/><Relationship Id="rId1806" Type="http://schemas.openxmlformats.org/officeDocument/2006/relationships/hyperlink" Target="mailto:yojanavaron@gamil.com" TargetMode="External"/><Relationship Id="rId84" Type="http://schemas.openxmlformats.org/officeDocument/2006/relationships/hyperlink" Target="mailto:acostaadriana392@gmail.com" TargetMode="External"/><Relationship Id="rId387" Type="http://schemas.openxmlformats.org/officeDocument/2006/relationships/hyperlink" Target="mailto:fracedy_1025@hotmail.com" TargetMode="External"/><Relationship Id="rId510" Type="http://schemas.openxmlformats.org/officeDocument/2006/relationships/hyperlink" Target="https://unisaludi-my.sharepoint.com/my?id=%2Fpersonal%2Fjohanacontratacion%5Funisaludi%5Fonmicrosoft%5Fcom%2FDocuments%2FCONTRATACION%202026%2DCONTRATA1%2DHSF%2FCTO%20188%20JOSE%20GABRIEL%20GARCIA%20RENTERIA" TargetMode="External"/><Relationship Id="rId594" Type="http://schemas.openxmlformats.org/officeDocument/2006/relationships/hyperlink" Target="https://unisaludi-my.sharepoint.com/my?id=%2Fpersonal%2Fjohanacontratacion%5Funisaludi%5Fonmicrosoft%5Fcom%2FDocuments%2FCONTRATACION%202026%2FCTO%20229%20JUAN%20ESTEBAN%20TORRES%20GUTIERREZ" TargetMode="External"/><Relationship Id="rId608" Type="http://schemas.openxmlformats.org/officeDocument/2006/relationships/hyperlink" Target="https://unisaludi-my.sharepoint.com/my?id=%2Fpersonal%2Fjohanacontratacion%5Funisaludi%5Fonmicrosoft%5Fcom%2FDocuments%2FCONTRATACION%202026%2FCTO%20243%20ADRIANA%20LUCIA%20TORRRES" TargetMode="External"/><Relationship Id="rId815" Type="http://schemas.openxmlformats.org/officeDocument/2006/relationships/hyperlink" Target="mailto:isonberdugo1985@gmail.com" TargetMode="External"/><Relationship Id="rId1238" Type="http://schemas.openxmlformats.org/officeDocument/2006/relationships/hyperlink" Target="mailto:aidy.ospina27@gmail.com" TargetMode="External"/><Relationship Id="rId1445" Type="http://schemas.openxmlformats.org/officeDocument/2006/relationships/hyperlink" Target="http://www.dismedpharma.com.co,./" TargetMode="External"/><Relationship Id="rId1652" Type="http://schemas.openxmlformats.org/officeDocument/2006/relationships/hyperlink" Target="https://community.secop.gov.co/Public/Tendering/ContractNoticePhases/View?PPI=CO1.PPI.45728545&amp;isFromPublicArea=True&amp;isModal=False" TargetMode="External"/><Relationship Id="rId247" Type="http://schemas.openxmlformats.org/officeDocument/2006/relationships/hyperlink" Target="https://unisaludi-my.sharepoint.com/query?q=122&amp;id=%2Fpersonal%2Fjohanacontratacion%5Funisaludi%5Fonmicrosoft%5Fcom%2FDocuments%2FCONTRATACION%202026%2DCONTRATA1%2DHSF&amp;searchScope=folder" TargetMode="External"/><Relationship Id="rId899" Type="http://schemas.openxmlformats.org/officeDocument/2006/relationships/hyperlink" Target="mailto:tatiana091296@gmail.com" TargetMode="External"/><Relationship Id="rId1000" Type="http://schemas.openxmlformats.org/officeDocument/2006/relationships/hyperlink" Target="https://unisaludi-my.sharepoint.com/my?id=%2Fpersonal%2Fjohanacontratacion%5Funisaludi%5Fonmicrosoft%5Fcom%2FDocuments%2FCONTRATACION%202026%2FCTO%20430%20EDNA%20CONSUELO%20MURILLO%20DUCUARA" TargetMode="External"/><Relationship Id="rId1084" Type="http://schemas.openxmlformats.org/officeDocument/2006/relationships/hyperlink" Target="https://unisaludi-my.sharepoint.com/my?id=%2Fpersonal%2Fjohanacontratacion%5Funisaludi%5Fonmicrosoft%5Fcom%2FDocuments%2FCONTRATACION%202026%2FCTO%20569%20KAROL%20DAHIANA%20OSPINA" TargetMode="External"/><Relationship Id="rId1305" Type="http://schemas.openxmlformats.org/officeDocument/2006/relationships/hyperlink" Target="mailto:mafecitagarcia_23@hotmail.com" TargetMode="External"/><Relationship Id="rId107" Type="http://schemas.openxmlformats.org/officeDocument/2006/relationships/hyperlink" Target="mailto:INGRID_PUCHANA@HOTMAIL.COM" TargetMode="External"/><Relationship Id="rId454" Type="http://schemas.openxmlformats.org/officeDocument/2006/relationships/hyperlink" Target="mailto:julianamvillanuevam@gmail.com" TargetMode="External"/><Relationship Id="rId661" Type="http://schemas.openxmlformats.org/officeDocument/2006/relationships/hyperlink" Target="https://unisaludi-my.sharepoint.com/my?id=%2Fpersonal%2Fjohanacontratacion%5Funisaludi%5Fonmicrosoft%5Fcom%2FDocuments%2FCONTRATACION%202026%2FCTO%20291%20MAURICIO%20ALEJANDRO%20PALMA%20ESTRADA" TargetMode="External"/><Relationship Id="rId759" Type="http://schemas.openxmlformats.org/officeDocument/2006/relationships/hyperlink" Target="mailto:DROAGIDO@GMAIL.COM" TargetMode="External"/><Relationship Id="rId966" Type="http://schemas.openxmlformats.org/officeDocument/2006/relationships/hyperlink" Target="mailto:timotediva@gmail.com" TargetMode="External"/><Relationship Id="rId1291" Type="http://schemas.openxmlformats.org/officeDocument/2006/relationships/hyperlink" Target="mailto:linamariaperezduarte@gmail.com" TargetMode="External"/><Relationship Id="rId1389" Type="http://schemas.openxmlformats.org/officeDocument/2006/relationships/hyperlink" Target="https://unisaludi-my.sharepoint.com/my?id=%2Fpersonal%2Fjohanacontratacion%5Funisaludi%5Fonmicrosoft%5Fcom%2FDocuments%2FCONTRATACION%202026%2DCONTRATA1%2DHSF%2FCTO%20109%20ANDREA%20MARTINEZ%20GUTIERREZ&amp;viewid=615ec6ce%2Db4c5%2D47c6%2D9959%2D4ea468bd0701" TargetMode="External"/><Relationship Id="rId1512" Type="http://schemas.openxmlformats.org/officeDocument/2006/relationships/hyperlink" Target="mailto:financiera@analicemoslaboratorio.com" TargetMode="External"/><Relationship Id="rId1596" Type="http://schemas.openxmlformats.org/officeDocument/2006/relationships/hyperlink" Target="https://community.secop.gov.co/Public/Tendering/ContractNoticePhases/View?PPI=CO1.PPI.44663579&amp;isFromPublicArea=True&amp;isModal=False" TargetMode="External"/><Relationship Id="rId1817" Type="http://schemas.openxmlformats.org/officeDocument/2006/relationships/hyperlink" Target="mailto:mariaelcedsanchez@gmail.com" TargetMode="External"/><Relationship Id="rId11" Type="http://schemas.openxmlformats.org/officeDocument/2006/relationships/hyperlink" Target="mailto:directorcontable@ksaval.com" TargetMode="External"/><Relationship Id="rId314" Type="http://schemas.openxmlformats.org/officeDocument/2006/relationships/hyperlink" Target="https://unisaludi-my.sharepoint.com/my?id=%2Fpersonal%2Fjohanacontratacion%5Funisaludi%5Fonmicrosoft%5Fcom%2FDocuments%2FCONTRATACION%202026%2DCONTRATA1%2DHSF%2FCTO%20101%20ERIKA%20ALEJANDRA%20TORRES%20OLAYA&amp;viewid=615ec6ce%2Db4c5%2D47c6%2D9959%2D4ea468bd0701" TargetMode="External"/><Relationship Id="rId398" Type="http://schemas.openxmlformats.org/officeDocument/2006/relationships/hyperlink" Target="mailto:charikdanirlasimanca@gmail.com" TargetMode="External"/><Relationship Id="rId521" Type="http://schemas.openxmlformats.org/officeDocument/2006/relationships/hyperlink" Target="mailto:laura30@hotmail.com" TargetMode="External"/><Relationship Id="rId619" Type="http://schemas.openxmlformats.org/officeDocument/2006/relationships/hyperlink" Target="mailto:webdy_jimenez@juancorpas.edu" TargetMode="External"/><Relationship Id="rId1151" Type="http://schemas.openxmlformats.org/officeDocument/2006/relationships/hyperlink" Target="https://unisaludi-my.sharepoint.com/my?id=%2Fpersonal%2Fjohanacontratacion%5Funisaludi%5Fonmicrosoft%5Fcom%2FDocuments%2FCONTRATACION%202026%2DCONTRATA1%2DHSF%2FCTO%20022%20YOMAR%20IRENE%20SANTA%20MARIA%20GONZALE%20Z&amp;viewid=615ec6ce%2Db4c5%2D47c6%2D9959%2D4ea468bd0701" TargetMode="External"/><Relationship Id="rId1249" Type="http://schemas.openxmlformats.org/officeDocument/2006/relationships/hyperlink" Target="mailto:julianasalgado1703@gmail.com" TargetMode="External"/><Relationship Id="rId95" Type="http://schemas.openxmlformats.org/officeDocument/2006/relationships/hyperlink" Target="mailto:SI.MIAS.AUXENFERMERIA9@GMAIL.COM" TargetMode="External"/><Relationship Id="rId160" Type="http://schemas.openxmlformats.org/officeDocument/2006/relationships/hyperlink" Target="mailto:dayanaandrea1018@gmail.com" TargetMode="External"/><Relationship Id="rId826" Type="http://schemas.openxmlformats.org/officeDocument/2006/relationships/hyperlink" Target="mailto:jpmizugo@gmail.com" TargetMode="External"/><Relationship Id="rId1011" Type="http://schemas.openxmlformats.org/officeDocument/2006/relationships/hyperlink" Target="https://unisaludi-my.sharepoint.com/my?id=%2Fpersonal%2Fjohanacontratacion%5Funisaludi%5Fonmicrosoft%5Fcom%2FDocuments%2FCONTRATACION%202026%2FCTO%20455%20JENSY%20DURANY%20MANRIQUE%20SOTO" TargetMode="External"/><Relationship Id="rId1109" Type="http://schemas.openxmlformats.org/officeDocument/2006/relationships/hyperlink" Target="mailto:arenlizcano046@gmail.com" TargetMode="External"/><Relationship Id="rId1456" Type="http://schemas.openxmlformats.org/officeDocument/2006/relationships/hyperlink" Target="mailto:naviviht@gmail.com" TargetMode="External"/><Relationship Id="rId1663" Type="http://schemas.openxmlformats.org/officeDocument/2006/relationships/hyperlink" Target="https://community.secop.gov.co/Public/Tendering/ContractNoticePhases/View?PPI=CO1.PPI.45789156&amp;isFromPublicArea=True&amp;isModal=False" TargetMode="External"/><Relationship Id="rId258" Type="http://schemas.openxmlformats.org/officeDocument/2006/relationships/hyperlink" Target="https://unisaludi-my.sharepoint.com/query?q=118&amp;id=%2Fpersonal%2Fjohanacontratacion%5Funisaludi%5Fonmicrosoft%5Fcom%2FDocuments%2FCONTRATACION%202026%2DCONTRATA1%2DHSF&amp;searchScope=folder" TargetMode="External"/><Relationship Id="rId465" Type="http://schemas.openxmlformats.org/officeDocument/2006/relationships/hyperlink" Target="mailto:td92957@gmail.com" TargetMode="External"/><Relationship Id="rId672" Type="http://schemas.openxmlformats.org/officeDocument/2006/relationships/hyperlink" Target="https://unisaludi-my.sharepoint.com/my?id=%2Fpersonal%2Fjohanacontratacion%5Funisaludi%5Fonmicrosoft%5Fcom%2FDocuments%2FCONTRATACION%202026%2FCTO%20302%20SANDRA%20MILENA%20GARCIA%20WILCHES" TargetMode="External"/><Relationship Id="rId1095" Type="http://schemas.openxmlformats.org/officeDocument/2006/relationships/hyperlink" Target="mailto:inamantilla@gmail.com" TargetMode="External"/><Relationship Id="rId1316" Type="http://schemas.openxmlformats.org/officeDocument/2006/relationships/hyperlink" Target="https://unisaludi-my.sharepoint.com/my?id=%2Fpersonal%2Fjohanacontratacion%5Funisaludi%5Fonmicrosoft%5Fcom%2FDocuments%2FCONTRATACION%202026%2DCONTRATA1%2DHSF%2FCTO%20103%20CAROL%20YARITZA%20PARRA&amp;viewid=615ec6ce%2Db4c5%2D47c6%2D9959%2D4ea468bd0701" TargetMode="External"/><Relationship Id="rId1523" Type="http://schemas.openxmlformats.org/officeDocument/2006/relationships/hyperlink" Target="https://community.secop.gov.co/Public/Tendering/ContractNoticePhases/View?PPI=CO1.PPI.45788829&amp;isFromPublicArea=True&amp;isModal=False" TargetMode="External"/><Relationship Id="rId1730" Type="http://schemas.openxmlformats.org/officeDocument/2006/relationships/hyperlink" Target="mailto:caritoromepola@gmail.com" TargetMode="External"/><Relationship Id="rId22" Type="http://schemas.openxmlformats.org/officeDocument/2006/relationships/hyperlink" Target="mailto:servicioalcliente@linde.com" TargetMode="External"/><Relationship Id="rId118" Type="http://schemas.openxmlformats.org/officeDocument/2006/relationships/hyperlink" Target="mailto:lgayanam3307@hotmail.com" TargetMode="External"/><Relationship Id="rId325" Type="http://schemas.openxmlformats.org/officeDocument/2006/relationships/hyperlink" Target="https://unisaludi-my.sharepoint.com/my?id=%2Fpersonal%2Fjohanacontratacion%5Funisaludi%5Fonmicrosoft%5Fcom%2FDocuments%2FCONTRATACION%202026%2DCONTRATA1%2DHSF%2FCTO%20112%20JULIAN%20BARRAGAN&amp;viewid=615ec6ce%2Db4c5%2D47c6%2D9959%2D4ea468bd0701" TargetMode="External"/><Relationship Id="rId532" Type="http://schemas.openxmlformats.org/officeDocument/2006/relationships/hyperlink" Target="mailto:sami92_16@hotmail.com" TargetMode="External"/><Relationship Id="rId977" Type="http://schemas.openxmlformats.org/officeDocument/2006/relationships/hyperlink" Target="mailto:osoriobarrero@gmail.com" TargetMode="External"/><Relationship Id="rId1162" Type="http://schemas.openxmlformats.org/officeDocument/2006/relationships/hyperlink" Target="mailto:nandomera15@gmail.com" TargetMode="External"/><Relationship Id="rId171" Type="http://schemas.openxmlformats.org/officeDocument/2006/relationships/hyperlink" Target="https://unisaludi-my.sharepoint.com/my?id=%2Fpersonal%2Fjohanacontratacion%5Funisaludi%5Fonmicrosoft%5Fcom%2FDocuments%2FCONTRATACION%202026%2DCONTRATA1%2DHSF%2FCTO%20006%20LIZETH%20ALEXANDRA%20SICACHA%20RODRIGUEZ&amp;viewid=615ec6ce%2Db4c5%2D47c6%2D9959%2D4ea468bd0701" TargetMode="External"/><Relationship Id="rId837" Type="http://schemas.openxmlformats.org/officeDocument/2006/relationships/hyperlink" Target="mailto:mariacastror0412@gmail.com" TargetMode="External"/><Relationship Id="rId1022" Type="http://schemas.openxmlformats.org/officeDocument/2006/relationships/hyperlink" Target="https://unisaludi-my.sharepoint.com/my?id=%2Fpersonal%2Fjohanacontratacion%5Funisaludi%5Fonmicrosoft%5Fcom%2FDocuments%2FCONTRATACION%202026%2FCTO%20471%20LAURA%20DANIELA%20GOMEZ%20QUINTERO" TargetMode="External"/><Relationship Id="rId1467" Type="http://schemas.openxmlformats.org/officeDocument/2006/relationships/hyperlink" Target="https://unisaludi-my.sharepoint.com/query?q=140&amp;id=%2Fpersonal%2Fjohanacontratacion%5Funisaludi%5Fonmicrosoft%5Fcom%2FDocuments%2FCONTRATACION%202026%2DCONTRATA1%2DHSF&amp;searchScope=folder" TargetMode="External"/><Relationship Id="rId1674" Type="http://schemas.openxmlformats.org/officeDocument/2006/relationships/hyperlink" Target="https://community.secop.gov.co/Public/Tendering/ContractNoticePhases/View?PPI=CO1.PPI.45794704&amp;isFromPublicArea=True&amp;isModal=False" TargetMode="External"/><Relationship Id="rId269" Type="http://schemas.openxmlformats.org/officeDocument/2006/relationships/hyperlink" Target="https://unisaludi-my.sharepoint.com/my?id=%2Fpersonal%2Fjohanacontratacion%5Funisaludi%5Fonmicrosoft%5Fcom%2FDocuments%2FCONTRATACION%202026%2DCONTRATA1%2DHSF%2FCTO%20057%20DANIELA%20CARVAJAL%20CARVAJAL&amp;viewid=615ec6ce%2Db4c5%2D47c6%2D9959%2D4ea468bd0701" TargetMode="External"/><Relationship Id="rId476" Type="http://schemas.openxmlformats.org/officeDocument/2006/relationships/hyperlink" Target="mailto:camilajohnsson@gmail.com" TargetMode="External"/><Relationship Id="rId683" Type="http://schemas.openxmlformats.org/officeDocument/2006/relationships/hyperlink" Target="https://unisaludi-my.sharepoint.com/my?id=%2Fpersonal%2Fjohanacontratacion%5Funisaludi%5Fonmicrosoft%5Fcom%2FDocuments%2FCONTRATACION%202026%2FCTO%20313%20AIDA%20YURANI%20ALVAREZ%20RODRIGUEZ" TargetMode="External"/><Relationship Id="rId890"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904" Type="http://schemas.openxmlformats.org/officeDocument/2006/relationships/hyperlink" Target="mailto:latherimmarulanda@gmail.com" TargetMode="External"/><Relationship Id="rId1327" Type="http://schemas.openxmlformats.org/officeDocument/2006/relationships/hyperlink" Target="mailto:acostaadriana392@gmail.com" TargetMode="External"/><Relationship Id="rId1534" Type="http://schemas.openxmlformats.org/officeDocument/2006/relationships/hyperlink" Target="https://community.secop.gov.co/Public/Tendering/ContractNoticePhases/View?PPI=CO1.PPI.44359237&amp;isFromPublicArea=True&amp;isModal=False" TargetMode="External"/><Relationship Id="rId1741" Type="http://schemas.openxmlformats.org/officeDocument/2006/relationships/hyperlink" Target="mailto:jstrujillog@ut.edu.co" TargetMode="External"/><Relationship Id="rId33" Type="http://schemas.openxmlformats.org/officeDocument/2006/relationships/hyperlink" Target="http://www.dismedpharma.com.co,./" TargetMode="External"/><Relationship Id="rId129" Type="http://schemas.openxmlformats.org/officeDocument/2006/relationships/hyperlink" Target="mailto:NORMACRIS940@GMAIL.COM" TargetMode="External"/><Relationship Id="rId336" Type="http://schemas.openxmlformats.org/officeDocument/2006/relationships/hyperlink" Target="https://unisaludi-my.sharepoint.com/my?id=%2Fpersonal%2Fjohanacontratacion%5Funisaludi%5Fonmicrosoft%5Fcom%2FDocuments%2FCONTRATACION%202026%2DCONTRATA1%2DHSF%2FCTO%20170%20DANNY%20LUCIA%20SANCHEZ%20CARO" TargetMode="External"/><Relationship Id="rId543" Type="http://schemas.openxmlformats.org/officeDocument/2006/relationships/hyperlink" Target="mailto:LEXANDRA11@HOTMAIL.COM" TargetMode="External"/><Relationship Id="rId988" Type="http://schemas.openxmlformats.org/officeDocument/2006/relationships/hyperlink" Target="https://unisaludi-my.sharepoint.com/my?id=%2Fpersonal%2Fjohanacontratacion%5Funisaludi%5Fonmicrosoft%5Fcom%2FDocuments%2FCONTRATACION%202026%2FCTO%20418%20BLANCA%20STELLA%20RAMIREZ%20ORTIZ" TargetMode="External"/><Relationship Id="rId1173" Type="http://schemas.openxmlformats.org/officeDocument/2006/relationships/hyperlink" Target="mailto:goedma@hotmail.com" TargetMode="External"/><Relationship Id="rId1380" Type="http://schemas.openxmlformats.org/officeDocument/2006/relationships/hyperlink" Target="mailto:juankzabala75@gmail.com" TargetMode="External"/><Relationship Id="rId1601" Type="http://schemas.openxmlformats.org/officeDocument/2006/relationships/hyperlink" Target="https://community.secop.gov.co/Public/Tendering/ContractNoticePhases/View?PPI=CO1.PPI.44680323&amp;isFromPublicArea=True&amp;isModal=False" TargetMode="External"/><Relationship Id="rId182" Type="http://schemas.openxmlformats.org/officeDocument/2006/relationships/hyperlink" Target="https://unisaludi-my.sharepoint.com/query?q=158&amp;id=%2Fpersonal%2Fjohanacontratacion%5Funisaludi%5Fonmicrosoft%5Fcom%2FDocuments%2FCONTRATACION%202026%2DCONTRATA1%2DHSF&amp;searchScope=folder" TargetMode="External"/><Relationship Id="rId403" Type="http://schemas.openxmlformats.org/officeDocument/2006/relationships/hyperlink" Target="mailto:jjcanizales07@hotmail.com" TargetMode="External"/><Relationship Id="rId750" Type="http://schemas.openxmlformats.org/officeDocument/2006/relationships/hyperlink" Target="mailto:ulma17guman@hotmail.com" TargetMode="External"/><Relationship Id="rId848" Type="http://schemas.openxmlformats.org/officeDocument/2006/relationships/hyperlink" Target="mailto:asmidsanchez@gmail.com" TargetMode="External"/><Relationship Id="rId1033" Type="http://schemas.openxmlformats.org/officeDocument/2006/relationships/hyperlink" Target="https://unisaludi-my.sharepoint.com/my?id=%2Fpersonal%2Fjohanacontratacion%5Funisaludi%5Fonmicrosoft%5Fcom%2FDocuments%2FCONTRATACION%202026%2FCTO%20485%20LUISA%20FERNANDA%20BAUTISTA%20SUSA" TargetMode="External"/><Relationship Id="rId1478" Type="http://schemas.openxmlformats.org/officeDocument/2006/relationships/hyperlink" Target="mailto:alexaguerreromotta@gmail.com" TargetMode="External"/><Relationship Id="rId1685" Type="http://schemas.openxmlformats.org/officeDocument/2006/relationships/hyperlink" Target="https://community.secop.gov.co/Public/Tendering/ContractNoticePhases/View?PPI=CO1.PPI.45797128&amp;isFromPublicArea=True&amp;isModal=False" TargetMode="External"/><Relationship Id="rId487" Type="http://schemas.openxmlformats.org/officeDocument/2006/relationships/hyperlink" Target="mailto:lozanocarolina587@gmail.com" TargetMode="External"/><Relationship Id="rId610" Type="http://schemas.openxmlformats.org/officeDocument/2006/relationships/hyperlink" Target="https://unisaludi-my.sharepoint.com/my?id=%2Fpersonal%2Fjohanacontratacion%5Funisaludi%5Fonmicrosoft%5Fcom%2FDocuments%2FCONTRATACION%202026%2FCTO%20245%20SANDRA%20FERNANDA%20RENGIFO%20BOCANEGRA" TargetMode="External"/><Relationship Id="rId694" Type="http://schemas.openxmlformats.org/officeDocument/2006/relationships/hyperlink" Target="https://unisaludi-my.sharepoint.com/my?id=%2Fpersonal%2Fjohanacontratacion%5Funisaludi%5Fonmicrosoft%5Fcom%2FDocuments%2FCONTRATACION%202026%2FCTO%20324%20SHARIK%20JULIANA%20RUBIO%20PADILLA" TargetMode="External"/><Relationship Id="rId708" Type="http://schemas.openxmlformats.org/officeDocument/2006/relationships/hyperlink" Target="https://unisaludi-my.sharepoint.com/my?id=%2Fpersonal%2Fjohanacontratacion%5Funisaludi%5Fonmicrosoft%5Fcom%2FDocuments%2FCONTRATACION%202026%2FCTO%20337%20SYDNEY%20DIAZ%20MONTIEL" TargetMode="External"/><Relationship Id="rId915" Type="http://schemas.openxmlformats.org/officeDocument/2006/relationships/hyperlink" Target="mailto:angelaospinam@hotmail.com" TargetMode="External"/><Relationship Id="rId1240" Type="http://schemas.openxmlformats.org/officeDocument/2006/relationships/hyperlink" Target="mailto:spinosax901@gmail.com" TargetMode="External"/><Relationship Id="rId1338" Type="http://schemas.openxmlformats.org/officeDocument/2006/relationships/hyperlink" Target="mailto:lolitaiba&#241;ez73@gmail.com" TargetMode="External"/><Relationship Id="rId1545" Type="http://schemas.openxmlformats.org/officeDocument/2006/relationships/hyperlink" Target="https://community.secop.gov.co/Public/Tendering/ContractNoticePhases/View?PPI=CO1.PPI.44367073&amp;isFromPublicArea=True&amp;isModal=False" TargetMode="External"/><Relationship Id="rId347" Type="http://schemas.openxmlformats.org/officeDocument/2006/relationships/hyperlink" Target="https://unisaludi-my.sharepoint.com/my?id=%2Fpersonal%2Fjohanacontratacion%5Funisaludi%5Fonmicrosoft%5Fcom%2FDocuments%2FCONTRATACION%202026%2DCONTRATA1%2DHSF%2FCTO%20176%20JEFFERSON%20RODRIGUO%20BARRERO%20TAFUR" TargetMode="External"/><Relationship Id="rId999" Type="http://schemas.openxmlformats.org/officeDocument/2006/relationships/hyperlink" Target="https://unisaludi-my.sharepoint.com/my?id=%2Fpersonal%2Fjohanacontratacion%5Funisaludi%5Fonmicrosoft%5Fcom%2FDocuments%2FCONTRATACION%202026%2FCTO%20429%20CARLOS%20ENRIQUE%20CELEMIN" TargetMode="External"/><Relationship Id="rId1100" Type="http://schemas.openxmlformats.org/officeDocument/2006/relationships/hyperlink" Target="mailto:layeyegarrido@gmail.com" TargetMode="External"/><Relationship Id="rId1184" Type="http://schemas.openxmlformats.org/officeDocument/2006/relationships/hyperlink" Target="https://unisaludi-my.sharepoint.com/my?id=%2Fpersonal%2Fjohanacontratacion%5Funisaludi%5Fonmicrosoft%5Fcom%2FDocuments%2FCONTRATACION%202026%2DCONTRATA1%2DHSF%2FCTO%20070%20KELLY%20LORENA%20CARDONA%20ORTIZ&amp;viewid=615ec6ce%2Db4c5%2D47c6%2D9959%2D4ea468bd0701" TargetMode="External"/><Relationship Id="rId1405" Type="http://schemas.openxmlformats.org/officeDocument/2006/relationships/hyperlink" Target="https://unisaludi-my.sharepoint.com/my?id=%2Fpersonal%2Fjohanacontratacion%5Funisaludi%5Fonmicrosoft%5Fcom%2FDocuments%2FCONTRATACION%202026%2DCONTRATA1%2DHSF%2FCTO%20015%20SANTICS&amp;viewid=615ec6ce%2Db4c5%2D47c6%2D9959%2D4ea468bd0701" TargetMode="External"/><Relationship Id="rId1752" Type="http://schemas.openxmlformats.org/officeDocument/2006/relationships/hyperlink" Target="mailto:nohorazulu@hotmail.com" TargetMode="External"/><Relationship Id="rId44" Type="http://schemas.openxmlformats.org/officeDocument/2006/relationships/hyperlink" Target="mailto:luferli.293@hotmail.com" TargetMode="External"/><Relationship Id="rId554" Type="http://schemas.openxmlformats.org/officeDocument/2006/relationships/hyperlink" Target="https://unisaludi-my.sharepoint.com/my?id=%2Fpersonal%2Fjohanacontratacion%5Funisaludi%5Fonmicrosoft%5Fcom%2FDocuments%2FCONTRATACION%202026%2FCTO%20198%20ANDREA%20PATRICIA%20BERNAL%20CHACON" TargetMode="External"/><Relationship Id="rId761" Type="http://schemas.openxmlformats.org/officeDocument/2006/relationships/hyperlink" Target="mailto:maurinho7,089@gmail.com" TargetMode="External"/><Relationship Id="rId859" Type="http://schemas.openxmlformats.org/officeDocument/2006/relationships/hyperlink" Target="mailto:boris.chaves@hotmail.com" TargetMode="External"/><Relationship Id="rId1391" Type="http://schemas.openxmlformats.org/officeDocument/2006/relationships/hyperlink" Target="https://unisaludi-my.sharepoint.com/my?id=%2Fpersonal%2Fjohanacontratacion%5Funisaludi%5Fonmicrosoft%5Fcom%2FDocuments%2FCONTRATACION%202026%2DCONTRATA1%2DHSF%2FCTO%20117%20CARLOS%20ANTONIO%20VALERO&amp;viewid=615ec6ce%2Db4c5%2D47c6%2D9959%2D4ea468bd0701" TargetMode="External"/><Relationship Id="rId1489" Type="http://schemas.openxmlformats.org/officeDocument/2006/relationships/hyperlink" Target="mailto:YERLINQUEJADA@GMAIL.COM" TargetMode="External"/><Relationship Id="rId1612" Type="http://schemas.openxmlformats.org/officeDocument/2006/relationships/hyperlink" Target="https://community.secop.gov.co/Public/Tendering/ContractNoticePhases/View?PPI=CO1.PPI.44969482&amp;isFromPublicArea=True&amp;isModal=False" TargetMode="External"/><Relationship Id="rId1696" Type="http://schemas.openxmlformats.org/officeDocument/2006/relationships/hyperlink" Target="https://community.secop.gov.co/Public/Tendering/ContractNoticePhases/View?PPI=CO1.PPI.46302392&amp;isFromPublicArea=True&amp;isModal=False" TargetMode="External"/><Relationship Id="rId193" Type="http://schemas.openxmlformats.org/officeDocument/2006/relationships/hyperlink" Target="https://unisaludi-my.sharepoint.com/query?q=151&amp;id=%2Fpersonal%2Fjohanacontratacion%5Funisaludi%5Fonmicrosoft%5Fcom%2FDocuments%2FCONTRATACION%202026%2DCONTRATA1%2DHSF&amp;searchScope=folder" TargetMode="External"/><Relationship Id="rId207" Type="http://schemas.openxmlformats.org/officeDocument/2006/relationships/hyperlink" Target="https://unisaludi-my.sharepoint.com/query?q=141&amp;id=%2Fpersonal%2Fjohanacontratacion%5Funisaludi%5Fonmicrosoft%5Fcom%2FDocuments%2FCONTRATACION%202026%2DCONTRATA1%2DHSF&amp;searchScope=folder" TargetMode="External"/><Relationship Id="rId414" Type="http://schemas.openxmlformats.org/officeDocument/2006/relationships/hyperlink" Target="mailto:juliethsalgador@gmail.com" TargetMode="External"/><Relationship Id="rId498" Type="http://schemas.openxmlformats.org/officeDocument/2006/relationships/hyperlink" Target="mailto:glogys@gmail.com" TargetMode="External"/><Relationship Id="rId621" Type="http://schemas.openxmlformats.org/officeDocument/2006/relationships/hyperlink" Target="https://unisaludi-my.sharepoint.com/my?id=%2Fpersonal%2Fjohanacontratacion%5Funisaludi%5Fonmicrosoft%5Fcom%2FDocuments%2FCONTRATACION%202026%2FCTO%20251%20SHARIT%20DANIELA%20SIMANCAS%20CANO" TargetMode="External"/><Relationship Id="rId1044" Type="http://schemas.openxmlformats.org/officeDocument/2006/relationships/hyperlink" Target="https://unisaludi-my.sharepoint.com/my?id=%2Fpersonal%2Fjohanacontratacion%5Funisaludi%5Fonmicrosoft%5Fcom%2FDocuments%2FCONTRATACION%202026%2FCTO%20508%20KAREN%20DANIELA%20LOPEZ%20HERRAN" TargetMode="External"/><Relationship Id="rId1251" Type="http://schemas.openxmlformats.org/officeDocument/2006/relationships/hyperlink" Target="mailto:alejandramirenod93@gmail.com" TargetMode="External"/><Relationship Id="rId1349" Type="http://schemas.openxmlformats.org/officeDocument/2006/relationships/hyperlink" Target="mailto:LUTO9698@GMAIL.COM" TargetMode="External"/><Relationship Id="rId260" Type="http://schemas.openxmlformats.org/officeDocument/2006/relationships/hyperlink" Target="https://unisaludi-my.sharepoint.com/my?id=%2Fpersonal%2Fjohanacontratacion%5Funisaludi%5Fonmicrosoft%5Fcom%2FDocuments%2FCONTRATACION%202026%2DCONTRATA1%2DHSF%2FCTO%20047%20RUBEN%20DARIO%20LUGO%20MU%C3%91OZ&amp;viewid=615ec6ce%2Db4c5%2D47c6%2D9959%2D4ea468bd0701" TargetMode="External"/><Relationship Id="rId719" Type="http://schemas.openxmlformats.org/officeDocument/2006/relationships/hyperlink" Target="https://unisaludi-my.sharepoint.com/my?id=%2Fpersonal%2Fjohanacontratacion%5Funisaludi%5Fonmicrosoft%5Fcom%2FDocuments%2FCONTRATACION%202026%2FCTO%20355%20BRIAN%20STEAF%20MORENO%20CASTELLOS" TargetMode="External"/><Relationship Id="rId926" Type="http://schemas.openxmlformats.org/officeDocument/2006/relationships/hyperlink" Target="https://unisaludi-my.sharepoint.com/query?q=155&amp;id=%2Fpersonal%2Fjohanacontratacion%5Funisaludi%5Fonmicrosoft%5Fcom%2FDocuments%2FCONTRATACION%202026%2DCONTRATA1%2DHSF&amp;searchScope=folder" TargetMode="External"/><Relationship Id="rId1111" Type="http://schemas.openxmlformats.org/officeDocument/2006/relationships/hyperlink" Target="mailto:angelicaangel01993@hotmail.com" TargetMode="External"/><Relationship Id="rId1556" Type="http://schemas.openxmlformats.org/officeDocument/2006/relationships/hyperlink" Target="https://community.secop.gov.co/Public/Tendering/ContractNoticePhases/View?PPI=CO1.PPI.44383023&amp;isFromPublicArea=True&amp;isModal=False" TargetMode="External"/><Relationship Id="rId1763" Type="http://schemas.openxmlformats.org/officeDocument/2006/relationships/hyperlink" Target="https://community.secop.gov.co/Public/Tendering/ContractNoticePhases/View?PPI=CO1.PPI.49323362&amp;isFromPublicArea=True&amp;isModal=False" TargetMode="External"/><Relationship Id="rId55" Type="http://schemas.openxmlformats.org/officeDocument/2006/relationships/hyperlink" Target="mailto:magutierrez67@hotmail.comm" TargetMode="External"/><Relationship Id="rId120" Type="http://schemas.openxmlformats.org/officeDocument/2006/relationships/hyperlink" Target="mailto:CLAUSMIL76@HOTMAIL.COM" TargetMode="External"/><Relationship Id="rId358" Type="http://schemas.openxmlformats.org/officeDocument/2006/relationships/hyperlink" Target="http://www.dismedpharma.com.co,./" TargetMode="External"/><Relationship Id="rId565" Type="http://schemas.openxmlformats.org/officeDocument/2006/relationships/hyperlink" Target="https://unisaludi-my.sharepoint.com/my?id=%2Fpersonal%2Fjohanacontratacion%5Funisaludi%5Fonmicrosoft%5Fcom%2FDocuments%2FCONTRATACION%202026%2FCTO%20202%20LINA%20MARIA%20MARTINEZ" TargetMode="External"/><Relationship Id="rId772" Type="http://schemas.openxmlformats.org/officeDocument/2006/relationships/hyperlink" Target="mailto:denisadrianac@gmail.com" TargetMode="External"/><Relationship Id="rId1195" Type="http://schemas.openxmlformats.org/officeDocument/2006/relationships/hyperlink" Target="https://unisaludi-my.sharepoint.com/my?id=%2Fpersonal%2Fjohanacontratacion%5Funisaludi%5Fonmicrosoft%5Fcom%2FDocuments%2FCONTRATACION%202026%2DCONTRATA1%2DHSF%2FCTO%20020%20CESAR%20AUGUSTO%20ARANGO%20GARCIA&amp;viewid=615ec6ce%2Db4c5%2D47c6%2D9959%2D4ea468bd0701" TargetMode="External"/><Relationship Id="rId1209" Type="http://schemas.openxmlformats.org/officeDocument/2006/relationships/hyperlink" Target="https://unisaludi-my.sharepoint.com/my?id=%2Fpersonal%2Fjohanacontratacion%5Funisaludi%5Fonmicrosoft%5Fcom%2FDocuments%2FCONTRATACION%202026%2DCONTRATA1%2DHSF%2FCTO%20056%20INGRITH%20KATHERINE%20CHACON%20PALACIO&amp;viewid=615ec6ce%2Db4c5%2D47c6%2D9959%2D4ea468bd0701" TargetMode="External"/><Relationship Id="rId1416" Type="http://schemas.openxmlformats.org/officeDocument/2006/relationships/hyperlink" Target="mailto:info.lapainverrionessas@gmail.com" TargetMode="External"/><Relationship Id="rId1623" Type="http://schemas.openxmlformats.org/officeDocument/2006/relationships/hyperlink" Target="https://community.secop.gov.co/Public/Tendering/ContractNoticePhases/View?PPI=CO1.PPI.45106494&amp;isFromPublicArea=True&amp;isModal=False" TargetMode="External"/><Relationship Id="rId218" Type="http://schemas.openxmlformats.org/officeDocument/2006/relationships/hyperlink" Target="https://unisaludi-my.sharepoint.com/query?q=135&amp;id=%2Fpersonal%2Fjohanacontratacion%5Funisaludi%5Fonmicrosoft%5Fcom%2FDocuments%2FCONTRATACION%202026%2DCONTRATA1%2DHSF&amp;searchScope=folder" TargetMode="External"/><Relationship Id="rId425" Type="http://schemas.openxmlformats.org/officeDocument/2006/relationships/hyperlink" Target="mailto:ictorhugoserrato@gmail.com" TargetMode="External"/><Relationship Id="rId632" Type="http://schemas.openxmlformats.org/officeDocument/2006/relationships/hyperlink" Target="https://unisaludi-my.sharepoint.com/my?id=%2Fpersonal%2Fjohanacontratacion%5Funisaludi%5Fonmicrosoft%5Fcom%2FDocuments%2FCONTRATACION%202026%2FCTO%20262%20VIVIAN%20LORENA%20VASQUEZ%20GONZALEZ" TargetMode="External"/><Relationship Id="rId1055" Type="http://schemas.openxmlformats.org/officeDocument/2006/relationships/hyperlink" Target="https://unisaludi-my.sharepoint.com/my?id=%2Fpersonal%2Fjohanacontratacion%5Funisaludi%5Fonmicrosoft%5Fcom%2FDocuments%2FCONTRATACION%202026%2FCTO%20528%20BRIGITH%20ROMERO%20FANDI%C3%91O" TargetMode="External"/><Relationship Id="rId1262" Type="http://schemas.openxmlformats.org/officeDocument/2006/relationships/hyperlink" Target="mailto:trenpiers@gmail.com" TargetMode="External"/><Relationship Id="rId271" Type="http://schemas.openxmlformats.org/officeDocument/2006/relationships/hyperlink" Target="https://unisaludi-my.sharepoint.com/my?id=%2Fpersonal%2Fjohanacontratacion%5Funisaludi%5Fonmicrosoft%5Fcom%2FDocuments%2FCONTRATACION%202026%2DCONTRATA1%2DHSF%2FCTO%20058%20YEIMY%20ALEXANDRA%20RICO%20MIRANDA&amp;viewid=615ec6ce%2Db4c5%2D47c6%2D9959%2D4ea468bd0701" TargetMode="External"/><Relationship Id="rId937" Type="http://schemas.openxmlformats.org/officeDocument/2006/relationships/hyperlink" Target="https://unisaludi-my.sharepoint.com/my?id=%2Fpersonal%2Fjohanacontratacion%5Funisaludi%5Fonmicrosoft%5Fcom%2FDocuments%2FCONTRATACION%202026%2FCTO%20406%20DENIS%20ADRIANA%20CIFUENTES%20MENDEZ" TargetMode="External"/><Relationship Id="rId1122" Type="http://schemas.openxmlformats.org/officeDocument/2006/relationships/hyperlink" Target="mailto:cpisso@hotmail.com" TargetMode="External"/><Relationship Id="rId1567" Type="http://schemas.openxmlformats.org/officeDocument/2006/relationships/hyperlink" Target="https://community.secop.gov.co/Public/Tendering/ContractNoticePhases/View?PPI=CO1.PPI.44416233&amp;isFromPublicArea=True&amp;isModal=False" TargetMode="External"/><Relationship Id="rId1774" Type="http://schemas.openxmlformats.org/officeDocument/2006/relationships/hyperlink" Target="mailto:danilot275@gmail.com" TargetMode="External"/><Relationship Id="rId66" Type="http://schemas.openxmlformats.org/officeDocument/2006/relationships/hyperlink" Target="mailto:RUDALUMU159@HOTMAIL.COM" TargetMode="External"/><Relationship Id="rId131" Type="http://schemas.openxmlformats.org/officeDocument/2006/relationships/hyperlink" Target="mailto:EDWJAIMES2011@HOTMAIL.COM" TargetMode="External"/><Relationship Id="rId369" Type="http://schemas.openxmlformats.org/officeDocument/2006/relationships/hyperlink" Target="mailto:eison.forero2018@gmail.com" TargetMode="External"/><Relationship Id="rId576" Type="http://schemas.openxmlformats.org/officeDocument/2006/relationships/hyperlink" Target="https://unisaludi-my.sharepoint.com/my?id=%2Fpersonal%2Fjohanacontratacion%5Funisaludi%5Fonmicrosoft%5Fcom%2FDocuments%2FCONTRATACION%202026%2FCTO%20212%20LEIDY%20JASMIN%20CARDENAS%20RODRIGUEZ" TargetMode="External"/><Relationship Id="rId783" Type="http://schemas.openxmlformats.org/officeDocument/2006/relationships/hyperlink" Target="mailto:atherinepe&#241;uela27@gmail.com" TargetMode="External"/><Relationship Id="rId990" Type="http://schemas.openxmlformats.org/officeDocument/2006/relationships/hyperlink" Target="https://unisaludi-my.sharepoint.com/my?id=%2Fpersonal%2Fjohanacontratacion%5Funisaludi%5Fonmicrosoft%5Fcom%2FDocuments%2FCONTRATACION%202026%2FCTO%20420%20YULI%20JOHANNA%20CONTRERAS%20%C2%B4GUTIERREZ" TargetMode="External"/><Relationship Id="rId1427" Type="http://schemas.openxmlformats.org/officeDocument/2006/relationships/hyperlink" Target="mailto:polancokarito178@gmail.com" TargetMode="External"/><Relationship Id="rId1634" Type="http://schemas.openxmlformats.org/officeDocument/2006/relationships/hyperlink" Target="https://community.secop.gov.co/Public/Tendering/ContractNoticePhases/View?PPI=CO1.PPI.45122622&amp;isFromPublicArea=True&amp;isModal=False" TargetMode="External"/><Relationship Id="rId229" Type="http://schemas.openxmlformats.org/officeDocument/2006/relationships/hyperlink" Target="https://unisaludi-my.sharepoint.com/query?q=130&amp;id=%2Fpersonal%2Fjohanacontratacion%5Funisaludi%5Fonmicrosoft%5Fcom%2FDocuments%2FCONTRATACION%202026%2DCONTRATA1%2DHSF&amp;searchScope=folder" TargetMode="External"/><Relationship Id="rId436" Type="http://schemas.openxmlformats.org/officeDocument/2006/relationships/hyperlink" Target="mailto:sandrareyes1970barreto@gamil.com" TargetMode="External"/><Relationship Id="rId643" Type="http://schemas.openxmlformats.org/officeDocument/2006/relationships/hyperlink" Target="https://unisaludi-my.sharepoint.com/my?id=%2Fpersonal%2Fjohanacontratacion%5Funisaludi%5Fonmicrosoft%5Fcom%2FDocuments%2FCONTRATACION%202026%2FCTO%20273%20LILIANA%20ZABALA%20MANJARRES" TargetMode="External"/><Relationship Id="rId1066" Type="http://schemas.openxmlformats.org/officeDocument/2006/relationships/hyperlink" Target="https://unisaludi-my.sharepoint.com/my?id=%2Fpersonal%2Fjohanacontratacion%5Funisaludi%5Fonmicrosoft%5Fcom%2FDocuments%2FCONTRATACION%202026%2FCTO%20544%20VIBIAN%20ESLENDY%20ALVAREZ%20MAFLA" TargetMode="External"/><Relationship Id="rId1273" Type="http://schemas.openxmlformats.org/officeDocument/2006/relationships/hyperlink" Target="mailto:luferli.293@hotmail.com" TargetMode="External"/><Relationship Id="rId1480" Type="http://schemas.openxmlformats.org/officeDocument/2006/relationships/hyperlink" Target="mailto:ciroaav@gmail.com" TargetMode="External"/><Relationship Id="rId850" Type="http://schemas.openxmlformats.org/officeDocument/2006/relationships/hyperlink" Target="mailto:dayanmartin@gmail.com" TargetMode="External"/><Relationship Id="rId948" Type="http://schemas.openxmlformats.org/officeDocument/2006/relationships/hyperlink" Target="mailto:monik-18044@hotmail.com" TargetMode="External"/><Relationship Id="rId1133" Type="http://schemas.openxmlformats.org/officeDocument/2006/relationships/hyperlink" Target="mailto:nandomera15@gmail.com" TargetMode="External"/><Relationship Id="rId1578" Type="http://schemas.openxmlformats.org/officeDocument/2006/relationships/hyperlink" Target="https://community.secop.gov.co/Public/Tendering/ContractNoticePhases/View?PPI=CO1.PPI.44440216&amp;isFromPublicArea=True&amp;isModal=False" TargetMode="External"/><Relationship Id="rId1701" Type="http://schemas.openxmlformats.org/officeDocument/2006/relationships/hyperlink" Target="https://community.secop.gov.co/Public/Tendering/ContractNoticePhases/View?PPI=CO1.PPI.46356724&amp;isFromPublicArea=True&amp;isModal=False" TargetMode="External"/><Relationship Id="rId1785" Type="http://schemas.openxmlformats.org/officeDocument/2006/relationships/hyperlink" Target="mailto:jicaboca8625@yahoo.es" TargetMode="External"/><Relationship Id="rId77" Type="http://schemas.openxmlformats.org/officeDocument/2006/relationships/hyperlink" Target="mailto:jloalexc16@hotmail.com" TargetMode="External"/><Relationship Id="rId282" Type="http://schemas.openxmlformats.org/officeDocument/2006/relationships/hyperlink" Target="https://unisaludi-my.sharepoint.com/my?id=%2Fpersonal%2Fjohanacontratacion%5Funisaludi%5Fonmicrosoft%5Fcom%2FDocuments%2FCONTRATACION%202026%2DCONTRATA1%2DHSF%2FCTO%20069%20DANNA%20VALENTINA%20PALACIO%20RAMIREZ&amp;viewid=615ec6ce%2Db4c5%2D47c6%2D9959%2D4ea468bd0701" TargetMode="External"/><Relationship Id="rId503" Type="http://schemas.openxmlformats.org/officeDocument/2006/relationships/hyperlink" Target="mailto:alfredocardona67@yahoo.es" TargetMode="External"/><Relationship Id="rId587" Type="http://schemas.openxmlformats.org/officeDocument/2006/relationships/hyperlink" Target="mailto:dianacalabril@gmail.com" TargetMode="External"/><Relationship Id="rId710" Type="http://schemas.openxmlformats.org/officeDocument/2006/relationships/hyperlink" Target="https://unisaludi-my.sharepoint.com/my?id=%2Fpersonal%2Fjohanacontratacion%5Funisaludi%5Fonmicrosoft%5Fcom%2FDocuments%2FCONTRATACION%202026%2FCTO%20339%20DIANA%20YASMIN%20CASTELLANOS" TargetMode="External"/><Relationship Id="rId808" Type="http://schemas.openxmlformats.org/officeDocument/2006/relationships/hyperlink" Target="mailto:thepanipchon05@gmail.com" TargetMode="External"/><Relationship Id="rId1340" Type="http://schemas.openxmlformats.org/officeDocument/2006/relationships/hyperlink" Target="mailto:felipep_2012@hotmail.com" TargetMode="External"/><Relationship Id="rId1438" Type="http://schemas.openxmlformats.org/officeDocument/2006/relationships/hyperlink" Target="mailto:sanpabloangell@gmail.com" TargetMode="External"/><Relationship Id="rId1645" Type="http://schemas.openxmlformats.org/officeDocument/2006/relationships/hyperlink" Target="https://community.secop.gov.co/Public/Tendering/ContractNoticePhases/View?PPI=CO1.PPI.45256270&amp;isFromPublicArea=True&amp;isModal=False" TargetMode="External"/><Relationship Id="rId8" Type="http://schemas.openxmlformats.org/officeDocument/2006/relationships/hyperlink" Target="mailto:emvc1234@gmail.com" TargetMode="External"/><Relationship Id="rId142" Type="http://schemas.openxmlformats.org/officeDocument/2006/relationships/hyperlink" Target="mailto:jasbarrrera1987@outlook.com" TargetMode="External"/><Relationship Id="rId447" Type="http://schemas.openxmlformats.org/officeDocument/2006/relationships/hyperlink" Target="mailto:ndresperez1978@gmail.com" TargetMode="External"/><Relationship Id="rId794" Type="http://schemas.openxmlformats.org/officeDocument/2006/relationships/hyperlink" Target="mailto:ontanalaura941@gmail.com" TargetMode="External"/><Relationship Id="rId1077" Type="http://schemas.openxmlformats.org/officeDocument/2006/relationships/hyperlink" Target="https://unisaludi-my.sharepoint.com/my?id=%2Fpersonal%2Fjohanacontratacion%5Funisaludi%5Fonmicrosoft%5Fcom%2FDocuments%2FCONTRATACION%202026%2FCTO%20561%20MONCA%20XIMENA%20PATI%C3%91O%20YATE" TargetMode="External"/><Relationship Id="rId1200" Type="http://schemas.openxmlformats.org/officeDocument/2006/relationships/hyperlink" Target="mailto:CLODETTE777@GMAIL.COM" TargetMode="External"/><Relationship Id="rId654" Type="http://schemas.openxmlformats.org/officeDocument/2006/relationships/hyperlink" Target="https://unisaludi-my.sharepoint.com/my?id=%2Fpersonal%2Fjohanacontratacion%5Funisaludi%5Fonmicrosoft%5Fcom%2FDocuments%2FCONTRATACION%202026%2FCTO%20284%20LAURA%20MILENA%20PALMA%20BONILLA" TargetMode="External"/><Relationship Id="rId861" Type="http://schemas.openxmlformats.org/officeDocument/2006/relationships/hyperlink" Target="mailto:aranzaleznatalia23@gmail.com" TargetMode="External"/><Relationship Id="rId959" Type="http://schemas.openxmlformats.org/officeDocument/2006/relationships/hyperlink" Target="https://unisaludi-my.sharepoint.com/my?id=%2Fpersonal%2Fjohanacontratacion%5Funisaludi%5Fonmicrosoft%5Fcom%2FDocuments%2FCONTRATACION%202026%2FCTO%20410%20JAIRO%20ALFONSO%20SALAZAR%20BERNAL" TargetMode="External"/><Relationship Id="rId1284" Type="http://schemas.openxmlformats.org/officeDocument/2006/relationships/hyperlink" Target="mailto:carlosnayivi1986@gmail.com" TargetMode="External"/><Relationship Id="rId1491" Type="http://schemas.openxmlformats.org/officeDocument/2006/relationships/hyperlink" Target="mailto:nicolasagudell@gmail.com" TargetMode="External"/><Relationship Id="rId1505" Type="http://schemas.openxmlformats.org/officeDocument/2006/relationships/hyperlink" Target="https://unisaludi-my.sharepoint.com/my?id=%2Fpersonal%2Fjohanacontratacion%5Funisaludi%5Fonmicrosoft%5Fcom%2FDocuments%2FCONTRATACION%202026%2FCTO%20576%20AYDA%20LUZ%20LEIVA%20REYES" TargetMode="External"/><Relationship Id="rId1589" Type="http://schemas.openxmlformats.org/officeDocument/2006/relationships/hyperlink" Target="https://community.secop.gov.co/Public/Tendering/ContractNoticePhases/View?PPI=CO1.PPI.44545533&amp;isFromPublicArea=True&amp;isModal=False" TargetMode="External"/><Relationship Id="rId1712" Type="http://schemas.openxmlformats.org/officeDocument/2006/relationships/hyperlink" Target="https://community.secop.gov.co/Public/Tendering/ContractNoticePhases/View?PPI=CO1.PPI.46584429&amp;isFromPublicArea=True&amp;isModal=False" TargetMode="External"/><Relationship Id="rId293" Type="http://schemas.openxmlformats.org/officeDocument/2006/relationships/hyperlink" Target="https://unisaludi-my.sharepoint.com/my?id=%2Fpersonal%2Fjohanacontratacion%5Funisaludi%5Fonmicrosoft%5Fcom%2FDocuments%2FCONTRATACION%202026%2DCONTRATA1%2DHSF%2FCTO%20080%20CAROLINA%20ANDREA%20ROMERO%20POLANDO&amp;viewid=615ec6ce%2Db4c5%2D47c6%2D9959%2D4ea468bd0701" TargetMode="External"/><Relationship Id="rId307" Type="http://schemas.openxmlformats.org/officeDocument/2006/relationships/hyperlink" Target="https://unisaludi-my.sharepoint.com/my?id=%2Fpersonal%2Fjohanacontratacion%5Funisaludi%5Fonmicrosoft%5Fcom%2FDocuments%2FCONTRATACION%202026%2DCONTRATA1%2DHSF%2FCTO%20094%20LUCELI%20LOZANO%20TORRES&amp;viewid=615ec6ce%2Db4c5%2D47c6%2D9959%2D4ea468bd0701" TargetMode="External"/><Relationship Id="rId514" Type="http://schemas.openxmlformats.org/officeDocument/2006/relationships/hyperlink" Target="https://unisaludi-my.sharepoint.com/my?id=%2Fpersonal%2Fjohanacontratacion%5Funisaludi%5Fonmicrosoft%5Fcom%2FDocuments%2FCONTRATACION%202026%2DCONTRATA1%2DHSF%2FCTO%20192%20MARCELA%20VINCOS%20PALACIO" TargetMode="External"/><Relationship Id="rId721" Type="http://schemas.openxmlformats.org/officeDocument/2006/relationships/hyperlink" Target="https://unisaludi-my.sharepoint.com/my?id=%2Fpersonal%2Fjohanacontratacion%5Funisaludi%5Fonmicrosoft%5Fcom%2FDocuments%2FCONTRATACION%202026%2FCTO%20360%20LAURA%20MARCELA%20RODRIGUEZ%20PRADA" TargetMode="External"/><Relationship Id="rId1144" Type="http://schemas.openxmlformats.org/officeDocument/2006/relationships/hyperlink" Target="mailto:allililleyrondon@gmail.com" TargetMode="External"/><Relationship Id="rId1351"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1449" Type="http://schemas.openxmlformats.org/officeDocument/2006/relationships/hyperlink" Target="mailto:carolinaperezpsicologa@hotmail.com" TargetMode="External"/><Relationship Id="rId1796" Type="http://schemas.openxmlformats.org/officeDocument/2006/relationships/hyperlink" Target="mailto:angiequitian36@gmail.com" TargetMode="External"/><Relationship Id="rId88" Type="http://schemas.openxmlformats.org/officeDocument/2006/relationships/hyperlink" Target="mailto:NORILABRUL@HOTMAIL&#209;.COM" TargetMode="External"/><Relationship Id="rId153" Type="http://schemas.openxmlformats.org/officeDocument/2006/relationships/hyperlink" Target="mailto:mariavhuerfano@gmail.com" TargetMode="External"/><Relationship Id="rId360" Type="http://schemas.openxmlformats.org/officeDocument/2006/relationships/hyperlink" Target="https://unisaludi-my.sharepoint.com/my?id=%2Fpersonal%2Fjohanacontratacion%5Funisaludi%5Fonmicrosoft%5Fcom%2FDocuments%2FCONTRATACION%202026%2DCONTRATA1%2DHSF%2FCTO%20180%20SAN%20PABLO%20ANGEL%20005%20MINIMA%20RX" TargetMode="External"/><Relationship Id="rId598" Type="http://schemas.openxmlformats.org/officeDocument/2006/relationships/hyperlink" Target="https://unisaludi-my.sharepoint.com/my?id=%2Fpersonal%2Fjohanacontratacion%5Funisaludi%5Fonmicrosoft%5Fcom%2FDocuments%2FCONTRATACION%202026%2FCTO%20233%20ANDREA%20CAROLINA%20BELLO%20GUZMAN" TargetMode="External"/><Relationship Id="rId819" Type="http://schemas.openxmlformats.org/officeDocument/2006/relationships/hyperlink" Target="mailto:idomezq@ut.edu.co" TargetMode="External"/><Relationship Id="rId1004" Type="http://schemas.openxmlformats.org/officeDocument/2006/relationships/hyperlink" Target="https://unisaludi-my.sharepoint.com/my?id=%2Fpersonal%2Fjohanacontratacion%5Funisaludi%5Fonmicrosoft%5Fcom%2FDocuments%2FCONTRATACION%202026%2FCTO%20434%20LUIS%20ALBERTO%20ORTIZ%20HOSTOS" TargetMode="External"/><Relationship Id="rId1211" Type="http://schemas.openxmlformats.org/officeDocument/2006/relationships/hyperlink" Target="https://unisaludi-my.sharepoint.com/my?id=%2Fpersonal%2Fjohanacontratacion%5Funisaludi%5Fonmicrosoft%5Fcom%2FDocuments%2FCONTRATACION%202026%2DCONTRATA1%2DHSF%2FCTO%20059%20MARTHA%20LILIANA%20ROA%20ARDILA&amp;viewid=615ec6ce%2Db4c5%2D47c6%2D9959%2D4ea468bd0701" TargetMode="External"/><Relationship Id="rId1656" Type="http://schemas.openxmlformats.org/officeDocument/2006/relationships/hyperlink" Target="https://community.secop.gov.co/Public/Tendering/ContractNoticePhases/View?PPI=CO1.PPI.45761850&amp;isFromPublicArea=True&amp;isModal=False" TargetMode="External"/><Relationship Id="rId220" Type="http://schemas.openxmlformats.org/officeDocument/2006/relationships/hyperlink" Target="https://unisaludi-my.sharepoint.com/query?q=134&amp;id=%2Fpersonal%2Fjohanacontratacion%5Funisaludi%5Fonmicrosoft%5Fcom%2FDocuments%2FCONTRATACION%202026%2DCONTRATA1%2DHSF&amp;searchScope=folder" TargetMode="External"/><Relationship Id="rId458" Type="http://schemas.openxmlformats.org/officeDocument/2006/relationships/hyperlink" Target="mailto:lucuiat2101@gmail.com" TargetMode="External"/><Relationship Id="rId665" Type="http://schemas.openxmlformats.org/officeDocument/2006/relationships/hyperlink" Target="https://unisaludi-my.sharepoint.com/my?id=%2Fpersonal%2Fjohanacontratacion%5Funisaludi%5Fonmicrosoft%5Fcom%2FDocuments%2FCONTRATACION%202026%2FCTO%20295%20LUZ%20HEIDY%20OCHOA%20CALE%C3%91O" TargetMode="External"/><Relationship Id="rId872" Type="http://schemas.openxmlformats.org/officeDocument/2006/relationships/hyperlink" Target="mailto:barraganjulian368@gmail.com" TargetMode="External"/><Relationship Id="rId1088" Type="http://schemas.openxmlformats.org/officeDocument/2006/relationships/hyperlink" Target="https://unisaludi-my.sharepoint.com/my?id=%2Fpersonal%2Fjohanacontratacion%5Funisaludi%5Fonmicrosoft%5Fcom%2FDocuments%2FCONTRATACION%202026%2FCTO%20575%20%20GLORIA%20FERNANDA%20MORENO%20BERNAL" TargetMode="External"/><Relationship Id="rId1295" Type="http://schemas.openxmlformats.org/officeDocument/2006/relationships/hyperlink" Target="https://unisaludi-my.sharepoint.com/my?id=%2Fpersonal%2Fjohanacontratacion%5Funisaludi%5Fonmicrosoft%5Fcom%2FDocuments%2FCONTRATACION%202026%2DCONTRATA1%2DHSF%2FCTO%20072%20MARTHA%20LUCIA%20DELGADO&amp;viewid=615ec6ce%2Db4c5%2D47c6%2D9959%2D4ea468bd0701" TargetMode="External"/><Relationship Id="rId1309" Type="http://schemas.openxmlformats.org/officeDocument/2006/relationships/hyperlink" Target="mailto:eidylorrnaherrerareina@gmail.com" TargetMode="External"/><Relationship Id="rId1516" Type="http://schemas.openxmlformats.org/officeDocument/2006/relationships/hyperlink" Target="mailto:alejathebestforever_13@hotmail.com" TargetMode="External"/><Relationship Id="rId1723" Type="http://schemas.openxmlformats.org/officeDocument/2006/relationships/hyperlink" Target="mailto:gilgomur@hotmail.com" TargetMode="External"/><Relationship Id="rId15" Type="http://schemas.openxmlformats.org/officeDocument/2006/relationships/hyperlink" Target="mailto:carlosalberto.santa@gmail.com" TargetMode="External"/><Relationship Id="rId318" Type="http://schemas.openxmlformats.org/officeDocument/2006/relationships/hyperlink" Target="https://unisaludi-my.sharepoint.com/my?id=%2Fpersonal%2Fjohanacontratacion%5Funisaludi%5Fonmicrosoft%5Fcom%2FDocuments%2FCONTRATACION%202026%2DCONTRATA1%2DHSF%2FCTO%20105%20PAOLA%20ANDREA%20GOMEZ%20RICO&amp;viewid=615ec6ce%2Db4c5%2D47c6%2D9959%2D4ea468bd0701" TargetMode="External"/><Relationship Id="rId525" Type="http://schemas.openxmlformats.org/officeDocument/2006/relationships/hyperlink" Target="mailto:ngelamgv76@hotmail.com" TargetMode="External"/><Relationship Id="rId732" Type="http://schemas.openxmlformats.org/officeDocument/2006/relationships/hyperlink" Target="https://unisaludi-my.sharepoint.com/my?id=%2Fpersonal%2Fjohanacontratacion%5Funisaludi%5Fonmicrosoft%5Fcom%2FDocuments%2FCONTRATACION%202026%2FCTO%20301%20SANDRA%20PUREZA%20REYES%20BARRETO" TargetMode="External"/><Relationship Id="rId1155" Type="http://schemas.openxmlformats.org/officeDocument/2006/relationships/hyperlink" Target="mailto:sara.sanchezcubillos@hotmail.com" TargetMode="External"/><Relationship Id="rId1362" Type="http://schemas.openxmlformats.org/officeDocument/2006/relationships/hyperlink" Target="https://unisaludi-my.sharepoint.com/my?id=%2Fpersonal%2Fjohanacontratacion%5Funisaludi%5Fonmicrosoft%5Fcom%2FDocuments%2FCONTRATACION%202026%2DCONTRATA1%2DHSF%2FCTO%20099%20CLAUDIA%20PATRICIA%20GOMEZ&amp;viewid=615ec6ce%2Db4c5%2D47c6%2D9959%2D4ea468bd0701" TargetMode="External"/><Relationship Id="rId99" Type="http://schemas.openxmlformats.org/officeDocument/2006/relationships/hyperlink" Target="mailto:dvlenciatos@gmail.com" TargetMode="External"/><Relationship Id="rId164" Type="http://schemas.openxmlformats.org/officeDocument/2006/relationships/hyperlink" Target="mailto:CLAUSMIL76@HOTMAIL.COM" TargetMode="External"/><Relationship Id="rId371" Type="http://schemas.openxmlformats.org/officeDocument/2006/relationships/hyperlink" Target="mailto:uniorandres0101@gmail.com" TargetMode="External"/><Relationship Id="rId1015" Type="http://schemas.openxmlformats.org/officeDocument/2006/relationships/hyperlink" Target="https://unisaludi-my.sharepoint.com/my?id=%2Fpersonal%2Fjohanacontratacion%5Funisaludi%5Fonmicrosoft%5Fcom%2FDocuments%2FCONTRATACION%202026%2FCTO%20461%20GERALDIN%20ESTACIO%20CORREA" TargetMode="External"/><Relationship Id="rId1222" Type="http://schemas.openxmlformats.org/officeDocument/2006/relationships/hyperlink" Target="mailto:aulasilvacalderon964@gmail.com" TargetMode="External"/><Relationship Id="rId1667" Type="http://schemas.openxmlformats.org/officeDocument/2006/relationships/hyperlink" Target="https://community.secop.gov.co/Public/Tendering/ContractNoticePhases/View?PPI=CO1.PPI.45792214&amp;isFromPublicArea=True&amp;isModal=False" TargetMode="External"/><Relationship Id="rId469" Type="http://schemas.openxmlformats.org/officeDocument/2006/relationships/hyperlink" Target="mailto:laurareika52@gmail.com" TargetMode="External"/><Relationship Id="rId676" Type="http://schemas.openxmlformats.org/officeDocument/2006/relationships/hyperlink" Target="https://unisaludi-my.sharepoint.com/my?id=%2Fpersonal%2Fjohanacontratacion%5Funisaludi%5Fonmicrosoft%5Fcom%2FDocuments%2FCONTRATACION%202026%2FCTO%20306%20LUISA%20FERNANDA%20PATARROYO%20%20ALBARRACIN" TargetMode="External"/><Relationship Id="rId883"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1099" Type="http://schemas.openxmlformats.org/officeDocument/2006/relationships/hyperlink" Target="mailto:brigittes2009@hotmail.com" TargetMode="External"/><Relationship Id="rId1527" Type="http://schemas.openxmlformats.org/officeDocument/2006/relationships/hyperlink" Target="https://community.secop.gov.co/Public/Tendering/ContractNoticePhases/View?PPI=CO1.PPI.44356448&amp;isFromPublicArea=True&amp;isModal=False" TargetMode="External"/><Relationship Id="rId1734" Type="http://schemas.openxmlformats.org/officeDocument/2006/relationships/hyperlink" Target="mailto:paulacaycedo09@gmail.com" TargetMode="External"/><Relationship Id="rId26" Type="http://schemas.openxmlformats.org/officeDocument/2006/relationships/hyperlink" Target="mailto:allililleyrondon@gmail.com" TargetMode="External"/><Relationship Id="rId231" Type="http://schemas.openxmlformats.org/officeDocument/2006/relationships/hyperlink" Target="https://unisaludi-my.sharepoint.com/query?q=129&amp;id=%2Fpersonal%2Fjohanacontratacion%5Funisaludi%5Fonmicrosoft%5Fcom%2FDocuments%2FCONTRATACION%202026%2DCONTRATA1%2DHSF&amp;searchScope=folder" TargetMode="External"/><Relationship Id="rId329" Type="http://schemas.openxmlformats.org/officeDocument/2006/relationships/hyperlink" Target="https://unisaludi-my.sharepoint.com/my?id=%2Fpersonal%2Fjohanacontratacion%5Funisaludi%5Fonmicrosoft%5Fcom%2FDocuments%2FCONTRATACION%202026%2DCONTRATA1%2DHSF%2FCTO%20116%20YEIMY%20CAROLINA%20FARFAN%20MARIN&amp;viewid=615ec6ce%2Db4c5%2D47c6%2D9959%2D4ea468bd0701" TargetMode="External"/><Relationship Id="rId536" Type="http://schemas.openxmlformats.org/officeDocument/2006/relationships/hyperlink" Target="mailto:jpgaitan58@gmail.com" TargetMode="External"/><Relationship Id="rId1166" Type="http://schemas.openxmlformats.org/officeDocument/2006/relationships/hyperlink" Target="https://unisaludi-my.sharepoint.com/my?id=%2Fpersonal%2Fjohanacontratacion%5Funisaludi%5Fonmicrosoft%5Fcom%2FDocuments%2FCONTRATACION%202026%2DCONTRATA1%2DHSF%2FCTO%20005%20CARLOS%20ALBERTO%20SANTA%20VILLAMIL&amp;viewid=615ec6ce%2Db4c5%2D47c6%2D9959%2D4ea468bd0701" TargetMode="External"/><Relationship Id="rId1373" Type="http://schemas.openxmlformats.org/officeDocument/2006/relationships/hyperlink" Target="mailto:imerc1207@gmail&#241;.com" TargetMode="External"/><Relationship Id="rId175" Type="http://schemas.openxmlformats.org/officeDocument/2006/relationships/hyperlink" Target="https://unisaludi-my.sharepoint.com/query?q=163&amp;id=%2Fpersonal%2Fjohanacontratacion%5Funisaludi%5Fonmicrosoft%5Fcom%2FDocuments%2FCONTRATACION%202026%2DCONTRATA1%2DHSF&amp;searchScope=folder" TargetMode="External"/><Relationship Id="rId743" Type="http://schemas.openxmlformats.org/officeDocument/2006/relationships/hyperlink" Target="mailto:barrera.mariaisabel@yahoo.es" TargetMode="External"/><Relationship Id="rId950" Type="http://schemas.openxmlformats.org/officeDocument/2006/relationships/hyperlink" Target="mailto:psy.tatianamoreno@gmail.com" TargetMode="External"/><Relationship Id="rId1026" Type="http://schemas.openxmlformats.org/officeDocument/2006/relationships/hyperlink" Target="https://unisaludi-my.sharepoint.com/my?id=%2Fpersonal%2Fjohanacontratacion%5Funisaludi%5Fonmicrosoft%5Fcom%2FDocuments%2FCONTRATACION%202026%2FCTO%20477%20ANGY%20KATHERINE%20VARGAS%20GUZMAN" TargetMode="External"/><Relationship Id="rId1580" Type="http://schemas.openxmlformats.org/officeDocument/2006/relationships/hyperlink" Target="https://community.secop.gov.co/Public/Tendering/ContractNoticePhases/View?PPI=CO1.PPI.44440768&amp;isFromPublicArea=True&amp;isModal=False" TargetMode="External"/><Relationship Id="rId1678" Type="http://schemas.openxmlformats.org/officeDocument/2006/relationships/hyperlink" Target="https://community.secop.gov.co/Public/Tendering/ContractNoticePhases/View?PPI=CO1.PPI.45794791&amp;isFromPublicArea=True&amp;isModal=False" TargetMode="External"/><Relationship Id="rId1801" Type="http://schemas.openxmlformats.org/officeDocument/2006/relationships/hyperlink" Target="mailto:diego.cortestt@gmail.com" TargetMode="External"/><Relationship Id="rId382" Type="http://schemas.openxmlformats.org/officeDocument/2006/relationships/hyperlink" Target="mailto:mariamartinezparra@hotmail.com" TargetMode="External"/><Relationship Id="rId603" Type="http://schemas.openxmlformats.org/officeDocument/2006/relationships/hyperlink" Target="https://unisaludi-my.sharepoint.com/my?id=%2Fpersonal%2Fjohanacontratacion%5Funisaludi%5Fonmicrosoft%5Fcom%2FDocuments%2FCONTRATACION%202026%2FCTO%20238%20CAROL%20XIOMARA%20DIAZ%20ALVIS" TargetMode="External"/><Relationship Id="rId687" Type="http://schemas.openxmlformats.org/officeDocument/2006/relationships/hyperlink" Target="https://unisaludi-my.sharepoint.com/my?id=%2Fpersonal%2Fjohanacontratacion%5Funisaludi%5Fonmicrosoft%5Fcom%2FDocuments%2FCONTRATACION%202026%2FCTO%20317%20ADRIANA%20PALOMINO%20GRISALES" TargetMode="External"/><Relationship Id="rId810" Type="http://schemas.openxmlformats.org/officeDocument/2006/relationships/hyperlink" Target="mailto:jakelineromero91@gmail.com" TargetMode="External"/><Relationship Id="rId908" Type="http://schemas.openxmlformats.org/officeDocument/2006/relationships/hyperlink" Target="mailto:leidy.dominguez931022@gmail.com" TargetMode="External"/><Relationship Id="rId1233" Type="http://schemas.openxmlformats.org/officeDocument/2006/relationships/hyperlink" Target="mailto:cristianfelipemolanomarin@gmail.com" TargetMode="External"/><Relationship Id="rId1440" Type="http://schemas.openxmlformats.org/officeDocument/2006/relationships/hyperlink" Target="mailto:RUDALUMU159@HOTMAIL.COM" TargetMode="External"/><Relationship Id="rId1538" Type="http://schemas.openxmlformats.org/officeDocument/2006/relationships/hyperlink" Target="https://community.secop.gov.co/Public/Tendering/ContractNoticePhases/View?PPI=CO1.PPI.44363373&amp;isFromPublicArea=True&amp;isModal=False" TargetMode="External"/><Relationship Id="rId242" Type="http://schemas.openxmlformats.org/officeDocument/2006/relationships/hyperlink" Target="https://unisaludi-my.sharepoint.com/query?q=124&amp;id=%2Fpersonal%2Fjohanacontratacion%5Funisaludi%5Fonmicrosoft%5Fcom%2FDocuments%2FCONTRATACION%202026%2DCONTRATA1%2DHSF&amp;searchScope=folder" TargetMode="External"/><Relationship Id="rId894" Type="http://schemas.openxmlformats.org/officeDocument/2006/relationships/hyperlink" Target="https://unisaludi-my.sharepoint.com/my?id=%2Fpersonal%2Fjohanacontratacion%5Funisaludi%5Fonmicrosoft%5Fcom%2FDocuments%2FCONTRATACION%202026%2FCTO%20356%20JUAN%20DIEGO%20RIVAS%20AVILEZ" TargetMode="External"/><Relationship Id="rId1177" Type="http://schemas.openxmlformats.org/officeDocument/2006/relationships/hyperlink" Target="mailto:YENJAS9@HOTMAIL.COM" TargetMode="External"/><Relationship Id="rId1300" Type="http://schemas.openxmlformats.org/officeDocument/2006/relationships/hyperlink" Target="mailto:delfinsali@hotmail.com" TargetMode="External"/><Relationship Id="rId1745" Type="http://schemas.openxmlformats.org/officeDocument/2006/relationships/hyperlink" Target="mailto:adriana.mm1119@gmail.com" TargetMode="External"/><Relationship Id="rId37" Type="http://schemas.openxmlformats.org/officeDocument/2006/relationships/hyperlink" Target="mailto:ricardopradaing@hotmail.com" TargetMode="External"/><Relationship Id="rId102" Type="http://schemas.openxmlformats.org/officeDocument/2006/relationships/hyperlink" Target="mailto:jdrr20@hotmail.com" TargetMode="External"/><Relationship Id="rId547" Type="http://schemas.openxmlformats.org/officeDocument/2006/relationships/hyperlink" Target="mailto:anegasdaniela738@gmail.com" TargetMode="External"/><Relationship Id="rId754" Type="http://schemas.openxmlformats.org/officeDocument/2006/relationships/hyperlink" Target="mailto:yepaver32@gmail.com" TargetMode="External"/><Relationship Id="rId961" Type="http://schemas.openxmlformats.org/officeDocument/2006/relationships/hyperlink" Target="https://unisaludi-my.sharepoint.com/my?id=%2Fpersonal%2Fjohanacontratacion%5Funisaludi%5Fonmicrosoft%5Fcom%2FDocuments%2FCONTRATACION%202026%2FCTO%20412%20VICTORIA%20ELIZABETH%20GOMEZ%20SANZ" TargetMode="External"/><Relationship Id="rId1384" Type="http://schemas.openxmlformats.org/officeDocument/2006/relationships/hyperlink" Target="mailto:icd.guzman1994@hotmail.com" TargetMode="External"/><Relationship Id="rId1591" Type="http://schemas.openxmlformats.org/officeDocument/2006/relationships/hyperlink" Target="https://community.secop.gov.co/Public/Tendering/ContractNoticePhases/View?PPI=CO1.PPI.44546295&amp;isFromPublicArea=True&amp;isModal=False" TargetMode="External"/><Relationship Id="rId1605" Type="http://schemas.openxmlformats.org/officeDocument/2006/relationships/hyperlink" Target="https://community.secop.gov.co/Public/Tendering/ContractNoticePhases/View?PPI=CO1.PPI.44804854&amp;isFromPublicArea=True&amp;isModal=False" TargetMode="External"/><Relationship Id="rId1689" Type="http://schemas.openxmlformats.org/officeDocument/2006/relationships/hyperlink" Target="https://community.secop.gov.co/Public/Tendering/ContractNoticePhases/View?PPI=CO1.PPI.46230272&amp;isFromPublicArea=True&amp;isModal=False" TargetMode="External"/><Relationship Id="rId1812" Type="http://schemas.openxmlformats.org/officeDocument/2006/relationships/hyperlink" Target="mailto:johannaalexandraromeroolave@gmail.com" TargetMode="External"/><Relationship Id="rId90" Type="http://schemas.openxmlformats.org/officeDocument/2006/relationships/hyperlink" Target="mailto:IARALUCIA1012@HOTMAIL.COM" TargetMode="External"/><Relationship Id="rId186" Type="http://schemas.openxmlformats.org/officeDocument/2006/relationships/hyperlink" Target="https://unisaludi-my.sharepoint.com/my?id=%2Fpersonal%2Fjohanacontratacion%5Funisaludi%5Fonmicrosoft%5Fcom%2FDocuments%2FCONTRATACION%202026%2DCONTRATA1%2DHSF%2FCTO%20011%20CHRISTIAN%20FERNANDO%20SAEZN%20DIAZ&amp;viewid=615ec6ce%2Db4c5%2D47c6%2D9959%2D4ea468bd0701" TargetMode="External"/><Relationship Id="rId393" Type="http://schemas.openxmlformats.org/officeDocument/2006/relationships/hyperlink" Target="mailto:mhgranjam@ut.edu.co" TargetMode="External"/><Relationship Id="rId407" Type="http://schemas.openxmlformats.org/officeDocument/2006/relationships/hyperlink" Target="mailto:luiscarloscollazossalcedo@gmail.com" TargetMode="External"/><Relationship Id="rId614" Type="http://schemas.openxmlformats.org/officeDocument/2006/relationships/hyperlink" Target="https://unisaludi-my.sharepoint.com/my?id=%2Fpersonal%2Fjohanacontratacion%5Funisaludi%5Fonmicrosoft%5Fcom%2FDocuments%2FCONTRATACION%202026%2FCTO%20248%20JESUS%20ALCIDES%20ARIAS%20YATE" TargetMode="External"/><Relationship Id="rId821" Type="http://schemas.openxmlformats.org/officeDocument/2006/relationships/hyperlink" Target="mailto:karinavalenciaguzman2022@gmail.com" TargetMode="External"/><Relationship Id="rId1037" Type="http://schemas.openxmlformats.org/officeDocument/2006/relationships/hyperlink" Target="https://unisaludi-my.sharepoint.com/my?id=%2Fpersonal%2Fjohanacontratacion%5Funisaludi%5Fonmicrosoft%5Fcom%2FDocuments%2FCONTRATACION%202026%2FCTO%20489%20MARIA%20JOSE%20CASTRO%20RESTREPO" TargetMode="External"/><Relationship Id="rId1244" Type="http://schemas.openxmlformats.org/officeDocument/2006/relationships/hyperlink" Target="mailto:catherinne.posso@hotmail.com" TargetMode="External"/><Relationship Id="rId1451" Type="http://schemas.openxmlformats.org/officeDocument/2006/relationships/hyperlink" Target="mailto:rafulfranco@hotmail.com" TargetMode="External"/><Relationship Id="rId253" Type="http://schemas.openxmlformats.org/officeDocument/2006/relationships/hyperlink" Target="https://unisaludi-my.sharepoint.com/my?id=%2Fpersonal%2Fjohanacontratacion%5Funisaludi%5Fonmicrosoft%5Fcom%2FDocuments%2FCONTRATACION%202026%2DCONTRATA1%2DHSF%2FCTO%20042%20YENSI%20JASBLEIDY%20GUALY%20SANTOS&amp;viewid=615ec6ce%2Db4c5%2D47c6%2D9959%2D4ea468bd0701" TargetMode="External"/><Relationship Id="rId460" Type="http://schemas.openxmlformats.org/officeDocument/2006/relationships/hyperlink" Target="mailto:erchaxtrema@live.com" TargetMode="External"/><Relationship Id="rId698" Type="http://schemas.openxmlformats.org/officeDocument/2006/relationships/hyperlink" Target="https://unisaludi-my.sharepoint.com/my?id=%2Fpersonal%2Fjohanacontratacion%5Funisaludi%5Fonmicrosoft%5Fcom%2FDocuments%2FCONTRATACION%202026%2FCTO%20328%20OLGA%20LUCIA%20VANEGAS%20VELASQUEZ" TargetMode="External"/><Relationship Id="rId919" Type="http://schemas.openxmlformats.org/officeDocument/2006/relationships/hyperlink" Target="mailto:psyinnalaguna9124@gmail.com" TargetMode="External"/><Relationship Id="rId1090" Type="http://schemas.openxmlformats.org/officeDocument/2006/relationships/hyperlink" Target="https://unisaludi-my.sharepoint.com/my?id=%2Fpersonal%2Fjohanacontratacion%5Funisaludi%5Fonmicrosoft%5Fcom%2FDocuments%2FCONTRATACION%202026%2FCTO%20577%20YENSY%20GERALDIN%20MIRANDA%20MENDEZ" TargetMode="External"/><Relationship Id="rId1104" Type="http://schemas.openxmlformats.org/officeDocument/2006/relationships/hyperlink" Target="mailto:nursmith1027@gmail.com" TargetMode="External"/><Relationship Id="rId1311" Type="http://schemas.openxmlformats.org/officeDocument/2006/relationships/hyperlink" Target="mailto:mariaelcedsanchez@gmail.com" TargetMode="External"/><Relationship Id="rId1549" Type="http://schemas.openxmlformats.org/officeDocument/2006/relationships/hyperlink" Target="https://community.secop.gov.co/Public/Tendering/ContractNoticePhases/View?PPI=CO1.PPI.44368977&amp;isFromPublicArea=True&amp;isModal=False" TargetMode="External"/><Relationship Id="rId1756" Type="http://schemas.openxmlformats.org/officeDocument/2006/relationships/hyperlink" Target="mailto:luisa04prieto@gmail.com" TargetMode="External"/><Relationship Id="rId48" Type="http://schemas.openxmlformats.org/officeDocument/2006/relationships/hyperlink" Target="mailto:gloriaalexandramontoya@gmail.com" TargetMode="External"/><Relationship Id="rId113" Type="http://schemas.openxmlformats.org/officeDocument/2006/relationships/hyperlink" Target="mailto:icd.guzman1994@hotmail.com" TargetMode="External"/><Relationship Id="rId320" Type="http://schemas.openxmlformats.org/officeDocument/2006/relationships/hyperlink" Target="https://unisaludi-my.sharepoint.com/my?id=%2Fpersonal%2Fjohanacontratacion%5Funisaludi%5Fonmicrosoft%5Fcom%2FDocuments%2FCONTRATACION%202026%2DCONTRATA1%2DHSF%2FCTO%20107%20DERLY%20JOHANNA%20DAVIDA%20OSPINA&amp;viewid=615ec6ce%2Db4c5%2D47c6%2D9959%2D4ea468bd0701" TargetMode="External"/><Relationship Id="rId558" Type="http://schemas.openxmlformats.org/officeDocument/2006/relationships/hyperlink" Target="mailto:laura.prada0897@gmail.com" TargetMode="External"/><Relationship Id="rId765" Type="http://schemas.openxmlformats.org/officeDocument/2006/relationships/hyperlink" Target="mailto:mafepadi@hotmail.com" TargetMode="External"/><Relationship Id="rId972" Type="http://schemas.openxmlformats.org/officeDocument/2006/relationships/hyperlink" Target="mailto:barrerito15@hotmail.com" TargetMode="External"/><Relationship Id="rId1188"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1395" Type="http://schemas.openxmlformats.org/officeDocument/2006/relationships/hyperlink" Target="https://unisaludi-my.sharepoint.com/my?id=%2Fpersonal%2Fjohanacontratacion%5Funisaludi%5Fonmicrosoft%5Fcom%2FDocuments%2FCONTRATACION%202026%2DCONTRATA1%2DHSF%2FCTO%20057%20DANIELA%20CARVAJAL%20CARVAJAL&amp;viewid=615ec6ce%2Db4c5%2D47c6%2D9959%2D4ea468bd0701" TargetMode="External"/><Relationship Id="rId1409" Type="http://schemas.openxmlformats.org/officeDocument/2006/relationships/hyperlink" Target="https://unisaludi-my.sharepoint.com/query?q=124&amp;id=%2Fpersonal%2Fjohanacontratacion%5Funisaludi%5Fonmicrosoft%5Fcom%2FDocuments%2FCONTRATACION%202026%2DCONTRATA1%2DHSF&amp;searchScope=folder" TargetMode="External"/><Relationship Id="rId1616" Type="http://schemas.openxmlformats.org/officeDocument/2006/relationships/hyperlink" Target="https://community.secop.gov.co/Public/Tendering/ContractNoticePhases/View?PPI=CO1.PPI.45047505&amp;isFromPublicArea=True&amp;isModal=False" TargetMode="External"/><Relationship Id="rId1823" Type="http://schemas.openxmlformats.org/officeDocument/2006/relationships/comments" Target="../comments1.xml"/><Relationship Id="rId197" Type="http://schemas.openxmlformats.org/officeDocument/2006/relationships/hyperlink" Target="https://unisaludi-my.sharepoint.com/my?id=%2Fpersonal%2Fjohanacontratacion%5Funisaludi%5Fonmicrosoft%5Fcom%2FDocuments%2FCONTRATACION%202026%2DCONTRATA1%2DHSF%2FCTO%20014%20JOHAN%20MAURICIO%20RUIZ%20CHAVEZ&amp;viewid=615ec6ce%2Db4c5%2D47c6%2D9959%2D4ea468bd0701" TargetMode="External"/><Relationship Id="rId418" Type="http://schemas.openxmlformats.org/officeDocument/2006/relationships/hyperlink" Target="mailto:linahoyos13@hotmail.com" TargetMode="External"/><Relationship Id="rId625" Type="http://schemas.openxmlformats.org/officeDocument/2006/relationships/hyperlink" Target="https://unisaludi-my.sharepoint.com/my?id=%2Fpersonal%2Fjohanacontratacion%5Funisaludi%5Fonmicrosoft%5Fcom%2FDocuments%2FCONTRATACION%202026%2FCTO%20255%20BRIGITTE%20CRUZ%20JIMENEZ" TargetMode="External"/><Relationship Id="rId832" Type="http://schemas.openxmlformats.org/officeDocument/2006/relationships/hyperlink" Target="mailto:pilar.amayacar@gmail.com" TargetMode="External"/><Relationship Id="rId1048" Type="http://schemas.openxmlformats.org/officeDocument/2006/relationships/hyperlink" Target="https://unisaludi-my.sharepoint.com/my?id=%2Fpersonal%2Fjohanacontratacion%5Funisaludi%5Fonmicrosoft%5Fcom%2FDocuments%2FCONTRATACION%202026%2FCTO%20519%20LILIAN%20VANESA%20BONILLA" TargetMode="External"/><Relationship Id="rId1255" Type="http://schemas.openxmlformats.org/officeDocument/2006/relationships/hyperlink" Target="mailto:reinagiovana2311@gmail.com" TargetMode="External"/><Relationship Id="rId1462"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264" Type="http://schemas.openxmlformats.org/officeDocument/2006/relationships/hyperlink" Target="https://unisaludi-my.sharepoint.com/my?id=%2Fpersonal%2Fjohanacontratacion%5Funisaludi%5Fonmicrosoft%5Fcom%2FDocuments%2FCONTRATACION%202026%2DCONTRATA1%2DHSF%2FCTO%20051%20DANIEL%20EDUARDO%20PINILLA%20OSPINA&amp;viewid=615ec6ce%2Db4c5%2D47c6%2D9959%2D4ea468bd0701" TargetMode="External"/><Relationship Id="rId471" Type="http://schemas.openxmlformats.org/officeDocument/2006/relationships/hyperlink" Target="mailto:lozanoalexander271@gmail.com" TargetMode="External"/><Relationship Id="rId1115" Type="http://schemas.openxmlformats.org/officeDocument/2006/relationships/hyperlink" Target="mailto:imarodriguez1,2,3,45@gmail.com" TargetMode="External"/><Relationship Id="rId1322" Type="http://schemas.openxmlformats.org/officeDocument/2006/relationships/hyperlink" Target="https://unisaludi-my.sharepoint.com/my?id=%2Fpersonal%2Fjohanacontratacion%5Funisaludi%5Fonmicrosoft%5Fcom%2FDocuments%2FCONTRATACION%202026%2DCONTRATA1%2DHSF%2FCTO%20096%20MARIELA%20BUITRAGO%20BAQUIRO&amp;viewid=615ec6ce%2Db4c5%2D47c6%2D9959%2D4ea468bd0701" TargetMode="External"/><Relationship Id="rId1767" Type="http://schemas.openxmlformats.org/officeDocument/2006/relationships/hyperlink" Target="mailto:elianaarodriguez@ut.edu.co" TargetMode="External"/><Relationship Id="rId59" Type="http://schemas.openxmlformats.org/officeDocument/2006/relationships/hyperlink" Target="mailto:TRABAJOSEINFORMESUSI@GMAIL.COM" TargetMode="External"/><Relationship Id="rId124" Type="http://schemas.openxmlformats.org/officeDocument/2006/relationships/hyperlink" Target="mailto:sanpabloangell@gmail.com" TargetMode="External"/><Relationship Id="rId569" Type="http://schemas.openxmlformats.org/officeDocument/2006/relationships/hyperlink" Target="https://unisaludi-my.sharepoint.com/my?id=%2Fpersonal%2Fjohanacontratacion%5Funisaludi%5Fonmicrosoft%5Fcom%2FDocuments%2FCONTRATACION%202026%2FCTO%20206%20JUAN%20ARLEY%20TORRES%20REYES" TargetMode="External"/><Relationship Id="rId776" Type="http://schemas.openxmlformats.org/officeDocument/2006/relationships/hyperlink" Target="mailto:enquirogar@hotmail.com" TargetMode="External"/><Relationship Id="rId983" Type="http://schemas.openxmlformats.org/officeDocument/2006/relationships/hyperlink" Target="mailto:yensymiranda24@gmail.com" TargetMode="External"/><Relationship Id="rId1199" Type="http://schemas.openxmlformats.org/officeDocument/2006/relationships/hyperlink" Target="https://unisaludi-my.sharepoint.com/my?id=%2Fpersonal%2Fjohanacontratacion%5Funisaludi%5Fonmicrosoft%5Fcom%2FDocuments%2FCONTRATACION%202026%2DCONTRATA1%2DHSF%2FCTO%20051%20DANIEL%20EDUARDO%20PINILLA%20OSPINA&amp;viewid=615ec6ce%2Db4c5%2D47c6%2D9959%2D4ea468bd0701" TargetMode="External"/><Relationship Id="rId1627" Type="http://schemas.openxmlformats.org/officeDocument/2006/relationships/hyperlink" Target="https://community.secop.gov.co/Public/Tendering/ContractNoticePhases/View?PPI=CO1.PPI.45110084&amp;isFromPublicArea=True&amp;isModal=False" TargetMode="External"/><Relationship Id="rId331" Type="http://schemas.openxmlformats.org/officeDocument/2006/relationships/hyperlink" Target="mailto:angielmendez1990@gmail.com" TargetMode="External"/><Relationship Id="rId429" Type="http://schemas.openxmlformats.org/officeDocument/2006/relationships/hyperlink" Target="mailto:almaes1990@gmail.com" TargetMode="External"/><Relationship Id="rId636" Type="http://schemas.openxmlformats.org/officeDocument/2006/relationships/hyperlink" Target="https://unisaludi-my.sharepoint.com/my?id=%2Fpersonal%2Fjohanacontratacion%5Funisaludi%5Fonmicrosoft%5Fcom%2FDocuments%2FCONTRATACION%202026%2FCTO%20266%20PAULA%20ANDREA%20CIFUENTES%20GONZALEZ" TargetMode="External"/><Relationship Id="rId1059" Type="http://schemas.openxmlformats.org/officeDocument/2006/relationships/hyperlink" Target="https://unisaludi-my.sharepoint.com/my?id=%2Fpersonal%2Fjohanacontratacion%5Funisaludi%5Fonmicrosoft%5Fcom%2FDocuments%2FCONTRATACION%202026%2FCTO%20532%20ALEXANDRA%20DEL%20VALLE%20MORENO" TargetMode="External"/><Relationship Id="rId1266" Type="http://schemas.openxmlformats.org/officeDocument/2006/relationships/hyperlink" Target="mailto:yesicaandreaechavarria@gmail.com" TargetMode="External"/><Relationship Id="rId1473" Type="http://schemas.openxmlformats.org/officeDocument/2006/relationships/hyperlink" Target="https://unisaludi-my.sharepoint.com/my?id=%2Fpersonal%2Fjohanacontratacion%5Funisaludi%5Fonmicrosoft%5Fcom%2FDocuments%2FCONTRATACION%202026%2DCONTRATA1%2DHSF%2FCTO%20098%20RUBEN%20DARIO%20GOMEZ%20GALLO&amp;viewid=615ec6ce%2Db4c5%2D47c6%2D9959%2D4ea468bd0701" TargetMode="External"/><Relationship Id="rId843" Type="http://schemas.openxmlformats.org/officeDocument/2006/relationships/hyperlink" Target="mailto:paulandenos@hotMAIL.COM" TargetMode="External"/><Relationship Id="rId1126" Type="http://schemas.openxmlformats.org/officeDocument/2006/relationships/hyperlink" Target="mailto:bayronIperez@gmail.com" TargetMode="External"/><Relationship Id="rId1680" Type="http://schemas.openxmlformats.org/officeDocument/2006/relationships/hyperlink" Target="https://community.secop.gov.co/Public/Tendering/ContractNoticePhases/View?PPI=CO1.PPI.45795783&amp;isFromPublicArea=True&amp;isModal=False" TargetMode="External"/><Relationship Id="rId1778" Type="http://schemas.openxmlformats.org/officeDocument/2006/relationships/hyperlink" Target="mailto:jdrr20@hotmail.com" TargetMode="External"/><Relationship Id="rId275" Type="http://schemas.openxmlformats.org/officeDocument/2006/relationships/hyperlink" Target="https://unisaludi-my.sharepoint.com/my?id=%2Fpersonal%2Fjohanacontratacion%5Funisaludi%5Fonmicrosoft%5Fcom%2FDocuments%2FCONTRATACION%202026%2DCONTRATA1%2DHSF%2FCTO%20062%20JOSE%20RAFUL%20FRANCO&amp;viewid=615ec6ce%2Db4c5%2D47c6%2D9959%2D4ea468bd0701" TargetMode="External"/><Relationship Id="rId482" Type="http://schemas.openxmlformats.org/officeDocument/2006/relationships/hyperlink" Target="mailto:maritza52737@gmail.com" TargetMode="External"/><Relationship Id="rId703" Type="http://schemas.openxmlformats.org/officeDocument/2006/relationships/hyperlink" Target="https://unisaludi-my.sharepoint.com/my?id=%2Fpersonal%2Fjohanacontratacion%5Funisaludi%5Fonmicrosoft%5Fcom%2FDocuments%2FCONTRATACION%202026%2FCTO%20333%20ANGELA%20MARIA%20GIL%20VASQUEZ" TargetMode="External"/><Relationship Id="rId910" Type="http://schemas.openxmlformats.org/officeDocument/2006/relationships/hyperlink" Target="mailto:rodriguezk9372@gmail.com" TargetMode="External"/><Relationship Id="rId1333" Type="http://schemas.openxmlformats.org/officeDocument/2006/relationships/hyperlink" Target="mailto:gilgomur@hotmail.com" TargetMode="External"/><Relationship Id="rId1540" Type="http://schemas.openxmlformats.org/officeDocument/2006/relationships/hyperlink" Target="https://community.secop.gov.co/Public/Tendering/ContractNoticePhases/View?PPI=CO1.PPI.44364144&amp;isFromPublicArea=True&amp;isModal=False" TargetMode="External"/><Relationship Id="rId1638" Type="http://schemas.openxmlformats.org/officeDocument/2006/relationships/hyperlink" Target="https://community.secop.gov.co/Public/Tendering/ContractNoticePhases/View?PPI=CO1.PPI.45167844&amp;isFromPublicArea=True&amp;isModal=False" TargetMode="External"/><Relationship Id="rId135" Type="http://schemas.openxmlformats.org/officeDocument/2006/relationships/hyperlink" Target="mailto:gladysolayajerez@gmail.com" TargetMode="External"/><Relationship Id="rId342" Type="http://schemas.openxmlformats.org/officeDocument/2006/relationships/hyperlink" Target="mailto:jeffersonbarreroyeye@hotmail.com" TargetMode="External"/><Relationship Id="rId787" Type="http://schemas.openxmlformats.org/officeDocument/2006/relationships/hyperlink" Target="mailto:d625borrero@outloock.com" TargetMode="External"/><Relationship Id="rId994" Type="http://schemas.openxmlformats.org/officeDocument/2006/relationships/hyperlink" Target="https://unisaludi-my.sharepoint.com/my?id=%2Fpersonal%2Fjohanacontratacion%5Funisaludi%5Fonmicrosoft%5Fcom%2FDocuments%2FCONTRATACION%202026%2FCTO%20424%20ANGIE%20LORENA%20MENDEZ%20OTERO" TargetMode="External"/><Relationship Id="rId1400" Type="http://schemas.openxmlformats.org/officeDocument/2006/relationships/hyperlink" Target="mailto:mauriciorucho@gmail.com" TargetMode="External"/><Relationship Id="rId202" Type="http://schemas.openxmlformats.org/officeDocument/2006/relationships/hyperlink" Target="https://unisaludi-my.sharepoint.com/my?id=%2Fpersonal%2Fjohanacontratacion%5Funisaludi%5Fonmicrosoft%5Fcom%2FDocuments%2FCONTRATACION%202026%2DCONTRATA1%2DHSF%2FCTO%20016%20ALLISON%20LILLEY%20RONDON%20HORTA&amp;viewid=615ec6ce%2Db4c5%2D47c6%2D9959%2D4ea468bd0701" TargetMode="External"/><Relationship Id="rId647" Type="http://schemas.openxmlformats.org/officeDocument/2006/relationships/hyperlink" Target="https://unisaludi-my.sharepoint.com/my?id=%2Fpersonal%2Fjohanacontratacion%5Funisaludi%5Fonmicrosoft%5Fcom%2FDocuments%2FCONTRATACION%202026%2FCTO%20277%20YERSON%20ALEJANDRO%20ALVAREZ%20ARTUNDUAGA" TargetMode="External"/><Relationship Id="rId854" Type="http://schemas.openxmlformats.org/officeDocument/2006/relationships/hyperlink" Target="mailto:adatvr@gmail.com" TargetMode="External"/><Relationship Id="rId1277" Type="http://schemas.openxmlformats.org/officeDocument/2006/relationships/hyperlink" Target="mailto:rositavaronro@gmail.com" TargetMode="External"/><Relationship Id="rId1484" Type="http://schemas.openxmlformats.org/officeDocument/2006/relationships/hyperlink" Target="mailto:supervisor.javierreyes@gmail.com" TargetMode="External"/><Relationship Id="rId1691" Type="http://schemas.openxmlformats.org/officeDocument/2006/relationships/hyperlink" Target="https://community.secop.gov.co/Public/Tendering/ContractNoticePhases/View?PPI=CO1.PPI.46231305&amp;isFromPublicArea=True&amp;isModal=False" TargetMode="External"/><Relationship Id="rId1705" Type="http://schemas.openxmlformats.org/officeDocument/2006/relationships/hyperlink" Target="https://community.secop.gov.co/Public/Tendering/ContractNoticePhases/View?PPI=CO1.PPI.46361096&amp;isFromPublicArea=True&amp;isModal=False" TargetMode="External"/><Relationship Id="rId286" Type="http://schemas.openxmlformats.org/officeDocument/2006/relationships/hyperlink" Target="https://unisaludi-my.sharepoint.com/my?id=%2Fpersonal%2Fjohanacontratacion%5Funisaludi%5Fonmicrosoft%5Fcom%2FDocuments%2FCONTRATACION%202026%2DCONTRATA1%2DHSF%2FCTO%20073%20LAURA%20DANIELA%20BARRAGAN%20LOAIZA&amp;viewid=615ec6ce%2Db4c5%2D47c6%2D9959%2D4ea468bd0701" TargetMode="External"/><Relationship Id="rId493" Type="http://schemas.openxmlformats.org/officeDocument/2006/relationships/hyperlink" Target="mailto:jcifuente14@uniminuto.edu.co" TargetMode="External"/><Relationship Id="rId507"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14" Type="http://schemas.openxmlformats.org/officeDocument/2006/relationships/hyperlink" Target="https://unisaludi-my.sharepoint.com/my?id=%2Fpersonal%2Fjohanacontratacion%5Funisaludi%5Fonmicrosoft%5Fcom%2FDocuments%2FCONTRATACION%202026%2FCTO%20343%20ADRIANA%20MARCELA%20MENDOZA%20OLARTE" TargetMode="External"/><Relationship Id="rId921" Type="http://schemas.openxmlformats.org/officeDocument/2006/relationships/hyperlink" Target="mailto:dianmar92@outlook.com" TargetMode="External"/><Relationship Id="rId1137"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344"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1551" Type="http://schemas.openxmlformats.org/officeDocument/2006/relationships/hyperlink" Target="https://community.secop.gov.co/Public/Tendering/ContractNoticePhases/View?PPI=CO1.PPI.44369614&amp;isFromPublicArea=True&amp;isModal=False" TargetMode="External"/><Relationship Id="rId1789" Type="http://schemas.openxmlformats.org/officeDocument/2006/relationships/hyperlink" Target="mailto:daniela.car212020@gmail.com" TargetMode="External"/><Relationship Id="rId50" Type="http://schemas.openxmlformats.org/officeDocument/2006/relationships/hyperlink" Target="mailto:lilipaguz@hotmail.com" TargetMode="External"/><Relationship Id="rId146" Type="http://schemas.openxmlformats.org/officeDocument/2006/relationships/hyperlink" Target="mailto:nlassov@gmail.com" TargetMode="External"/><Relationship Id="rId353" Type="http://schemas.openxmlformats.org/officeDocument/2006/relationships/hyperlink" Target="mailto:sanpabloangell@gmail.com" TargetMode="External"/><Relationship Id="rId560" Type="http://schemas.openxmlformats.org/officeDocument/2006/relationships/hyperlink" Target="mailto:jessijoes@hotmail.com" TargetMode="External"/><Relationship Id="rId798" Type="http://schemas.openxmlformats.org/officeDocument/2006/relationships/hyperlink" Target="mailto:duyany9116@gmail.com" TargetMode="External"/><Relationship Id="rId1190" Type="http://schemas.openxmlformats.org/officeDocument/2006/relationships/hyperlink" Target="mailto:isabella07va@gmail.com" TargetMode="External"/><Relationship Id="rId1204" Type="http://schemas.openxmlformats.org/officeDocument/2006/relationships/hyperlink" Target="mailto:servitroal@hotmail.com" TargetMode="External"/><Relationship Id="rId1411" Type="http://schemas.openxmlformats.org/officeDocument/2006/relationships/hyperlink" Target="mailto:luzyanedarizaforero@gmail.com" TargetMode="External"/><Relationship Id="rId1649" Type="http://schemas.openxmlformats.org/officeDocument/2006/relationships/hyperlink" Target="https://community.secop.gov.co/Public/Tendering/ContractNoticePhases/View?PPI=CO1.PPI.45739658&amp;isFromPublicArea=True&amp;isModal=False" TargetMode="External"/><Relationship Id="rId213" Type="http://schemas.openxmlformats.org/officeDocument/2006/relationships/hyperlink" Target="https://unisaludi-my.sharepoint.com/my?id=%2Fpersonal%2Fjohanacontratacion%5Funisaludi%5Fonmicrosoft%5Fcom%2FDocuments%2FCONTRATACION%202026%2DCONTRATA1%2DHSF%2FCTO%20020%20CESAR%20AUGUSTO%20ARANGO%20GARCIA&amp;viewid=615ec6ce%2Db4c5%2D47c6%2D9959%2D4ea468bd0701" TargetMode="External"/><Relationship Id="rId420" Type="http://schemas.openxmlformats.org/officeDocument/2006/relationships/hyperlink" Target="mailto:AREN27arguello@gmail.com" TargetMode="External"/><Relationship Id="rId658" Type="http://schemas.openxmlformats.org/officeDocument/2006/relationships/hyperlink" Target="https://unisaludi-my.sharepoint.com/my?id=%2Fpersonal%2Fjohanacontratacion%5Funisaludi%5Fonmicrosoft%5Fcom%2FDocuments%2FCONTRATACION%202026%2FCTO%20288%20JOHAN%20STIVEEN%20ROSAS%20MILLAN" TargetMode="External"/><Relationship Id="rId865" Type="http://schemas.openxmlformats.org/officeDocument/2006/relationships/hyperlink" Target="mailto:enquirogar@hotmail.com" TargetMode="External"/><Relationship Id="rId1050" Type="http://schemas.openxmlformats.org/officeDocument/2006/relationships/hyperlink" Target="https://unisaludi-my.sharepoint.com/my?id=%2Fpersonal%2Fjohanacontratacion%5Funisaludi%5Fonmicrosoft%5Fcom%2FDocuments%2FCONTRATACION%202026%2FCTO%20521%20ADRIANA%20PATRICIA%20RESTREPO%20FLORO" TargetMode="External"/><Relationship Id="rId1288" Type="http://schemas.openxmlformats.org/officeDocument/2006/relationships/hyperlink" Target="mailto:lau-poallares@hotmail.com" TargetMode="External"/><Relationship Id="rId1495" Type="http://schemas.openxmlformats.org/officeDocument/2006/relationships/hyperlink" Target="mailto:mamoraa@ut.edu.co" TargetMode="External"/><Relationship Id="rId1509"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716" Type="http://schemas.openxmlformats.org/officeDocument/2006/relationships/hyperlink" Target="https://community.secop.gov.co/Public/Tendering/ContractNoticePhases/View?PPI=CO1.PPI.46949853&amp;isFromPublicArea=True&amp;isModal=False" TargetMode="External"/><Relationship Id="rId297" Type="http://schemas.openxmlformats.org/officeDocument/2006/relationships/hyperlink" Target="https://unisaludi-my.sharepoint.com/my?id=%2Fpersonal%2Fjohanacontratacion%5Funisaludi%5Fonmicrosoft%5Fcom%2FDocuments%2FCONTRATACION%202026%2DCONTRATA1%2DHSF%2FCTO%20084%20CAROLINA%20DEL%20PILAR%20ALBARRELLO%20MARULANDA&amp;viewid=615ec6ce%2Db4c5%2D47c6%2D9959%2D4ea468bd0701" TargetMode="External"/><Relationship Id="rId518" Type="http://schemas.openxmlformats.org/officeDocument/2006/relationships/hyperlink" Target="https://unisaludi-my.sharepoint.com/my?id=%2Fpersonal%2Fjohanacontratacion%5Funisaludi%5Fonmicrosoft%5Fcom%2FDocuments%2FCONTRATACION%202026%2DCONTRATA1%2DHSF%2FCTO%20196%20JUAN%20DOMINGO%20PALACIONS%20ABELLO" TargetMode="External"/><Relationship Id="rId725" Type="http://schemas.openxmlformats.org/officeDocument/2006/relationships/hyperlink" Target="mailto:lizmarianaquiroz@gmail.com" TargetMode="External"/><Relationship Id="rId932" Type="http://schemas.openxmlformats.org/officeDocument/2006/relationships/hyperlink" Target="mailto:juanitaquintero380@gmail.com" TargetMode="External"/><Relationship Id="rId1148" Type="http://schemas.openxmlformats.org/officeDocument/2006/relationships/hyperlink" Target="mailto:paulacaycedo09@gmail.com" TargetMode="External"/><Relationship Id="rId1355" Type="http://schemas.openxmlformats.org/officeDocument/2006/relationships/hyperlink" Target="mailto:arolinafarfanmarin@gmail.com" TargetMode="External"/><Relationship Id="rId1562" Type="http://schemas.openxmlformats.org/officeDocument/2006/relationships/hyperlink" Target="https://community.secop.gov.co/Public/Tendering/ContractNoticePhases/View?PPI=CO1.PPI.44414685&amp;isFromPublicArea=True&amp;isModal=False" TargetMode="External"/><Relationship Id="rId157" Type="http://schemas.openxmlformats.org/officeDocument/2006/relationships/hyperlink" Target="mailto:namur1621@gmail.com" TargetMode="External"/><Relationship Id="rId364" Type="http://schemas.openxmlformats.org/officeDocument/2006/relationships/hyperlink" Target="mailto:vilaclara42@gmail.com" TargetMode="External"/><Relationship Id="rId1008" Type="http://schemas.openxmlformats.org/officeDocument/2006/relationships/hyperlink" Target="https://unisaludi-my.sharepoint.com/my?id=%2Fpersonal%2Fjohanacontratacion%5Funisaludi%5Fonmicrosoft%5Fcom%2FDocuments%2FCONTRATACION%202026%2FCTO%20438%20ERIKA%20ROJAS%20LINARES" TargetMode="External"/><Relationship Id="rId1215" Type="http://schemas.openxmlformats.org/officeDocument/2006/relationships/hyperlink" Target="https://unisaludi-my.sharepoint.com/my?id=%2Fpersonal%2Fjohanacontratacion%5Funisaludi%5Fonmicrosoft%5Fcom%2FDocuments%2FCONTRATACION%202026%2FCTO%20573%20RUBY%20YAMILE%20LUGO%20GUZMAN" TargetMode="External"/><Relationship Id="rId1422" Type="http://schemas.openxmlformats.org/officeDocument/2006/relationships/hyperlink" Target="https://unisaludi-my.sharepoint.com/my?id=%2Fpersonal%2Fjohanacontratacion%5Funisaludi%5Fonmicrosoft%5Fcom%2FDocuments%2FCONTRATACION%202026%2DCONTRATA1%2DHSF%2FCTO%20033%20BEATRIZ%20CAMILA%20SUAREZ%20VARON&amp;viewid=615ec6ce%2Db4c5%2D47c6%2D9959%2D4ea468bd0701" TargetMode="External"/><Relationship Id="rId61" Type="http://schemas.openxmlformats.org/officeDocument/2006/relationships/hyperlink" Target="mailto:YENJAS9@HOTMAIL.COM" TargetMode="External"/><Relationship Id="rId571" Type="http://schemas.openxmlformats.org/officeDocument/2006/relationships/hyperlink" Target="mailto:czrobayod@gmail.com" TargetMode="External"/><Relationship Id="rId669" Type="http://schemas.openxmlformats.org/officeDocument/2006/relationships/hyperlink" Target="https://unisaludi-my.sharepoint.com/my?id=%2Fpersonal%2Fjohanacontratacion%5Funisaludi%5Fonmicrosoft%5Fcom%2FDocuments%2FCONTRATACION%202026%2FCTO%20299%20LAURA%20VALENTINA%20FONSECA%20FRASSER" TargetMode="External"/><Relationship Id="rId876" Type="http://schemas.openxmlformats.org/officeDocument/2006/relationships/hyperlink" Target="mailto:danilot275@gmail.com" TargetMode="External"/><Relationship Id="rId1299"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727" Type="http://schemas.openxmlformats.org/officeDocument/2006/relationships/hyperlink" Target="mailto:alejastar1236@gmail.com" TargetMode="External"/><Relationship Id="rId19" Type="http://schemas.openxmlformats.org/officeDocument/2006/relationships/hyperlink" Target="mailto:drjoseonate@hotmail.com" TargetMode="External"/><Relationship Id="rId224" Type="http://schemas.openxmlformats.org/officeDocument/2006/relationships/hyperlink" Target="https://unisaludi-my.sharepoint.com/query?q=132&amp;id=%2Fpersonal%2Fjohanacontratacion%5Funisaludi%5Fonmicrosoft%5Fcom%2FDocuments%2FCONTRATACION%202026%2DCONTRATA1%2DHSF&amp;searchScope=folder" TargetMode="External"/><Relationship Id="rId431" Type="http://schemas.openxmlformats.org/officeDocument/2006/relationships/hyperlink" Target="mailto:draespitiamonica@gmail.com" TargetMode="External"/><Relationship Id="rId529" Type="http://schemas.openxmlformats.org/officeDocument/2006/relationships/hyperlink" Target="mailto:yazmin89-11@hotmail.com" TargetMode="External"/><Relationship Id="rId736" Type="http://schemas.openxmlformats.org/officeDocument/2006/relationships/hyperlink" Target="https://unisaludi-my.sharepoint.com/my?id=%2Fpersonal%2Fjohanacontratacion%5Funisaludi%5Fonmicrosoft%5Fcom%2FDocuments%2FCONTRATACION%202026%2FCTO%20301%20SANDRA%20PUREZA%20REYES%20BARRETO" TargetMode="External"/><Relationship Id="rId1061" Type="http://schemas.openxmlformats.org/officeDocument/2006/relationships/hyperlink" Target="https://unisaludi-my.sharepoint.com/my?id=%2Fpersonal%2Fjohanacontratacion%5Funisaludi%5Fonmicrosoft%5Fcom%2FDocuments%2FCONTRATACION%202026%2FCTO%20534%20JUAN%20MANUEL%20RODRIGUEZ%20CASTRO" TargetMode="External"/><Relationship Id="rId1159" Type="http://schemas.openxmlformats.org/officeDocument/2006/relationships/hyperlink" Target="mailto:daniperez628@hotmail.com" TargetMode="External"/><Relationship Id="rId1366" Type="http://schemas.openxmlformats.org/officeDocument/2006/relationships/hyperlink" Target="mailto:nub412-08@hotmail.com" TargetMode="External"/><Relationship Id="rId168" Type="http://schemas.openxmlformats.org/officeDocument/2006/relationships/hyperlink" Target="https://unisaludi-my.sharepoint.com/my?id=%2Fpersonal%2Fjohanacontratacion%5Funisaludi%5Fonmicrosoft%5Fcom%2FDocuments%2FCONTRATACION%202026%2DCONTRATA1%2DHSF%2FCTO%20003%20FELIPE%20LOPEZ%20MARIN&amp;viewid=615ec6ce%2Db4c5%2D47c6%2D9959%2D4ea468bd0701" TargetMode="External"/><Relationship Id="rId943" Type="http://schemas.openxmlformats.org/officeDocument/2006/relationships/hyperlink" Target="mailto:e_racing_12@hotmail.com" TargetMode="External"/><Relationship Id="rId1019" Type="http://schemas.openxmlformats.org/officeDocument/2006/relationships/hyperlink" Target="https://unisaludi-my.sharepoint.com/my?id=%2Fpersonal%2Fjohanacontratacion%5Funisaludi%5Fonmicrosoft%5Fcom%2FDocuments%2FCONTRATACION%202026%2FCTO%20467%20LEIDY%20PAOLA%20VARON%20CHARRY" TargetMode="External"/><Relationship Id="rId1573" Type="http://schemas.openxmlformats.org/officeDocument/2006/relationships/hyperlink" Target="https://community.secop.gov.co/Public/Tendering/ContractNoticePhases/View?PPI=CO1.PPI.44417581&amp;isFromPublicArea=True&amp;isModal=False" TargetMode="External"/><Relationship Id="rId1780" Type="http://schemas.openxmlformats.org/officeDocument/2006/relationships/hyperlink" Target="mailto:psicologiacli30@gmail.com" TargetMode="External"/><Relationship Id="rId72" Type="http://schemas.openxmlformats.org/officeDocument/2006/relationships/hyperlink" Target="mailto:cielopra@gmail.com" TargetMode="External"/><Relationship Id="rId375" Type="http://schemas.openxmlformats.org/officeDocument/2006/relationships/hyperlink" Target="mailto:mlleonr1997@gmail.com" TargetMode="External"/><Relationship Id="rId582" Type="http://schemas.openxmlformats.org/officeDocument/2006/relationships/hyperlink" Target="https://unisaludi-my.sharepoint.com/my?id=%2Fpersonal%2Fjohanacontratacion%5Funisaludi%5Fonmicrosoft%5Fcom%2FDocuments%2FCONTRATACION%202026%2FCTO%20218%20NAYIBE%20ROMERO%20ROMERO" TargetMode="External"/><Relationship Id="rId803" Type="http://schemas.openxmlformats.org/officeDocument/2006/relationships/hyperlink" Target="mailto:yulicontrerasg@gmail.com" TargetMode="External"/><Relationship Id="rId1226" Type="http://schemas.openxmlformats.org/officeDocument/2006/relationships/hyperlink" Target="mailto:cunamurilo@uniminuto.edu.co" TargetMode="External"/><Relationship Id="rId1433" Type="http://schemas.openxmlformats.org/officeDocument/2006/relationships/hyperlink" Target="mailto:OSCAR.GOMEZ.JARAMILLO@GMAIL.COM" TargetMode="External"/><Relationship Id="rId1640" Type="http://schemas.openxmlformats.org/officeDocument/2006/relationships/hyperlink" Target="https://community.secop.gov.co/Public/Tendering/ContractNoticePhases/View?PPI=CO1.PPI.45172831&amp;isFromPublicArea=True&amp;isModal=False" TargetMode="External"/><Relationship Id="rId1738" Type="http://schemas.openxmlformats.org/officeDocument/2006/relationships/hyperlink" Target="mailto:sara.sanchezcubillos@hotmail.com" TargetMode="External"/><Relationship Id="rId3" Type="http://schemas.openxmlformats.org/officeDocument/2006/relationships/hyperlink" Target="mailto:ander.molina26@hotmail.com" TargetMode="External"/><Relationship Id="rId235" Type="http://schemas.openxmlformats.org/officeDocument/2006/relationships/hyperlink" Target="https://unisaludi-my.sharepoint.com/query?q=127&amp;id=%2Fpersonal%2Fjohanacontratacion%5Funisaludi%5Fonmicrosoft%5Fcom%2FDocuments%2FCONTRATACION%202026%2DCONTRATA1%2DHSF&amp;searchScope=folder" TargetMode="External"/><Relationship Id="rId442" Type="http://schemas.openxmlformats.org/officeDocument/2006/relationships/hyperlink" Target="mailto:icoarpe2025@gmail.com" TargetMode="External"/><Relationship Id="rId887" Type="http://schemas.openxmlformats.org/officeDocument/2006/relationships/hyperlink" Target="mailto:juanherra816@gmail.com" TargetMode="External"/><Relationship Id="rId1072" Type="http://schemas.openxmlformats.org/officeDocument/2006/relationships/hyperlink" Target="https://unisaludi-my.sharepoint.com/my?id=%2Fpersonal%2Fjohanacontratacion%5Funisaludi%5Fonmicrosoft%5Fcom%2FDocuments%2FCONTRATACION%202026%2FCTO%20554%20SANDRA%20EMILIA%20CERVERA%20ISCALA" TargetMode="External"/><Relationship Id="rId1500" Type="http://schemas.openxmlformats.org/officeDocument/2006/relationships/hyperlink" Target="mailto:webdy_jimenez@juancorpas.edu" TargetMode="External"/><Relationship Id="rId302" Type="http://schemas.openxmlformats.org/officeDocument/2006/relationships/hyperlink" Target="https://unisaludi-my.sharepoint.com/my?id=%2Fpersonal%2Fjohanacontratacion%5Funisaludi%5Fonmicrosoft%5Fcom%2FDocuments%2FCONTRATACION%202026%2DCONTRATA1%2DHSF%2FCTO%20089%20GLORIA%20ALEXANDRA%20MONTOYA%20CESPEDES&amp;viewid=615ec6ce%2Db4c5%2D47c6%2D9959%2D4ea468bd0701" TargetMode="External"/><Relationship Id="rId747" Type="http://schemas.openxmlformats.org/officeDocument/2006/relationships/hyperlink" Target="mailto:orres.jesi@hotmail.com" TargetMode="External"/><Relationship Id="rId954" Type="http://schemas.openxmlformats.org/officeDocument/2006/relationships/hyperlink" Target="mailto:Kruz322226@gmail.com" TargetMode="External"/><Relationship Id="rId1377" Type="http://schemas.openxmlformats.org/officeDocument/2006/relationships/hyperlink" Target="mailto:scamilagm1988@outlook.com" TargetMode="External"/><Relationship Id="rId1584" Type="http://schemas.openxmlformats.org/officeDocument/2006/relationships/hyperlink" Target="https://community.secop.gov.co/Public/Tendering/ContractNoticePhases/View?PPI=CO1.PPI.44467948&amp;isFromPublicArea=True&amp;isModal=False" TargetMode="External"/><Relationship Id="rId1791" Type="http://schemas.openxmlformats.org/officeDocument/2006/relationships/hyperlink" Target="mailto:luferli.293@hotmail.com" TargetMode="External"/><Relationship Id="rId1805" Type="http://schemas.openxmlformats.org/officeDocument/2006/relationships/hyperlink" Target="mailto:zuluagaeliana8@gmail.com" TargetMode="External"/><Relationship Id="rId83" Type="http://schemas.openxmlformats.org/officeDocument/2006/relationships/hyperlink" Target="mailto:buitragomariela3@gmail.com" TargetMode="External"/><Relationship Id="rId179" Type="http://schemas.openxmlformats.org/officeDocument/2006/relationships/hyperlink" Target="https://unisaludi-my.sharepoint.com/my?id=%2Fpersonal%2Fjohanacontratacion%5Funisaludi%5Fonmicrosoft%5Fcom%2FDocuments%2FCONTRATACION%202026%2DCONTRATA1%2DHSF%2FCTO%20008%20LAURA%20PATRICIA%20CASAS&amp;viewid=615ec6ce%2Db4c5%2D47c6%2D9959%2D4ea468bd0701" TargetMode="External"/><Relationship Id="rId386" Type="http://schemas.openxmlformats.org/officeDocument/2006/relationships/hyperlink" Target="mailto:j.a.t.r.02@hotmail.com" TargetMode="External"/><Relationship Id="rId593" Type="http://schemas.openxmlformats.org/officeDocument/2006/relationships/hyperlink" Target="https://unisaludi-my.sharepoint.com/my?id=%2Fpersonal%2Fjohanacontratacion%5Funisaludi%5Fonmicrosoft%5Fcom%2FDocuments%2FCONTRATACION%202026%2FCTO%20228%20MARLIN%20MOLANO%20VASQUEZ" TargetMode="External"/><Relationship Id="rId607" Type="http://schemas.openxmlformats.org/officeDocument/2006/relationships/hyperlink" Target="https://unisaludi-my.sharepoint.com/my?id=%2Fpersonal%2Fjohanacontratacion%5Funisaludi%5Fonmicrosoft%5Fcom%2FDocuments%2FCONTRATACION%202026%2FCTO%20242%20CARLOS%20EDUARDO%20PAREJA%20VAN%20ARCKEN" TargetMode="External"/><Relationship Id="rId814" Type="http://schemas.openxmlformats.org/officeDocument/2006/relationships/hyperlink" Target="mailto:herithosorio@gmail.com" TargetMode="External"/><Relationship Id="rId1237" Type="http://schemas.openxmlformats.org/officeDocument/2006/relationships/hyperlink" Target="https://unisaludi-my.sharepoint.com/my?id=%2Fpersonal%2Fjohanacontratacion%5Funisaludi%5Fonmicrosoft%5Fcom%2FDocuments%2FCONTRATACION%202026%2FCTO%20576%20AYDA%20LUZ%20LEIVA%20REYES" TargetMode="External"/><Relationship Id="rId1444" Type="http://schemas.openxmlformats.org/officeDocument/2006/relationships/hyperlink" Target="https://unisaludi-my.sharepoint.com/query?q=132&amp;id=%2Fpersonal%2Fjohanacontratacion%5Funisaludi%5Fonmicrosoft%5Fcom%2FDocuments%2FCONTRATACION%202026%2DCONTRATA1%2DHSF&amp;searchScope=folder" TargetMode="External"/><Relationship Id="rId1651" Type="http://schemas.openxmlformats.org/officeDocument/2006/relationships/hyperlink" Target="https://community.secop.gov.co/Public/Tendering/ContractNoticePhases/View?PPI=CO1.PPI.45726578&amp;isFromPublicArea=True&amp;isModal=False" TargetMode="External"/><Relationship Id="rId246" Type="http://schemas.openxmlformats.org/officeDocument/2006/relationships/hyperlink" Target="https://unisaludi-my.sharepoint.com/my?id=%2Fpersonal%2Fjohanacontratacion%5Funisaludi%5Fonmicrosoft%5Fcom%2FDocuments%2FCONTRATACION%202026%2DCONTRATA1%2DHSF%2FCTO%20038%20LUISA%20FERNANDA%20AYALA%20CORTEZ&amp;viewid=615ec6ce%2Db4c5%2D47c6%2D9959%2D4ea468bd0701" TargetMode="External"/><Relationship Id="rId453" Type="http://schemas.openxmlformats.org/officeDocument/2006/relationships/hyperlink" Target="mailto:diazalvis18@gmail.com" TargetMode="External"/><Relationship Id="rId660" Type="http://schemas.openxmlformats.org/officeDocument/2006/relationships/hyperlink" Target="https://unisaludi-my.sharepoint.com/my?id=%2Fpersonal%2Fjohanacontratacion%5Funisaludi%5Fonmicrosoft%5Fcom%2FDocuments%2FCONTRATACION%202026%2FCTO%20290%20VICTOR%20MANUEL%20MERCHAN%20ECHEVARRIA" TargetMode="External"/><Relationship Id="rId898" Type="http://schemas.openxmlformats.org/officeDocument/2006/relationships/hyperlink" Target="mailto:amilopenagosberrio98@gmail.com" TargetMode="External"/><Relationship Id="rId1083" Type="http://schemas.openxmlformats.org/officeDocument/2006/relationships/hyperlink" Target="mailto:jessicavelandia28@gmail.com" TargetMode="External"/><Relationship Id="rId1290" Type="http://schemas.openxmlformats.org/officeDocument/2006/relationships/hyperlink" Target="mailto:pinedaangie129@gmail.com" TargetMode="External"/><Relationship Id="rId1304" Type="http://schemas.openxmlformats.org/officeDocument/2006/relationships/hyperlink" Target="mailto:carogavethone@gmail.com" TargetMode="External"/><Relationship Id="rId1511" Type="http://schemas.openxmlformats.org/officeDocument/2006/relationships/hyperlink" Target="https://community.secop.gov.co/Public/Tendering/ContractNoticePhases/View?PPI=CO1.PPI.49116273&amp;isFromPublicArea=True&amp;isModal=False" TargetMode="External"/><Relationship Id="rId1749" Type="http://schemas.openxmlformats.org/officeDocument/2006/relationships/hyperlink" Target="mailto:clodette777@gmail.com" TargetMode="External"/><Relationship Id="rId106" Type="http://schemas.openxmlformats.org/officeDocument/2006/relationships/hyperlink" Target="mailto:pbarragan,unidos@gmail.com" TargetMode="External"/><Relationship Id="rId313" Type="http://schemas.openxmlformats.org/officeDocument/2006/relationships/hyperlink" Target="https://unisaludi-my.sharepoint.com/my?id=%2Fpersonal%2Fjohanacontratacion%5Funisaludi%5Fonmicrosoft%5Fcom%2FDocuments%2FCONTRATACION%202026%2DCONTRATA1%2DHSF%2FCTO%20100%20DANIELA%20CARMONA%20RAMIREZ&amp;viewid=615ec6ce%2Db4c5%2D47c6%2D9959%2D4ea468bd0701" TargetMode="External"/><Relationship Id="rId758" Type="http://schemas.openxmlformats.org/officeDocument/2006/relationships/hyperlink" Target="mailto:amposjulieth264@gmail.com" TargetMode="External"/><Relationship Id="rId965" Type="http://schemas.openxmlformats.org/officeDocument/2006/relationships/hyperlink" Target="https://unisaludi-my.sharepoint.com/my?id=%2Fpersonal%2Fjohanacontratacion%5Funisaludi%5Fonmicrosoft%5Fcom%2FDocuments%2FCONTRATACION%202026%2FCTO%20416%20MARIA%20DEL%20PILAR%20CUENCA%20CASTA%C3%91O" TargetMode="External"/><Relationship Id="rId1150" Type="http://schemas.openxmlformats.org/officeDocument/2006/relationships/hyperlink" Target="mailto:YOMARA.SANTAMARIA1957@GMAIL.COM" TargetMode="External"/><Relationship Id="rId1388" Type="http://schemas.openxmlformats.org/officeDocument/2006/relationships/hyperlink" Target="mailto:andrealilimartinez@gmail.com" TargetMode="External"/><Relationship Id="rId1595" Type="http://schemas.openxmlformats.org/officeDocument/2006/relationships/hyperlink" Target="https://community.secop.gov.co/Public/Tendering/ContractNoticePhases/View?PPI=CO1.PPI.44662448&amp;isFromPublicArea=True&amp;isModal=False" TargetMode="External"/><Relationship Id="rId1609" Type="http://schemas.openxmlformats.org/officeDocument/2006/relationships/hyperlink" Target="https://community.secop.gov.co/Public/Tendering/ContractNoticePhases/View?PPI=CO1.PPI.44863933&amp;isFromPublicArea=True&amp;isModal=False" TargetMode="External"/><Relationship Id="rId1816" Type="http://schemas.openxmlformats.org/officeDocument/2006/relationships/hyperlink" Target="mailto:esalape2205@gmail.com" TargetMode="External"/><Relationship Id="rId10" Type="http://schemas.openxmlformats.org/officeDocument/2006/relationships/hyperlink" Target="mailto:ciroaav@gmail.com" TargetMode="External"/><Relationship Id="rId94" Type="http://schemas.openxmlformats.org/officeDocument/2006/relationships/hyperlink" Target="mailto:carolparra.usi@gmail.com" TargetMode="External"/><Relationship Id="rId397" Type="http://schemas.openxmlformats.org/officeDocument/2006/relationships/hyperlink" Target="mailto:NGYLOMAXIMO@HOTMAIL.COM" TargetMode="External"/><Relationship Id="rId520" Type="http://schemas.openxmlformats.org/officeDocument/2006/relationships/hyperlink" Target="mailto:andreapalmal,2024@gmail.com" TargetMode="External"/><Relationship Id="rId618" Type="http://schemas.openxmlformats.org/officeDocument/2006/relationships/hyperlink" Target="mailto:tatizpedraza@gmail.com" TargetMode="External"/><Relationship Id="rId825" Type="http://schemas.openxmlformats.org/officeDocument/2006/relationships/hyperlink" Target="mailto:angykathe@hotmail.com" TargetMode="External"/><Relationship Id="rId1248" Type="http://schemas.openxmlformats.org/officeDocument/2006/relationships/hyperlink" Target="mailto:rgelia1968@hotmail.com" TargetMode="External"/><Relationship Id="rId1455" Type="http://schemas.openxmlformats.org/officeDocument/2006/relationships/hyperlink" Target="mailto:tatianahuepa7@gmail.com" TargetMode="External"/><Relationship Id="rId1662" Type="http://schemas.openxmlformats.org/officeDocument/2006/relationships/hyperlink" Target="https://community.secop.gov.co/Public/Tendering/ContractNoticePhases/View?PPI=CO1.PPI.45788569&amp;isFromPublicArea=True&amp;isModal=False" TargetMode="External"/><Relationship Id="rId257" Type="http://schemas.openxmlformats.org/officeDocument/2006/relationships/hyperlink" Target="https://unisaludi-my.sharepoint.com/my?id=%2Fpersonal%2Fjohanacontratacion%5Funisaludi%5Fonmicrosoft%5Fcom%2FDocuments%2FCONTRATACION%202026%2DCONTRATA1%2DHSF%2FCTO%20045%20ANA%20MARIA%20PATI%C3%91O%20CAMACHO&amp;viewid=615ec6ce%2Db4c5%2D47c6%2D9959%2D4ea468bd0701" TargetMode="External"/><Relationship Id="rId464" Type="http://schemas.openxmlformats.org/officeDocument/2006/relationships/hyperlink" Target="mailto:monsalvetatiana03@gmsail.com" TargetMode="External"/><Relationship Id="rId1010" Type="http://schemas.openxmlformats.org/officeDocument/2006/relationships/hyperlink" Target="https://unisaludi-my.sharepoint.com/my?id=%2Fpersonal%2Fjohanacontratacion%5Funisaludi%5Fonmicrosoft%5Fcom%2FDocuments%2FCONTRATACION%202026%2FCTO%20440%20LAURA%20DANIELA%20TOBAR%20BUSTOS" TargetMode="External"/><Relationship Id="rId1094" Type="http://schemas.openxmlformats.org/officeDocument/2006/relationships/hyperlink" Target="mailto:diancalbos@gmail.com" TargetMode="External"/><Relationship Id="rId1108" Type="http://schemas.openxmlformats.org/officeDocument/2006/relationships/hyperlink" Target="mailto:arenlizcano046@gmail.com" TargetMode="External"/><Relationship Id="rId1315" Type="http://schemas.openxmlformats.org/officeDocument/2006/relationships/hyperlink" Target="mailto:carolparra.usi@gmail.com" TargetMode="External"/><Relationship Id="rId117" Type="http://schemas.openxmlformats.org/officeDocument/2006/relationships/hyperlink" Target="mailto:odontologamurcia16@gmail.com" TargetMode="External"/><Relationship Id="rId671" Type="http://schemas.openxmlformats.org/officeDocument/2006/relationships/hyperlink" Target="https://unisaludi-my.sharepoint.com/my?id=%2Fpersonal%2Fjohanacontratacion%5Funisaludi%5Fonmicrosoft%5Fcom%2FDocuments%2FCONTRATACION%202026%2FCTO%20301%20SANDRA%20PUREZA%20REYES%20BARRETO" TargetMode="External"/><Relationship Id="rId769" Type="http://schemas.openxmlformats.org/officeDocument/2006/relationships/hyperlink" Target="mailto:sandramgomezt@hotmail.com" TargetMode="External"/><Relationship Id="rId976" Type="http://schemas.openxmlformats.org/officeDocument/2006/relationships/hyperlink" Target="mailto:damarypanchamorales@gmail.com" TargetMode="External"/><Relationship Id="rId1399" Type="http://schemas.openxmlformats.org/officeDocument/2006/relationships/hyperlink" Target="https://unisaludi-my.sharepoint.com/my?id=%2Fpersonal%2Fjohanacontratacion%5Funisaludi%5Fonmicrosoft%5Fcom%2FDocuments%2FCONTRATACION%202026%2DCONTRATA1%2DHSF%2FCTO%20040%20MARIA%20CAMILA%20NI%C3%91O%20VILLARRAGA&amp;viewid=615ec6ce%2Db4c5%2D47c6%2D9959%2D4ea468bd0701" TargetMode="External"/><Relationship Id="rId324" Type="http://schemas.openxmlformats.org/officeDocument/2006/relationships/hyperlink" Target="https://unisaludi-my.sharepoint.com/my?id=%2Fpersonal%2Fjohanacontratacion%5Funisaludi%5Fonmicrosoft%5Fcom%2FDocuments%2FCONTRATACION%202026%2DCONTRATA1%2DHSF%2FCTO%20111%20JULIAN%20DAVID%20RODRIGUEZ%20RAMIREZ&amp;viewid=615ec6ce%2Db4c5%2D47c6%2D9959%2D4ea468bd0701" TargetMode="External"/><Relationship Id="rId531" Type="http://schemas.openxmlformats.org/officeDocument/2006/relationships/hyperlink" Target="mailto:od_san@hotmail.com" TargetMode="External"/><Relationship Id="rId629" Type="http://schemas.openxmlformats.org/officeDocument/2006/relationships/hyperlink" Target="https://unisaludi-my.sharepoint.com/my?id=%2Fpersonal%2Fjohanacontratacion%5Funisaludi%5Fonmicrosoft%5Fcom%2FDocuments%2FCONTRATACION%202026%2FCTO%20259%20DALLY%20NORLEY%20MORNO%20MENDEZ" TargetMode="External"/><Relationship Id="rId1161"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1259" Type="http://schemas.openxmlformats.org/officeDocument/2006/relationships/hyperlink" Target="mailto:ndreaforerogarzon@gmail.com" TargetMode="External"/><Relationship Id="rId1466" Type="http://schemas.openxmlformats.org/officeDocument/2006/relationships/hyperlink" Target="mailto:jairo77_12@hotmail.com" TargetMode="External"/><Relationship Id="rId836" Type="http://schemas.openxmlformats.org/officeDocument/2006/relationships/hyperlink" Target="mailto:correaorjuelas@gmail.com" TargetMode="External"/><Relationship Id="rId1021" Type="http://schemas.openxmlformats.org/officeDocument/2006/relationships/hyperlink" Target="https://unisaludi-my.sharepoint.com/my?id=%2Fpersonal%2Fjohanacontratacion%5Funisaludi%5Fonmicrosoft%5Fcom%2FDocuments%2FCONTRATACION%202026%2FCTO%20469%20LUISA%20FERNANDA%20SIERRA%20BURGOS" TargetMode="External"/><Relationship Id="rId1119" Type="http://schemas.openxmlformats.org/officeDocument/2006/relationships/hyperlink" Target="mailto:alejandraps.valle@gmail.com" TargetMode="External"/><Relationship Id="rId1673" Type="http://schemas.openxmlformats.org/officeDocument/2006/relationships/hyperlink" Target="https://community.secop.gov.co/Public/Tendering/ContractNoticePhases/View?PPI=CO1.PPI.45794456&amp;isFromPublicArea=True&amp;isModal=False" TargetMode="External"/><Relationship Id="rId903" Type="http://schemas.openxmlformats.org/officeDocument/2006/relationships/hyperlink" Target="mailto:adrianasaenzp39@gmail.com" TargetMode="External"/><Relationship Id="rId1326" Type="http://schemas.openxmlformats.org/officeDocument/2006/relationships/hyperlink" Target="https://unisaludi-my.sharepoint.com/my?id=%2Fpersonal%2Fjohanacontratacion%5Funisaludi%5Fonmicrosoft%5Fcom%2FDocuments%2FCONTRATACION%202026%2DCONTRATA1%2DHSF%2FCTO%20095%20YULIANA%20MARTINEZ%20ALAPE&amp;viewid=615ec6ce%2Db4c5%2D47c6%2D9959%2D4ea468bd0701" TargetMode="External"/><Relationship Id="rId1533" Type="http://schemas.openxmlformats.org/officeDocument/2006/relationships/hyperlink" Target="https://community.secop.gov.co/Public/Tendering/ContractNoticePhases/View?PPI=CO1.PPI.44359214&amp;isFromPublicArea=True&amp;isModal=False" TargetMode="External"/><Relationship Id="rId1740" Type="http://schemas.openxmlformats.org/officeDocument/2006/relationships/hyperlink" Target="mailto:bernalchaconandrea2@gmail.com" TargetMode="External"/><Relationship Id="rId32" Type="http://schemas.openxmlformats.org/officeDocument/2006/relationships/hyperlink" Target="mailto:YOMARA.SANTAMARIA1957@GMAIL.COM" TargetMode="External"/><Relationship Id="rId1600" Type="http://schemas.openxmlformats.org/officeDocument/2006/relationships/hyperlink" Target="https://community.secop.gov.co/Public/Tendering/ContractNoticePhases/View?PPI=CO1.PPI.44678600&amp;isFromPublicArea=True&amp;isModal=False" TargetMode="External"/><Relationship Id="rId181" Type="http://schemas.openxmlformats.org/officeDocument/2006/relationships/hyperlink" Target="https://unisaludi-my.sharepoint.com/my?id=%2Fpersonal%2Fjohanacontratacion%5Funisaludi%5Fonmicrosoft%5Fcom%2FDocuments%2FCONTRATACION%202026%2DCONTRATA1%2DHSF%2FCTO%20009%20JOSE%20O%C3%91ATE&amp;viewid=615ec6ce%2Db4c5%2D47c6%2D9959%2D4ea468bd0701" TargetMode="External"/><Relationship Id="rId279" Type="http://schemas.openxmlformats.org/officeDocument/2006/relationships/hyperlink" Target="https://unisaludi-my.sharepoint.com/my?id=%2Fpersonal%2Fjohanacontratacion%5Funisaludi%5Fonmicrosoft%5Fcom%2FDocuments%2FCONTRATACION%202026%2DCONTRATA1%2DHSF%2FCTO%20066%20INGRID%20PUCHANA&amp;viewid=615ec6ce%2Db4c5%2D47c6%2D9959%2D4ea468bd0701" TargetMode="External"/><Relationship Id="rId486" Type="http://schemas.openxmlformats.org/officeDocument/2006/relationships/hyperlink" Target="mailto:mavigiguzo07@gmail.com" TargetMode="External"/><Relationship Id="rId693" Type="http://schemas.openxmlformats.org/officeDocument/2006/relationships/hyperlink" Target="https://unisaludi-my.sharepoint.com/my?id=%2Fpersonal%2Fjohanacontratacion%5Funisaludi%5Fonmicrosoft%5Fcom%2FDocuments%2FCONTRATACION%202026%2FCTO%20323%20DUNEYI%20RODRIGUEZ%20CORTES" TargetMode="External"/><Relationship Id="rId139" Type="http://schemas.openxmlformats.org/officeDocument/2006/relationships/hyperlink" Target="mailto:serviambientedeltolima@gmail.com" TargetMode="External"/><Relationship Id="rId346" Type="http://schemas.openxmlformats.org/officeDocument/2006/relationships/hyperlink" Target="https://unisaludi-my.sharepoint.com/my?id=%2Fpersonal%2Fjohanacontratacion%5Funisaludi%5Fonmicrosoft%5Fcom%2FDocuments%2FCONTRATACION%202026%2DCONTRATA1%2DHSF%2FCTO%20177%20JOHAN%20NICOLAS%20BELTRAN%20PEREZ" TargetMode="External"/><Relationship Id="rId553"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60" Type="http://schemas.openxmlformats.org/officeDocument/2006/relationships/hyperlink" Target="mailto:miladynavarro414@gmail.com" TargetMode="External"/><Relationship Id="rId998" Type="http://schemas.openxmlformats.org/officeDocument/2006/relationships/hyperlink" Target="https://unisaludi-my.sharepoint.com/my?id=%2Fpersonal%2Fjohanacontratacion%5Funisaludi%5Fonmicrosoft%5Fcom%2FDocuments%2FCONTRATACION%202026%2FCTO%20428%20LUISA%20FERNANDA%20RICAURTE%20LAGAREJO" TargetMode="External"/><Relationship Id="rId1183" Type="http://schemas.openxmlformats.org/officeDocument/2006/relationships/hyperlink" Target="mailto:lorecardonao@gmail.com" TargetMode="External"/><Relationship Id="rId1390" Type="http://schemas.openxmlformats.org/officeDocument/2006/relationships/hyperlink" Target="mailto:carvaji@gmail.com" TargetMode="External"/><Relationship Id="rId206" Type="http://schemas.openxmlformats.org/officeDocument/2006/relationships/hyperlink" Target="https://unisaludi-my.sharepoint.com/query?q=142&amp;id=%2Fpersonal%2Fjohanacontratacion%5Funisaludi%5Fonmicrosoft%5Fcom%2FDocuments%2FCONTRATACION%202026%2DCONTRATA1%2DHSF&amp;searchScope=folder" TargetMode="External"/><Relationship Id="rId413" Type="http://schemas.openxmlformats.org/officeDocument/2006/relationships/hyperlink" Target="mailto:ginam1111@hotmail.com" TargetMode="External"/><Relationship Id="rId858"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1043" Type="http://schemas.openxmlformats.org/officeDocument/2006/relationships/hyperlink" Target="https://unisaludi-my.sharepoint.com/my?id=%2Fpersonal%2Fjohanacontratacion%5Funisaludi%5Fonmicrosoft%5Fcom%2FDocuments%2FCONTRATACION%202026%2FCTO%20507%20JORGE%20LEONARDO%20MORALES%20LOZANO" TargetMode="External"/><Relationship Id="rId1488" Type="http://schemas.openxmlformats.org/officeDocument/2006/relationships/hyperlink" Target="mailto:libloz4250@hotmail.com" TargetMode="External"/><Relationship Id="rId1695" Type="http://schemas.openxmlformats.org/officeDocument/2006/relationships/hyperlink" Target="https://community.secop.gov.co/Public/Tendering/ContractNoticePhases/View?PPI=CO1.PPI.46306483&amp;isFromPublicArea=True&amp;isModal=False" TargetMode="External"/><Relationship Id="rId620" Type="http://schemas.openxmlformats.org/officeDocument/2006/relationships/hyperlink" Target="https://unisaludi-my.sharepoint.com/my?id=%2Fpersonal%2Fjohanacontratacion%5Funisaludi%5Fonmicrosoft%5Fcom%2FDocuments%2FCONTRATACION%202026%2FCTO%20250%20YULIANA%20XIMENA%20PINEDA%20CASA" TargetMode="External"/><Relationship Id="rId718"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925" Type="http://schemas.openxmlformats.org/officeDocument/2006/relationships/hyperlink" Target="mailto:ps.lucyrinconm@gmai.com" TargetMode="External"/><Relationship Id="rId1250" Type="http://schemas.openxmlformats.org/officeDocument/2006/relationships/hyperlink" Target="mailto:julianasalgado1703@gmail.com" TargetMode="External"/><Relationship Id="rId1348"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1555" Type="http://schemas.openxmlformats.org/officeDocument/2006/relationships/hyperlink" Target="https://community.secop.gov.co/Public/Tendering/ContractNoticePhases/View?PPI=CO1.PPI.44382487&amp;isFromPublicArea=True&amp;isModal=False" TargetMode="External"/><Relationship Id="rId1762" Type="http://schemas.openxmlformats.org/officeDocument/2006/relationships/hyperlink" Target="mailto:carlosalberto.santa@gmail.com" TargetMode="External"/><Relationship Id="rId1110" Type="http://schemas.openxmlformats.org/officeDocument/2006/relationships/hyperlink" Target="mailto:krubio862@gmail.com" TargetMode="External"/><Relationship Id="rId1208" Type="http://schemas.openxmlformats.org/officeDocument/2006/relationships/hyperlink" Target="mailto:chaconkatherine338@gmail.com" TargetMode="External"/><Relationship Id="rId1415" Type="http://schemas.openxmlformats.org/officeDocument/2006/relationships/hyperlink" Target="https://unisaludi-my.sharepoint.com/my?id=%2Fpersonal%2Fjohanacontratacion%5Funisaludi%5Fonmicrosoft%5Fcom%2FDocuments%2FCONTRATACION%202026%2DCONTRATA1%2DHSF%2FCTO%20084%20CAROLINA%20DEL%20PILAR%20ALBARRELLO%20MARULANDA&amp;viewid=615ec6ce%2Db4c5%2D47c6%2D9959%2D4ea468bd0701" TargetMode="External"/><Relationship Id="rId54" Type="http://schemas.openxmlformats.org/officeDocument/2006/relationships/hyperlink" Target="mailto:MORENOMANUL1201289@GMAIL.COM" TargetMode="External"/><Relationship Id="rId1622" Type="http://schemas.openxmlformats.org/officeDocument/2006/relationships/hyperlink" Target="https://community.secop.gov.co/Public/Tendering/ContractNoticePhases/View?PPI=CO1.PPI.45105982&amp;isFromPublicArea=True&amp;isModal=False" TargetMode="External"/><Relationship Id="rId270" Type="http://schemas.openxmlformats.org/officeDocument/2006/relationships/hyperlink" Target="https://unisaludi-my.sharepoint.com/my?id=%2Fpersonal%2Fjohanacontratacion%5Funisaludi%5Fonmicrosoft%5Fcom%2FDocuments%2FCONTRATACION%202026%2DCONTRATA1%2DHSF%2FCTO%20056%20INGRITH%20KATHERINE%20CHACON%20PALACIO&amp;viewid=615ec6ce%2Db4c5%2D47c6%2D9959%2D4ea468bd0701" TargetMode="External"/><Relationship Id="rId130" Type="http://schemas.openxmlformats.org/officeDocument/2006/relationships/hyperlink" Target="mailto:asesores_cyc2022@hotmail.com" TargetMode="External"/><Relationship Id="rId368" Type="http://schemas.openxmlformats.org/officeDocument/2006/relationships/hyperlink" Target="mailto:yesicacriollo16@gmail.com" TargetMode="External"/><Relationship Id="rId575" Type="http://schemas.openxmlformats.org/officeDocument/2006/relationships/hyperlink" Target="https://unisaludi-my.sharepoint.com/my?id=%2Fpersonal%2Fjohanacontratacion%5Funisaludi%5Fonmicrosoft%5Fcom%2FDocuments%2FCONTRATACION%202026%2FCTO%20211%20JEIXA%20JENNIFER%20CANIZALEZ%20RODRIGUEZ" TargetMode="External"/><Relationship Id="rId782"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228" Type="http://schemas.openxmlformats.org/officeDocument/2006/relationships/hyperlink" Target="https://unisaludi-my.sharepoint.com/my?id=%2Fpersonal%2Fjohanacontratacion%5Funisaludi%5Fonmicrosoft%5Fcom%2FDocuments%2FCONTRATACION%202026%2DCONTRATA1%2DHSF%2FCTO%20028%20RICARDO%20PRADO%20RUGELES&amp;viewid=615ec6ce%2Db4c5%2D47c6%2D9959%2D4ea468bd0701" TargetMode="External"/><Relationship Id="rId435" Type="http://schemas.openxmlformats.org/officeDocument/2006/relationships/hyperlink" Target="mailto:jodanvar@yahoo.com" TargetMode="External"/><Relationship Id="rId642" Type="http://schemas.openxmlformats.org/officeDocument/2006/relationships/hyperlink" Target="https://unisaludi-my.sharepoint.com/my?id=%2Fpersonal%2Fjohanacontratacion%5Funisaludi%5Fonmicrosoft%5Fcom%2FDocuments%2FCONTRATACION%202026%2FCTO%20272%20LAURA%20VSLENTINA%20CORTES%20ESPITIA" TargetMode="External"/><Relationship Id="rId1065" Type="http://schemas.openxmlformats.org/officeDocument/2006/relationships/hyperlink" Target="https://unisaludi-my.sharepoint.com/my?id=%2Fpersonal%2Fjohanacontratacion%5Funisaludi%5Fonmicrosoft%5Fcom%2FDocuments%2FCONTRATACION%202026%2FCTO%20543%20JASLEY%20YESENIA%20VALBUENA%20SALAVARRIETA" TargetMode="External"/><Relationship Id="rId1272" Type="http://schemas.openxmlformats.org/officeDocument/2006/relationships/hyperlink" Target="https://unisaludi-my.sharepoint.com/my?id=%2Fpersonal%2Fjohanacontratacion%5Funisaludi%5Fonmicrosoft%5Fcom%2FDocuments%2FCONTRATACION%202026%2DCONTRATA1%2DHSF%2FCTO%20021%20LUISA%20FERNANDA%20LIBERATO%20RENDON&amp;viewid=615ec6ce%2Db4c5%2D47c6%2D9959%2D4ea468bd0701" TargetMode="External"/><Relationship Id="rId502" Type="http://schemas.openxmlformats.org/officeDocument/2006/relationships/hyperlink" Target="mailto:uepa169@gmail.com" TargetMode="External"/><Relationship Id="rId947" Type="http://schemas.openxmlformats.org/officeDocument/2006/relationships/hyperlink" Target="mailto:lrojasespitia@gmail.com" TargetMode="External"/><Relationship Id="rId1132" Type="http://schemas.openxmlformats.org/officeDocument/2006/relationships/hyperlink" Target="mailto:diego.g20@hotmail.com" TargetMode="External"/><Relationship Id="rId1577" Type="http://schemas.openxmlformats.org/officeDocument/2006/relationships/hyperlink" Target="https://community.secop.gov.co/Public/Tendering/ContractNoticePhases/View?PPI=CO1.PPI.44439954&amp;isFromPublicArea=True&amp;isModal=False" TargetMode="External"/><Relationship Id="rId1784" Type="http://schemas.openxmlformats.org/officeDocument/2006/relationships/hyperlink" Target="mailto:augustoarango@hotmail.com" TargetMode="External"/><Relationship Id="rId76" Type="http://schemas.openxmlformats.org/officeDocument/2006/relationships/hyperlink" Target="mailto:daniela.car212020@gmail.com" TargetMode="External"/><Relationship Id="rId807" Type="http://schemas.openxmlformats.org/officeDocument/2006/relationships/hyperlink" Target="mailto:gise-0127@hotmail.com" TargetMode="External"/><Relationship Id="rId1437" Type="http://schemas.openxmlformats.org/officeDocument/2006/relationships/hyperlink" Target="mailto:jumamaroco@yahoo.com" TargetMode="External"/><Relationship Id="rId1644" Type="http://schemas.openxmlformats.org/officeDocument/2006/relationships/hyperlink" Target="https://community.secop.gov.co/Public/Tendering/ContractNoticePhases/View?PPI=CO1.PPI.45249180&amp;isFromPublicArea=True&amp;isModal=False" TargetMode="External"/><Relationship Id="rId1504" Type="http://schemas.openxmlformats.org/officeDocument/2006/relationships/hyperlink" Target="mailto:alirisgiraldotoro@gmail.com" TargetMode="External"/><Relationship Id="rId1711" Type="http://schemas.openxmlformats.org/officeDocument/2006/relationships/hyperlink" Target="https://community.secop.gov.co/Public/Tendering/ContractNoticePhases/View?PPI=CO1.PPI.46583860&amp;isFromPublicArea=True&amp;isModal=False" TargetMode="External"/><Relationship Id="rId292" Type="http://schemas.openxmlformats.org/officeDocument/2006/relationships/hyperlink" Target="https://unisaludi-my.sharepoint.com/my?id=%2Fpersonal%2Fjohanacontratacion%5Funisaludi%5Fonmicrosoft%5Fcom%2FDocuments%2FCONTRATACION%202026%2DCONTRATA1%2DHSF%2FCTO%20079%20ERIKA%20MARCELA%20CONSTAIN%20VALENCIA&amp;viewid=615ec6ce%2Db4c5%2D47c6%2D9959%2D4ea468bd0701" TargetMode="External"/><Relationship Id="rId1809" Type="http://schemas.openxmlformats.org/officeDocument/2006/relationships/hyperlink" Target="mailto:edwjaimes2011@hotmail.com" TargetMode="External"/><Relationship Id="rId597" Type="http://schemas.openxmlformats.org/officeDocument/2006/relationships/hyperlink" Target="https://unisaludi-my.sharepoint.com/my?id=%2Fpersonal%2Fjohanacontratacion%5Funisaludi%5Fonmicrosoft%5Fcom%2FDocuments%2FCONTRATACION%202026%2FCTO%20232%20DANIELA%20KATHERIN%20RODRIGUEZ%20CHACON" TargetMode="External"/><Relationship Id="rId152" Type="http://schemas.openxmlformats.org/officeDocument/2006/relationships/hyperlink" Target="mailto:mariavhuerfano@gmail.com" TargetMode="External"/><Relationship Id="rId457" Type="http://schemas.openxmlformats.org/officeDocument/2006/relationships/hyperlink" Target="mailto:harlyparvan@outlook.com" TargetMode="External"/><Relationship Id="rId1087" Type="http://schemas.openxmlformats.org/officeDocument/2006/relationships/hyperlink" Target="https://unisaludi-my.sharepoint.com/my?id=%2Fpersonal%2Fjohanacontratacion%5Funisaludi%5Fonmicrosoft%5Fcom%2FDocuments%2FCONTRATACION%202026%2FCTO%20573%20RUBY%20YAMILE%20LUGO%20GUZMAN" TargetMode="External"/><Relationship Id="rId1294" Type="http://schemas.openxmlformats.org/officeDocument/2006/relationships/hyperlink" Target="mailto:delgamar8@yahoo.com" TargetMode="External"/><Relationship Id="rId664" Type="http://schemas.openxmlformats.org/officeDocument/2006/relationships/hyperlink" Target="https://unisaludi-my.sharepoint.com/my?id=%2Fpersonal%2Fjohanacontratacion%5Funisaludi%5Fonmicrosoft%5Fcom%2FDocuments%2FCONTRATACION%202026%2FCTO%20294%20ANDREA%20SOLEDAD%20PALOMINO%20BRI%C3%91EZ" TargetMode="External"/><Relationship Id="rId871"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969" Type="http://schemas.openxmlformats.org/officeDocument/2006/relationships/hyperlink" Target="mailto:fravaco-15@hotmail.com" TargetMode="External"/><Relationship Id="rId1599" Type="http://schemas.openxmlformats.org/officeDocument/2006/relationships/hyperlink" Target="https://community.secop.gov.co/Public/Tendering/ContractNoticePhases/View?PPI=CO1.PPI.44677162&amp;isFromPublicArea=True&amp;isModal=False" TargetMode="External"/><Relationship Id="rId317" Type="http://schemas.openxmlformats.org/officeDocument/2006/relationships/hyperlink" Target="https://unisaludi-my.sharepoint.com/my?id=%2Fpersonal%2Fjohanacontratacion%5Funisaludi%5Fonmicrosoft%5Fcom%2FDocuments%2FCONTRATACION%202026%2DCONTRATA1%2DHSF%2FCTO%20104%20MARILUZ%20HORTUA%20RENGIFO&amp;viewid=615ec6ce%2Db4c5%2D47c6%2D9959%2D4ea468bd0701" TargetMode="External"/><Relationship Id="rId524" Type="http://schemas.openxmlformats.org/officeDocument/2006/relationships/hyperlink" Target="mailto:od_san@hotmail.com" TargetMode="External"/><Relationship Id="rId731" Type="http://schemas.openxmlformats.org/officeDocument/2006/relationships/hyperlink" Target="mailto:lpezomaira0230@gmail.com" TargetMode="External"/><Relationship Id="rId1154" Type="http://schemas.openxmlformats.org/officeDocument/2006/relationships/hyperlink" Target="mailto:IEGO.G20@HOTMAIL.COM" TargetMode="External"/><Relationship Id="rId1361" Type="http://schemas.openxmlformats.org/officeDocument/2006/relationships/hyperlink" Target="mailto:IARALUCIA1012@HOTMAIL.COM" TargetMode="External"/><Relationship Id="rId1459"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98" Type="http://schemas.openxmlformats.org/officeDocument/2006/relationships/hyperlink" Target="mailto:hamiltonbermudez8@gmail.com" TargetMode="External"/><Relationship Id="rId829" Type="http://schemas.openxmlformats.org/officeDocument/2006/relationships/hyperlink" Target="mailto:nnuztes@gmail.com" TargetMode="External"/><Relationship Id="rId1014" Type="http://schemas.openxmlformats.org/officeDocument/2006/relationships/hyperlink" Target="https://unisaludi-my.sharepoint.com/my?id=%2Fpersonal%2Fjohanacontratacion%5Funisaludi%5Fonmicrosoft%5Fcom%2FDocuments%2FCONTRATACION%202026%2FCTO%20459%20JISELA%20SANTOFIMIO%20RAMIREZ" TargetMode="External"/><Relationship Id="rId1221" Type="http://schemas.openxmlformats.org/officeDocument/2006/relationships/hyperlink" Target="https://unisaludi-my.sharepoint.com/my?id=%2Fpersonal%2Fjohanacontratacion%5Funisaludi%5Fonmicrosoft%5Fcom%2FDocuments%2FCONTRATACION%202026%2FCTO%20573%20RUBY%20YAMILE%20LUGO%20GUZMAN" TargetMode="External"/><Relationship Id="rId1666" Type="http://schemas.openxmlformats.org/officeDocument/2006/relationships/hyperlink" Target="https://community.secop.gov.co/Public/Tendering/ContractNoticePhases/View?PPI=CO1.PPI.45791496&amp;isFromPublicArea=True&amp;isModal=False" TargetMode="External"/><Relationship Id="rId1319" Type="http://schemas.openxmlformats.org/officeDocument/2006/relationships/hyperlink" Target="mailto:SI.MIAS.AUXENFERMERIA9@GMAIL.COM" TargetMode="External"/><Relationship Id="rId1526" Type="http://schemas.openxmlformats.org/officeDocument/2006/relationships/hyperlink" Target="https://community.secop.gov.co/Public/Tendering/ContractNoticePhases/View?PPI=CO1.PPI.44355568&amp;isFromPublicArea=True&amp;isModal=False" TargetMode="External"/><Relationship Id="rId1733" Type="http://schemas.openxmlformats.org/officeDocument/2006/relationships/hyperlink" Target="mailto:juancamilobeltrangutierrez@gmail.com" TargetMode="External"/><Relationship Id="rId25" Type="http://schemas.openxmlformats.org/officeDocument/2006/relationships/hyperlink" Target="mailto:santics.tecnologias@gmail.com" TargetMode="External"/><Relationship Id="rId1800" Type="http://schemas.openxmlformats.org/officeDocument/2006/relationships/hyperlink" Target="mailto:dannapalacio003@gmail.com" TargetMode="External"/><Relationship Id="rId174" Type="http://schemas.openxmlformats.org/officeDocument/2006/relationships/hyperlink" Target="https://unisaludi-my.sharepoint.com/query?q=164&amp;id=%2Fpersonal%2Fjohanacontratacion%5Funisaludi%5Fonmicrosoft%5Fcom%2FDocuments%2FCONTRATACION%202026%2DCONTRATA1%2DHSF&amp;searchScope=folder" TargetMode="External"/><Relationship Id="rId381" Type="http://schemas.openxmlformats.org/officeDocument/2006/relationships/hyperlink" Target="mailto:arabb946@gmail.com" TargetMode="External"/><Relationship Id="rId241" Type="http://schemas.openxmlformats.org/officeDocument/2006/relationships/hyperlink" Target="https://unisaludi-my.sharepoint.com/my?id=%2Fpersonal%2Fjohanacontratacion%5Funisaludi%5Fonmicrosoft%5Fcom%2FDocuments%2FCONTRATACION%202026%2DCONTRATA1%2DHSF%2FCTO%20035%20MANUEL%20ARTURO%20MORENO%20PEDRAZA&amp;viewid=615ec6ce%2Db4c5%2D47c6%2D9959%2D4ea468bd0701" TargetMode="External"/><Relationship Id="rId479" Type="http://schemas.openxmlformats.org/officeDocument/2006/relationships/hyperlink" Target="mailto:adaralaga@gmail.com" TargetMode="External"/><Relationship Id="rId686" Type="http://schemas.openxmlformats.org/officeDocument/2006/relationships/hyperlink" Target="https://unisaludi-my.sharepoint.com/my?id=%2Fpersonal%2Fjohanacontratacion%5Funisaludi%5Fonmicrosoft%5Fcom%2FDocuments%2FCONTRATACION%202026%2FCTO%20316%20YULI%20KATERINE%20GUERRERO%20BRAVO" TargetMode="External"/><Relationship Id="rId893" Type="http://schemas.openxmlformats.org/officeDocument/2006/relationships/hyperlink" Target="mailto:gecubilloss@ut.edu.co" TargetMode="External"/><Relationship Id="rId339" Type="http://schemas.openxmlformats.org/officeDocument/2006/relationships/hyperlink" Target="mailto:servitroal@hotmail.com" TargetMode="External"/><Relationship Id="rId546"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753" Type="http://schemas.openxmlformats.org/officeDocument/2006/relationships/hyperlink" Target="mailto:miesarper@gmail.com" TargetMode="External"/><Relationship Id="rId1176" Type="http://schemas.openxmlformats.org/officeDocument/2006/relationships/hyperlink" Target="https://unisaludi-my.sharepoint.com/my?id=%2Fpersonal%2Fjohanacontratacion%5Funisaludi%5Fonmicrosoft%5Fcom%2FDocuments%2FCONTRATACION%202026%2DCONTRATA1%2DHSF%2FCTO%20039%20NINI%20JOHANNA%20VARON%20GUTIERREZ&amp;viewid=615ec6ce%2Db4c5%2D47c6%2D9959%2D4ea468bd0701" TargetMode="External"/><Relationship Id="rId1383" Type="http://schemas.openxmlformats.org/officeDocument/2006/relationships/hyperlink" Target="mailto:kellysilva0796@gmail.com" TargetMode="External"/><Relationship Id="rId101" Type="http://schemas.openxmlformats.org/officeDocument/2006/relationships/hyperlink" Target="mailto:contabilidad@asei.co" TargetMode="External"/><Relationship Id="rId406" Type="http://schemas.openxmlformats.org/officeDocument/2006/relationships/hyperlink" Target="mailto:mari-56981@hotmail.com" TargetMode="External"/><Relationship Id="rId960" Type="http://schemas.openxmlformats.org/officeDocument/2006/relationships/hyperlink" Target="https://unisaludi-my.sharepoint.com/my?id=%2Fpersonal%2Fjohanacontratacion%5Funisaludi%5Fonmicrosoft%5Fcom%2FDocuments%2FCONTRATACION%202026%2FCTO%20411%20ALIX%20YOHANNA%20RAMIREZ%20PRADA" TargetMode="External"/><Relationship Id="rId1036" Type="http://schemas.openxmlformats.org/officeDocument/2006/relationships/hyperlink" Target="https://unisaludi-my.sharepoint.com/my?id=%2Fpersonal%2Fjohanacontratacion%5Funisaludi%5Fonmicrosoft%5Fcom%2FDocuments%2FCONTRATACION%202026%2FCTO%20488%20STEFANY%20CORREA%20ORJUELA" TargetMode="External"/><Relationship Id="rId1243"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590" Type="http://schemas.openxmlformats.org/officeDocument/2006/relationships/hyperlink" Target="https://community.secop.gov.co/Public/Tendering/ContractNoticePhases/View?PPI=CO1.PPI.44546174&amp;isFromPublicArea=True&amp;isModal=False" TargetMode="External"/><Relationship Id="rId1688" Type="http://schemas.openxmlformats.org/officeDocument/2006/relationships/hyperlink" Target="https://community.secop.gov.co/Public/Tendering/ContractNoticePhases/View?PPI=CO1.PPI.46230388&amp;isFromPublicArea=True&amp;isModal=False" TargetMode="External"/><Relationship Id="rId613" Type="http://schemas.openxmlformats.org/officeDocument/2006/relationships/hyperlink" Target="https://unisaludi-my.sharepoint.com/my?id=%2Fpersonal%2Fjohanacontratacion%5Funisaludi%5Fonmicrosoft%5Fcom%2FDocuments%2FCONTRATACION%202026%2FCTO%20247%20%20SANDRA%20YULIETH%20PRIETO%20SALAMANCA" TargetMode="External"/><Relationship Id="rId820" Type="http://schemas.openxmlformats.org/officeDocument/2006/relationships/hyperlink" Target="mailto:leninpuertas@yahoo.es" TargetMode="External"/><Relationship Id="rId918" Type="http://schemas.openxmlformats.org/officeDocument/2006/relationships/hyperlink" Target="mailto:lolalozanova1@gmail.com" TargetMode="External"/><Relationship Id="rId1450"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1548" Type="http://schemas.openxmlformats.org/officeDocument/2006/relationships/hyperlink" Target="https://community.secop.gov.co/Public/Tendering/ContractNoticePhases/View?PPI=CO1.PPI.44368640&amp;isFromPublicArea=True&amp;isModal=False" TargetMode="External"/><Relationship Id="rId1755" Type="http://schemas.openxmlformats.org/officeDocument/2006/relationships/hyperlink" Target="mailto:cristianlopez54181@hotmail.com" TargetMode="External"/><Relationship Id="rId1103" Type="http://schemas.openxmlformats.org/officeDocument/2006/relationships/hyperlink" Target="mailto:kami_machado@outlook.com" TargetMode="External"/><Relationship Id="rId1310" Type="http://schemas.openxmlformats.org/officeDocument/2006/relationships/hyperlink" Target="https://unisaludi-my.sharepoint.com/my?id=%2Fpersonal%2Fjohanacontratacion%5Funisaludi%5Fonmicrosoft%5Fcom%2FDocuments%2FCONTRATACION%202026%2DCONTRATA1%2DHSF%2FCTO%20087%20MARIA%20FERNANDA%20ARIAS%20DIAZ&amp;viewid=615ec6ce%2Db4c5%2D47c6%2D9959%2D4ea468bd0701" TargetMode="External"/><Relationship Id="rId1408" Type="http://schemas.openxmlformats.org/officeDocument/2006/relationships/hyperlink" Target="mailto:lorena010494@gmail.com" TargetMode="External"/><Relationship Id="rId47" Type="http://schemas.openxmlformats.org/officeDocument/2006/relationships/hyperlink" Target="mailto:yambear@hotmail.com" TargetMode="External"/><Relationship Id="rId1615" Type="http://schemas.openxmlformats.org/officeDocument/2006/relationships/hyperlink" Target="https://community.secop.gov.co/Public/Tendering/ContractNoticePhases/View?PPI=CO1.PPI.45045502&amp;isFromPublicArea=True&amp;isModal=False" TargetMode="External"/><Relationship Id="rId1822" Type="http://schemas.openxmlformats.org/officeDocument/2006/relationships/vmlDrawing" Target="../drawings/vmlDrawing1.vml"/><Relationship Id="rId196" Type="http://schemas.openxmlformats.org/officeDocument/2006/relationships/hyperlink" Target="https://unisaludi-my.sharepoint.com/query?q=148&amp;id=%2Fpersonal%2Fjohanacontratacion%5Funisaludi%5Fonmicrosoft%5Fcom%2FDocuments%2FCONTRATACION%202026%2DCONTRATA1%2DHSF&amp;searchScope=folder" TargetMode="External"/><Relationship Id="rId263" Type="http://schemas.openxmlformats.org/officeDocument/2006/relationships/hyperlink" Target="https://unisaludi-my.sharepoint.com/my?id=%2Fpersonal%2Fjohanacontratacion%5Funisaludi%5Fonmicrosoft%5Fcom%2FDocuments%2FCONTRATACION%202026%2DCONTRATA1%2DHSF%2FCTO%20050%20GIN%2DECO%20SAS&amp;viewid=615ec6ce%2Db4c5%2D47c6%2D9959%2D4ea468bd0701" TargetMode="External"/><Relationship Id="rId470" Type="http://schemas.openxmlformats.org/officeDocument/2006/relationships/hyperlink" Target="mailto:soniamorales1455@gmail.com" TargetMode="External"/><Relationship Id="rId123" Type="http://schemas.openxmlformats.org/officeDocument/2006/relationships/hyperlink" Target="mailto:gerenncia@coodestol.com.co" TargetMode="External"/><Relationship Id="rId330" Type="http://schemas.openxmlformats.org/officeDocument/2006/relationships/hyperlink" Target="https://unisaludi-my.sharepoint.com/my?id=%2Fpersonal%2Fjohanacontratacion%5Funisaludi%5Fonmicrosoft%5Fcom%2FDocuments%2FCONTRATACION%202026%2DCONTRATA1%2DHSF%2FCTO%20117%20CARLOS%20ANTONIO%20VALERO&amp;viewid=615ec6ce%2Db4c5%2D47c6%2D9959%2D4ea468bd0701" TargetMode="External"/><Relationship Id="rId568" Type="http://schemas.openxmlformats.org/officeDocument/2006/relationships/hyperlink" Target="https://unisaludi-my.sharepoint.com/my?id=%2Fpersonal%2Fjohanacontratacion%5Funisaludi%5Fonmicrosoft%5Fcom%2FDocuments%2FCONTRATACION%202026%2FCTO%20205%20HEIDY%20FARIDE%20MIRANDA%20QUINTERO" TargetMode="External"/><Relationship Id="rId775" Type="http://schemas.openxmlformats.org/officeDocument/2006/relationships/hyperlink" Target="mailto:linamarcelamantillasanchez@gmail.com" TargetMode="External"/><Relationship Id="rId982" Type="http://schemas.openxmlformats.org/officeDocument/2006/relationships/hyperlink" Target="mailto:AYDALUZ_8813@HOTMAIL.COM" TargetMode="External"/><Relationship Id="rId1198" Type="http://schemas.openxmlformats.org/officeDocument/2006/relationships/hyperlink" Target="mailto:danielepinillao@gmail.com" TargetMode="External"/><Relationship Id="rId428" Type="http://schemas.openxmlformats.org/officeDocument/2006/relationships/hyperlink" Target="mailto:anuelmervchan10@hotmail.com" TargetMode="External"/><Relationship Id="rId635" Type="http://schemas.openxmlformats.org/officeDocument/2006/relationships/hyperlink" Target="https://unisaludi-my.sharepoint.com/my?id=%2Fpersonal%2Fjohanacontratacion%5Funisaludi%5Fonmicrosoft%5Fcom%2FDocuments%2FCONTRATACION%202026%2FCTO%20265%20KAROL%20NATALIA%20MEDINA%20GIL" TargetMode="External"/><Relationship Id="rId842" Type="http://schemas.openxmlformats.org/officeDocument/2006/relationships/hyperlink" Target="mailto:ricardoalejo2309@gmail.com" TargetMode="External"/><Relationship Id="rId1058" Type="http://schemas.openxmlformats.org/officeDocument/2006/relationships/hyperlink" Target="https://unisaludi-my.sharepoint.com/my?id=%2Fpersonal%2Fjohanacontratacion%5Funisaludi%5Fonmicrosoft%5Fcom%2FDocuments%2FCONTRATACION%202026%2FCTO%20531%20ESTHER%20JULIA%20SALDA%C3%91A%20MOTTA" TargetMode="External"/><Relationship Id="rId1265" Type="http://schemas.openxmlformats.org/officeDocument/2006/relationships/hyperlink" Target="mailto:bleal11397@uan.edu.co" TargetMode="External"/><Relationship Id="rId1472" Type="http://schemas.openxmlformats.org/officeDocument/2006/relationships/hyperlink" Target="mailto:gina-rincon@hotmail.com" TargetMode="External"/><Relationship Id="rId702" Type="http://schemas.openxmlformats.org/officeDocument/2006/relationships/hyperlink" Target="https://unisaludi-my.sharepoint.com/my?id=%2Fpersonal%2Fjohanacontratacion%5Funisaludi%5Fonmicrosoft%5Fcom%2FDocuments%2FCONTRATACION%202026%2FCTO%20332%20LICETH%20DANIELA%20LOTERO%20GUARIN" TargetMode="External"/><Relationship Id="rId1125" Type="http://schemas.openxmlformats.org/officeDocument/2006/relationships/hyperlink" Target="mailto:valenr_031@hotmail.com" TargetMode="External"/><Relationship Id="rId1332" Type="http://schemas.openxmlformats.org/officeDocument/2006/relationships/hyperlink" Target="https://unisaludi-my.sharepoint.com/my?id=%2Fpersonal%2Fjohanacontratacion%5Funisaludi%5Fonmicrosoft%5Fcom%2FDocuments%2FCONTRATACION%202026%2DCONTRATA1%2DHSF%2FCTO%20102%20ANA%20CENED%20LOZANA&amp;viewid=615ec6ce%2Db4c5%2D47c6%2D9959%2D4ea468bd0701" TargetMode="External"/><Relationship Id="rId1777" Type="http://schemas.openxmlformats.org/officeDocument/2006/relationships/hyperlink" Target="mailto:sanchezarismendy97@gmail.com" TargetMode="External"/><Relationship Id="rId69" Type="http://schemas.openxmlformats.org/officeDocument/2006/relationships/hyperlink" Target="mailto:ginecoibg2020@htmail.com" TargetMode="External"/><Relationship Id="rId1637" Type="http://schemas.openxmlformats.org/officeDocument/2006/relationships/hyperlink" Target="https://community.secop.gov.co/Public/Tendering/ContractNoticePhases/View?PPI=CO1.PPI.45165781&amp;isFromPublicArea=True&amp;isModal=False" TargetMode="External"/><Relationship Id="rId1704" Type="http://schemas.openxmlformats.org/officeDocument/2006/relationships/hyperlink" Target="https://community.secop.gov.co/Public/Tendering/ContractNoticePhases/View?PPI=CO1.PPI.46503566&amp;isFromPublicArea=True&amp;isModal=False" TargetMode="External"/><Relationship Id="rId285" Type="http://schemas.openxmlformats.org/officeDocument/2006/relationships/hyperlink" Target="https://unisaludi-my.sharepoint.com/my?id=%2Fpersonal%2Fjohanacontratacion%5Funisaludi%5Fonmicrosoft%5Fcom%2FDocuments%2FCONTRATACION%202026%2DCONTRATA1%2DHSF%2FCTO%20072%20MARTHA%20LUCIA%20DELGADO&amp;viewid=615ec6ce%2Db4c5%2D47c6%2D9959%2D4ea468bd0701" TargetMode="External"/><Relationship Id="rId492" Type="http://schemas.openxmlformats.org/officeDocument/2006/relationships/hyperlink" Target="mailto:CEIDY2831@GMAIL.COM" TargetMode="External"/><Relationship Id="rId797" Type="http://schemas.openxmlformats.org/officeDocument/2006/relationships/hyperlink" Target="mailto:fernandotorreszarabanda66@mail.com" TargetMode="External"/><Relationship Id="rId145" Type="http://schemas.openxmlformats.org/officeDocument/2006/relationships/hyperlink" Target="mailto:gerenncia@coodestol.com.co" TargetMode="External"/><Relationship Id="rId352" Type="http://schemas.openxmlformats.org/officeDocument/2006/relationships/hyperlink" Target="https://unisaludi-my.sharepoint.com/query?q=148&amp;id=%2Fpersonal%2Fjohanacontratacion%5Funisaludi%5Fonmicrosoft%5Fcom%2FDocuments%2FCONTRATACION%202026%2DCONTRATA1%2DHSF&amp;searchScope=folder" TargetMode="External"/><Relationship Id="rId1287" Type="http://schemas.openxmlformats.org/officeDocument/2006/relationships/hyperlink" Target="https://unisaludi-my.sharepoint.com/my?id=%2Fpersonal%2Fjohanacontratacion%5Funisaludi%5Fonmicrosoft%5Fcom%2FDocuments%2FCONTRATACION%202026%2DCONTRATA1%2DHSF%2FCTO%20178%20JOSE%20JENNER%20ACEVEDO%20FERNANDEZ" TargetMode="External"/><Relationship Id="rId212" Type="http://schemas.openxmlformats.org/officeDocument/2006/relationships/hyperlink" Target="https://unisaludi-my.sharepoint.com/query?q=138&amp;id=%2Fpersonal%2Fjohanacontratacion%5Funisaludi%5Fonmicrosoft%5Fcom%2FDocuments%2FCONTRATACION%202026%2DCONTRATA1%2DHSF&amp;searchScope=folder" TargetMode="External"/><Relationship Id="rId657" Type="http://schemas.openxmlformats.org/officeDocument/2006/relationships/hyperlink" Target="https://unisaludi-my.sharepoint.com/my?id=%2Fpersonal%2Fjohanacontratacion%5Funisaludi%5Fonmicrosoft%5Fcom%2FDocuments%2FCONTRATACION%202026%2FCTO%20287%20ORIANA%20REYES%20PALMA" TargetMode="External"/><Relationship Id="rId864"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1494" Type="http://schemas.openxmlformats.org/officeDocument/2006/relationships/hyperlink" Target="https://unisaludi-my.sharepoint.com/my?id=%2Fpersonal%2Fjohanacontratacion%5Funisaludi%5Fonmicrosoft%5Fcom%2FDocuments%2FCONTRATACION%202026%2DCONTRATA1%2DHSF%2FCTO%20073%20LAURA%20DANIELA%20BARRAGAN%20LOAIZA&amp;viewid=615ec6ce%2Db4c5%2D47c6%2D9959%2D4ea468bd0701" TargetMode="External"/><Relationship Id="rId1799" Type="http://schemas.openxmlformats.org/officeDocument/2006/relationships/hyperlink" Target="mailto:yenjas9@gamil.com" TargetMode="External"/><Relationship Id="rId517" Type="http://schemas.openxmlformats.org/officeDocument/2006/relationships/hyperlink" Target="https://unisaludi-my.sharepoint.com/my?id=%2Fpersonal%2Fjohanacontratacion%5Funisaludi%5Fonmicrosoft%5Fcom%2FDocuments%2FCONTRATACION%202026%2DCONTRATA1%2DHSF%2FCTO%20195%20ELIANA%20ALEJANDRA%20RODRIGUEZ%20SERNA" TargetMode="External"/><Relationship Id="rId724" Type="http://schemas.openxmlformats.org/officeDocument/2006/relationships/hyperlink" Target="https://unisaludi-my.sharepoint.com/my?id=%2Fpersonal%2Fjohanacontratacion%5Funisaludi%5Fonmicrosoft%5Fcom%2FDocuments%2FCONTRATACION%202026%2FCTO%20366%20NATALLY%20NICOLL%20MERCADO%20BULA" TargetMode="External"/><Relationship Id="rId931" Type="http://schemas.openxmlformats.org/officeDocument/2006/relationships/hyperlink" Target="https://unisaludi-my.sharepoint.com/query?q=156&amp;id=%2Fpersonal%2Fjohanacontratacion%5Funisaludi%5Fonmicrosoft%5Fcom%2FDocuments%2FCONTRATACION%202026%2DCONTRATA1%2DHSF&amp;searchScope=folder" TargetMode="External"/><Relationship Id="rId1147"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1354" Type="http://schemas.openxmlformats.org/officeDocument/2006/relationships/hyperlink" Target="mailto:licitaciones@juansanchez.co" TargetMode="External"/><Relationship Id="rId1561" Type="http://schemas.openxmlformats.org/officeDocument/2006/relationships/hyperlink" Target="https://community.secop.gov.co/Public/Tendering/ContractNoticePhases/View?PPI=CO1.PPI.44414081&amp;isFromPublicArea=True&amp;isModal=False" TargetMode="External"/><Relationship Id="rId60" Type="http://schemas.openxmlformats.org/officeDocument/2006/relationships/hyperlink" Target="mailto:CAEBA06@HOTMAIL.COM" TargetMode="External"/><Relationship Id="rId1007" Type="http://schemas.openxmlformats.org/officeDocument/2006/relationships/hyperlink" Target="https://unisaludi-my.sharepoint.com/my?id=%2Fpersonal%2Fjohanacontratacion%5Funisaludi%5Fonmicrosoft%5Fcom%2FDocuments%2FCONTRATACION%202026%2FCTO%20437%20ANGIE%20STEFANNY%20MARQUEZ%20YAGUARA" TargetMode="External"/><Relationship Id="rId1214" Type="http://schemas.openxmlformats.org/officeDocument/2006/relationships/hyperlink" Target="mailto:jekaluna2016@gmail.com" TargetMode="External"/><Relationship Id="rId1421" Type="http://schemas.openxmlformats.org/officeDocument/2006/relationships/hyperlink" Target="mailto:suarezvaron2000@gmail.com" TargetMode="External"/><Relationship Id="rId1659" Type="http://schemas.openxmlformats.org/officeDocument/2006/relationships/hyperlink" Target="https://community.secop.gov.co/Public/Tendering/ContractNoticePhases/View?PPI=CO1.PPI.45779950&amp;isFromPublicArea=True&amp;isModal=False" TargetMode="External"/><Relationship Id="rId1519" Type="http://schemas.openxmlformats.org/officeDocument/2006/relationships/hyperlink" Target="mailto:jlarasalinas@hotmail.com" TargetMode="External"/><Relationship Id="rId1726" Type="http://schemas.openxmlformats.org/officeDocument/2006/relationships/hyperlink" Target="mailto:lozanocarolina587@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3" Type="http://schemas.openxmlformats.org/officeDocument/2006/relationships/hyperlink" Target="https://unisaludi-my.sharepoint.com/my?id=%2Fpersonal%2Fjohanacontratacion%5Funisaludi%5Fonmicrosoft%5Fcom%2FDocuments%2FCONTRATACION%202026%2DCONTRATA1%2DHSF%2FCTO%20094%20LUCELI%20LOZANO%20TORRES&amp;viewid=615ec6ce%2Db4c5%2D47c6%2D9959%2D4ea468bd0701" TargetMode="External"/><Relationship Id="rId18" Type="http://schemas.openxmlformats.org/officeDocument/2006/relationships/hyperlink" Target="https://unisaludi-my.sharepoint.com/my?id=%2Fpersonal%2Fjohanacontratacion%5Funisaludi%5Fonmicrosoft%5Fcom%2FDocuments%2FCONTRATACION%202026%2DCONTRATA1%2DHSF%2FCTO%20105%20PAOLA%20ANDREA%20GOMEZ%20RICO&amp;viewid=615ec6ce%2Db4c5%2D47c6%2D9959%2D4ea468bd0701" TargetMode="External"/><Relationship Id="rId26"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39" Type="http://schemas.openxmlformats.org/officeDocument/2006/relationships/hyperlink" Target="https://unisaludi-my.sharepoint.com/my?id=%2Fpersonal%2Fjohanacontratacion%5Funisaludi%5Fonmicrosoft%5Fcom%2FDocuments%2FCONTRATACION%202026%2DCONTRATA1%2DHSF%2FCTO%20109%20ANDREA%20MARTINEZ%20GUTIERREZ&amp;viewid=615ec6ce%2Db4c5%2D47c6%2D9959%2D4ea468bd0701" TargetMode="External"/><Relationship Id="rId3" Type="http://schemas.openxmlformats.org/officeDocument/2006/relationships/hyperlink" Target="https://unisaludi-my.sharepoint.com/my?id=%2Fpersonal%2Fjohanacontratacion%5Funisaludi%5Fonmicrosoft%5Fcom%2FDocuments%2FCONTRATACION%202026%2DCONTRATA1%2DHSF%2FCTO%20077%20MARIA%20CAMILA%20SANCHEZ%20GUEVARA&amp;viewid=615ec6ce%2Db4c5%2D47c6%2D9959%2D4ea468bd0701" TargetMode="External"/><Relationship Id="rId21" Type="http://schemas.openxmlformats.org/officeDocument/2006/relationships/hyperlink" Target="https://unisaludi-my.sharepoint.com/my?id=%2Fpersonal%2Fjohanacontratacion%5Funisaludi%5Fonmicrosoft%5Fcom%2FDocuments%2FCONTRATACION%202026%2DCONTRATA1%2DHSF%2FCTO%20086%20EIDY%20LORENA%20HERRERA%20REINA&amp;viewid=615ec6ce%2Db4c5%2D47c6%2D9959%2D4ea468bd0701" TargetMode="External"/><Relationship Id="rId34" Type="http://schemas.openxmlformats.org/officeDocument/2006/relationships/hyperlink" Target="https://unisaludi-my.sharepoint.com/my?id=%2Fpersonal%2Fjohanacontratacion%5Funisaludi%5Fonmicrosoft%5Fcom%2FDocuments%2FCONTRATACION%202026%2DCONTRATA1%2DHSF%2FCTO%20055%20OSCAR%20HERNANDO%20VILLALOBOS%20MOLINA&amp;viewid=615ec6ce%2Db4c5%2D47c6%2D9959%2D4ea468bd0701" TargetMode="External"/><Relationship Id="rId42" Type="http://schemas.openxmlformats.org/officeDocument/2006/relationships/hyperlink" Target="https://unisaludi-my.sharepoint.com/my?id=%2Fpersonal%2Fjohanacontratacion%5Funisaludi%5Fonmicrosoft%5Fcom%2FDocuments%2FCONTRATACION%202026%2DCONTRATA1%2DHSF%2FCTO%20057%20DANIELA%20CARVAJAL%20CARVAJAL&amp;viewid=615ec6ce%2Db4c5%2D47c6%2D9959%2D4ea468bd0701" TargetMode="External"/><Relationship Id="rId7" Type="http://schemas.openxmlformats.org/officeDocument/2006/relationships/hyperlink" Target="https://unisaludi-my.sharepoint.com/my?id=%2Fpersonal%2Fjohanacontratacion%5Funisaludi%5Fonmicrosoft%5Fcom%2FDocuments%2FCONTRATACION%202026%2DCONTRATA1%2DHSF%2FCTO%20072%20MARTHA%20LUCIA%20DELGADO&amp;viewid=615ec6ce%2Db4c5%2D47c6%2D9959%2D4ea468bd0701" TargetMode="External"/><Relationship Id="rId12" Type="http://schemas.openxmlformats.org/officeDocument/2006/relationships/hyperlink" Target="https://unisaludi-my.sharepoint.com/my?id=%2Fpersonal%2Fjohanacontratacion%5Funisaludi%5Fonmicrosoft%5Fcom%2FDocuments%2FCONTRATACION%202026%2DCONTRATA1%2DHSF%2FCTO%20106%20MARIA%20ELCED%20SANCHEZ&amp;viewid=615ec6ce%2Db4c5%2D47c6%2D9959%2D4ea468bd0701" TargetMode="External"/><Relationship Id="rId17" Type="http://schemas.openxmlformats.org/officeDocument/2006/relationships/hyperlink" Target="https://unisaludi-my.sharepoint.com/my?id=%2Fpersonal%2Fjohanacontratacion%5Funisaludi%5Fonmicrosoft%5Fcom%2FDocuments%2FCONTRATACION%202026%2DCONTRATA1%2DHSF%2FCTO%20096%20MARIELA%20BUITRAGO%20BAQUIRO&amp;viewid=615ec6ce%2Db4c5%2D47c6%2D9959%2D4ea468bd0701" TargetMode="External"/><Relationship Id="rId25" Type="http://schemas.openxmlformats.org/officeDocument/2006/relationships/hyperlink" Target="https://unisaludi-my.sharepoint.com/my?id=%2Fpersonal%2Fjohanacontratacion%5Funisaludi%5Fonmicrosoft%5Fcom%2FDocuments%2FCONTRATACION%202026%2DCONTRATA1%2DHSF%2FCTO%20089%20GLORIA%20ALEXANDRA%20MONTOYA%20CESPEDES&amp;viewid=615ec6ce%2Db4c5%2D47c6%2D9959%2D4ea468bd0701" TargetMode="External"/><Relationship Id="rId33" Type="http://schemas.openxmlformats.org/officeDocument/2006/relationships/hyperlink" Target="https://unisaludi-my.sharepoint.com/my?id=%2Fpersonal%2Fjohanacontratacion%5Funisaludi%5Fonmicrosoft%5Fcom%2FDocuments%2FCONTRATACION%202026%2DCONTRATA1%2DHSF%2FCTO%20076%20IMER%20CABRERA%20PE%C3%91A&amp;viewid=615ec6ce%2Db4c5%2D47c6%2D9959%2D4ea468bd0701" TargetMode="External"/><Relationship Id="rId38" Type="http://schemas.openxmlformats.org/officeDocument/2006/relationships/hyperlink" Target="https://unisaludi-my.sharepoint.com/my?id=%2Fpersonal%2Fjohanacontratacion%5Funisaludi%5Fonmicrosoft%5Fcom%2FDocuments%2FCONTRATACION%202026%2DCONTRATA1%2DHSF%2FCTO%20091%20LILIANA%20MILENA%20PARAMO%20GUZMAN&amp;viewid=615ec6ce%2Db4c5%2D47c6%2D9959%2D4ea468bd0701" TargetMode="External"/><Relationship Id="rId2" Type="http://schemas.openxmlformats.org/officeDocument/2006/relationships/hyperlink" Target="https://unisaludi-my.sharepoint.com/my?id=%2Fpersonal%2Fjohanacontratacion%5Funisaludi%5Fonmicrosoft%5Fcom%2FDocuments%2FCONTRATACION%202026%2DCONTRATA1%2DHSF%2FCTO%20085%20ANGIE%20PAOLA%20QUITIAN%20GALEANO&amp;viewid=615ec6ce%2Db4c5%2D47c6%2D9959%2D4ea468bd0701" TargetMode="External"/><Relationship Id="rId16" Type="http://schemas.openxmlformats.org/officeDocument/2006/relationships/hyperlink" Target="https://unisaludi-my.sharepoint.com/my?id=%2Fpersonal%2Fjohanacontratacion%5Funisaludi%5Fonmicrosoft%5Fcom%2FDocuments%2FCONTRATACION%202026%2DCONTRATA1%2DHSF%2FCTO%20104%20MARILUZ%20HORTUA%20RENGIFO&amp;viewid=615ec6ce%2Db4c5%2D47c6%2D9959%2D4ea468bd0701" TargetMode="External"/><Relationship Id="rId20"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29" Type="http://schemas.openxmlformats.org/officeDocument/2006/relationships/hyperlink" Target="https://unisaludi-my.sharepoint.com/my?id=%2Fpersonal%2Fjohanacontratacion%5Funisaludi%5Fonmicrosoft%5Fcom%2FDocuments%2FCONTRATACION%202026%2DCONTRATA1%2DHSF%2FCTO%20116%20YEIMY%20CAROLINA%20FARFAN%20MARIN&amp;viewid=615ec6ce%2Db4c5%2D47c6%2D9959%2D4ea468bd0701" TargetMode="External"/><Relationship Id="rId41" Type="http://schemas.openxmlformats.org/officeDocument/2006/relationships/hyperlink" Target="https://unisaludi-my.sharepoint.com/my?id=%2Fpersonal%2Fjohanacontratacion%5Funisaludi%5Fonmicrosoft%5Fcom%2FDocuments%2FCONTRATACION%202026%2DCONTRATA1%2DHSF%2FCTO%20114%20%20YEILA%20CATHERINE%20ORUECO%20APONTE&amp;viewid=615ec6ce%2Db4c5%2D47c6%2D9959%2D4ea468bd0701" TargetMode="External"/><Relationship Id="rId1" Type="http://schemas.openxmlformats.org/officeDocument/2006/relationships/hyperlink" Target="https://unisaludi-my.sharepoint.com/my?id=%2Fpersonal%2Fjohanacontratacion%5Funisaludi%5Fonmicrosoft%5Fcom%2FDocuments%2FCONTRATACION%202026%2DCONTRATA1%2DHSF%2FCTO%20021%20LUISA%20FERNANDA%20LIBERATO%20RENDON&amp;viewid=615ec6ce%2Db4c5%2D47c6%2D9959%2D4ea468bd0701" TargetMode="External"/><Relationship Id="rId6" Type="http://schemas.openxmlformats.org/officeDocument/2006/relationships/hyperlink" Target="https://unisaludi-my.sharepoint.com/my?id=%2Fpersonal%2Fjohanacontratacion%5Funisaludi%5Fonmicrosoft%5Fcom%2FDocuments%2FCONTRATACION%202026%2DCONTRATA1%2DHSF%2FCTO%20178%20JOSE%20JENNER%20ACEVEDO%20FERNANDEZ" TargetMode="External"/><Relationship Id="rId11" Type="http://schemas.openxmlformats.org/officeDocument/2006/relationships/hyperlink" Target="https://unisaludi-my.sharepoint.com/my?id=%2Fpersonal%2Fjohanacontratacion%5Funisaludi%5Fonmicrosoft%5Fcom%2FDocuments%2FCONTRATACION%202026%2DCONTRATA1%2DHSF%2FCTO%20087%20MARIA%20FERNANDA%20ARIAS%20DIAZ&amp;viewid=615ec6ce%2Db4c5%2D47c6%2D9959%2D4ea468bd0701" TargetMode="External"/><Relationship Id="rId24"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32" Type="http://schemas.openxmlformats.org/officeDocument/2006/relationships/hyperlink" Target="https://unisaludi-my.sharepoint.com/my?id=%2Fpersonal%2Fjohanacontratacion%5Funisaludi%5Fonmicrosoft%5Fcom%2FDocuments%2FCONTRATACION%202026%2DCONTRATA1%2DHSF%2FCTO%20099%20CLAUDIA%20PATRICIA%20GOMEZ&amp;viewid=615ec6ce%2Db4c5%2D47c6%2D9959%2D4ea468bd0701" TargetMode="External"/><Relationship Id="rId37" Type="http://schemas.openxmlformats.org/officeDocument/2006/relationships/hyperlink" Target="https://unisaludi-my.sharepoint.com/my?id=%2Fpersonal%2Fjohanacontratacion%5Funisaludi%5Fonmicrosoft%5Fcom%2FDocuments%2FCONTRATACION%202026%2DCONTRATA1%2DHSF%2FCTO%20115%20DIANA%20ALEJANDRA%20GARCIA%20DELGADO&amp;viewid=615ec6ce%2Db4c5%2D47c6%2D9959%2D4ea468bd0701" TargetMode="External"/><Relationship Id="rId40" Type="http://schemas.openxmlformats.org/officeDocument/2006/relationships/hyperlink" Target="https://unisaludi-my.sharepoint.com/my?id=%2Fpersonal%2Fjohanacontratacion%5Funisaludi%5Fonmicrosoft%5Fcom%2FDocuments%2FCONTRATACION%202026%2DCONTRATA1%2DHSF%2FCTO%20117%20CARLOS%20ANTONIO%20VALERO&amp;viewid=615ec6ce%2Db4c5%2D47c6%2D9959%2D4ea468bd0701" TargetMode="External"/><Relationship Id="rId5" Type="http://schemas.openxmlformats.org/officeDocument/2006/relationships/hyperlink" Target="https://unisaludi-my.sharepoint.com/my?id=%2Fpersonal%2Fjohanacontratacion%5Funisaludi%5Fonmicrosoft%5Fcom%2FDocuments%2FCONTRATACION%202026%2FCTO%20576%20AYDA%20LUZ%20LEIVA%20REYES" TargetMode="External"/><Relationship Id="rId15" Type="http://schemas.openxmlformats.org/officeDocument/2006/relationships/hyperlink" Target="https://unisaludi-my.sharepoint.com/my?id=%2Fpersonal%2Fjohanacontratacion%5Funisaludi%5Fonmicrosoft%5Fcom%2FDocuments%2FCONTRATACION%202026%2DCONTRATA1%2DHSF%2FCTO%20088%20YAMILE%20BELTRAN%20ARANGO&amp;viewid=615ec6ce%2Db4c5%2D47c6%2D9959%2D4ea468bd0701" TargetMode="External"/><Relationship Id="rId23" Type="http://schemas.openxmlformats.org/officeDocument/2006/relationships/hyperlink" Target="https://unisaludi-my.sharepoint.com/query?q=125&amp;id=%2Fpersonal%2Fjohanacontratacion%5Funisaludi%5Fonmicrosoft%5Fcom%2FDocuments%2FCONTRATACION%202026%2DCONTRATA1%2DHSF&amp;searchScope=folder" TargetMode="External"/><Relationship Id="rId28" Type="http://schemas.openxmlformats.org/officeDocument/2006/relationships/hyperlink" Target="https://unisaludi-my.sharepoint.com/my?id=%2Fpersonal%2Fjohanacontratacion%5Funisaludi%5Fonmicrosoft%5Fcom%2FDocuments%2FCONTRATACION%202026%2DCONTRATA1%2DHSF%2FCTO%20027%20SEGURIDAD%20EL%20TREBOL&amp;viewid=615ec6ce%2Db4c5%2D47c6%2D9959%2D4ea468bd0701" TargetMode="External"/><Relationship Id="rId36" Type="http://schemas.openxmlformats.org/officeDocument/2006/relationships/hyperlink" Target="https://unisaludi-my.sharepoint.com/query?q=152&amp;id=%2Fpersonal%2Fjohanacontratacion%5Funisaludi%5Fonmicrosoft%5Fcom%2FDocuments%2FCONTRATACION%202026%2DCONTRATA1%2DHSF&amp;searchScope=folder" TargetMode="External"/><Relationship Id="rId10" Type="http://schemas.openxmlformats.org/officeDocument/2006/relationships/hyperlink" Target="https://unisaludi-my.sharepoint.com/my?id=%2Fpersonal%2Fjohanacontratacion%5Funisaludi%5Fonmicrosoft%5Fcom%2FDocuments%2FCONTRATACION%202026%2DCONTRATA1%2DHSF%2FCTO%20107%20DERLY%20JOHANNA%20DAVIDA%20OSPINA&amp;viewid=615ec6ce%2Db4c5%2D47c6%2D9959%2D4ea468bd0701" TargetMode="External"/><Relationship Id="rId19" Type="http://schemas.openxmlformats.org/officeDocument/2006/relationships/hyperlink" Target="https://unisaludi-my.sharepoint.com/my?id=%2Fpersonal%2Fjohanacontratacion%5Funisaludi%5Fonmicrosoft%5Fcom%2FDocuments%2FCONTRATACION%202026%2DCONTRATA1%2DHSF%2FCTO%20095%20YULIANA%20MARTINEZ%20ALAPE&amp;viewid=615ec6ce%2Db4c5%2D47c6%2D9959%2D4ea468bd0701" TargetMode="External"/><Relationship Id="rId31" Type="http://schemas.openxmlformats.org/officeDocument/2006/relationships/hyperlink" Target="https://unisaludi-my.sharepoint.com/my?id=%2Fpersonal%2Fjohanacontratacion%5Funisaludi%5Fonmicrosoft%5Fcom%2FDocuments%2FCONTRATACION%202026%2DCONTRATA1%2DHSF%2FCTO%20100%20DANIELA%20CARMONA%20RAMIREZ&amp;viewid=615ec6ce%2Db4c5%2D47c6%2D9959%2D4ea468bd0701" TargetMode="External"/><Relationship Id="rId44" Type="http://schemas.openxmlformats.org/officeDocument/2006/relationships/comments" Target="../comments2.xml"/><Relationship Id="rId4" Type="http://schemas.openxmlformats.org/officeDocument/2006/relationships/hyperlink" Target="https://unisaludi-my.sharepoint.com/my?id=%2Fpersonal%2Fjohanacontratacion%5Funisaludi%5Fonmicrosoft%5Fcom%2FDocuments%2FCONTRATACION%202026%2FCTO%20576%20AYDA%20LUZ%20LEIVA%20REYES" TargetMode="External"/><Relationship Id="rId9"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4" Type="http://schemas.openxmlformats.org/officeDocument/2006/relationships/hyperlink" Target="https://unisaludi-my.sharepoint.com/my?id=%2Fpersonal%2Fjohanacontratacion%5Funisaludi%5Fonmicrosoft%5Fcom%2FDocuments%2FCONTRATACION%202026%2DCONTRATA1%2DHSF%2FCTO%20103%20CAROL%20YARITZA%20PARRA&amp;viewid=615ec6ce%2Db4c5%2D47c6%2D9959%2D4ea468bd0701" TargetMode="External"/><Relationship Id="rId22" Type="http://schemas.openxmlformats.org/officeDocument/2006/relationships/hyperlink" Target="https://unisaludi-my.sharepoint.com/my?id=%2Fpersonal%2Fjohanacontratacion%5Funisaludi%5Fonmicrosoft%5Fcom%2FDocuments%2FCONTRATACION%202026%2DCONTRATA1%2DHSF%2FCTO%20102%20ANA%20CENED%20LOZANA&amp;viewid=615ec6ce%2Db4c5%2D47c6%2D9959%2D4ea468bd0701" TargetMode="External"/><Relationship Id="rId27"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30" Type="http://schemas.openxmlformats.org/officeDocument/2006/relationships/hyperlink" Target="https://unisaludi-my.sharepoint.com/my?id=%2Fpersonal%2Fjohanacontratacion%5Funisaludi%5Fonmicrosoft%5Fcom%2FDocuments%2FCONTRATACION%202026%2DCONTRATA1%2DHSF%2FCTO%20101%20ERIKA%20ALEJANDRA%20TORRES%20OLAYA&amp;viewid=615ec6ce%2Db4c5%2D47c6%2D9959%2D4ea468bd0701" TargetMode="External"/><Relationship Id="rId35" Type="http://schemas.openxmlformats.org/officeDocument/2006/relationships/hyperlink" Target="https://unisaludi-my.sharepoint.com/my?id=%2Fpersonal%2Fjohanacontratacion%5Funisaludi%5Fonmicrosoft%5Fcom%2FDocuments%2FCONTRATACION%202026%2DCONTRATA1%2DHSF%2FCTO%20054%20SONIA%20CAMILA%20GOMEZ%20MOSQUERA&amp;viewid=615ec6ce%2Db4c5%2D47c6%2D9959%2D4ea468bd0701" TargetMode="External"/><Relationship Id="rId4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hyperlink" Target="https://unisaludi-my.sharepoint.com/my?id=%2Fpersonal%2Fjohanacontratacion%5Funisaludi%5Fonmicrosoft%5Fcom%2FDocuments%2FCONTRATACION%202026%2DCONTRATA1%2DHSF%2FCTO%20110%20ASESORIAS%20SERVICIOS%20ECOLOGICOS%20E%20INDUSTRIALES%20SAS%20RESIDUOS%20HOSPITALARIOS&amp;viewid=615ec6ce%2Db4c5%2D47c6%2D9959%2D4ea468bd0701" TargetMode="External"/><Relationship Id="rId18" Type="http://schemas.openxmlformats.org/officeDocument/2006/relationships/hyperlink" Target="https://unisaludi-my.sharepoint.com/my?id=%2Fpersonal%2Fjohanacontratacion%5Funisaludi%5Fonmicrosoft%5Fcom%2FDocuments%2FCONTRATACION%202026%2FCTO%20393%20NICOLAS%20SANCHEZ%20ARISMENDY" TargetMode="External"/><Relationship Id="rId26"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39" Type="http://schemas.openxmlformats.org/officeDocument/2006/relationships/hyperlink" Target="https://unisaludi-my.sharepoint.com/my?id=%2Fpersonal%2Fjohanacontratacion%5Funisaludi%5Fonmicrosoft%5Fcom%2FDocuments%2FCONTRATACION%202026%2DCONTRATA1%2DHSF%2FCTO%20005%20CARLOS%20ALBERTO%20SANTA%20VILLAMIL&amp;viewid=615ec6ce%2Db4c5%2D47c6%2D9959%2D4ea468bd0701" TargetMode="External"/><Relationship Id="rId21" Type="http://schemas.openxmlformats.org/officeDocument/2006/relationships/hyperlink" Target="https://unisaludi-my.sharepoint.com/query?q=121&amp;id=%2Fpersonal%2Fjohanacontratacion%5Funisaludi%5Fonmicrosoft%5Fcom%2FDocuments%2FCONTRATACION%202026%2DCONTRATA1%2DHSF&amp;searchScope=folder" TargetMode="External"/><Relationship Id="rId34" Type="http://schemas.openxmlformats.org/officeDocument/2006/relationships/hyperlink" Target="https://unisaludi-my.sharepoint.com/my?id=%2Fpersonal%2Fjohanacontratacion%5Funisaludi%5Fonmicrosoft%5Fcom%2FDocuments%2FCONTRATACION%202026%2DCONTRATA1%2DHSF%2FCTO%20022%20YOMAR%20IRENE%20SANTA%20MARIA%20GONZALE%20Z&amp;viewid=615ec6ce%2Db4c5%2D47c6%2D9959%2D4ea468bd0701" TargetMode="External"/><Relationship Id="rId42" Type="http://schemas.openxmlformats.org/officeDocument/2006/relationships/hyperlink" Target="https://unisaludi-my.sharepoint.com/my?id=%2Fpersonal%2Fjohanacontratacion%5Funisaludi%5Fonmicrosoft%5Fcom%2FDocuments%2FCONTRATACION%202026%2DCONTRATA1%2DHSF%2FCTO%20049%20NOHORA%20ALEXANDRA%20ZULUAGA%20GOMEZ&amp;viewid=615ec6ce%2Db4c5%2D47c6%2D9959%2D4ea468bd0701" TargetMode="External"/><Relationship Id="rId47" Type="http://schemas.openxmlformats.org/officeDocument/2006/relationships/hyperlink" Target="https://unisaludi-my.sharepoint.com/my?id=%2Fpersonal%2Fjohanacontratacion%5Funisaludi%5Fonmicrosoft%5Fcom%2FDocuments%2FCONTRATACION%202026%2DCONTRATA1%2DHSF%2FCTO%20069%20DANNA%20VALENTINA%20PALACIO%20RAMIREZ&amp;viewid=615ec6ce%2Db4c5%2D47c6%2D9959%2D4ea468bd0701" TargetMode="External"/><Relationship Id="rId50"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55" Type="http://schemas.openxmlformats.org/officeDocument/2006/relationships/hyperlink" Target="https://unisaludi-my.sharepoint.com/my?id=%2Fpersonal%2Fjohanacontratacion%5Funisaludi%5Fonmicrosoft%5Fcom%2FDocuments%2FCONTRATACION%202026%2DCONTRATA1%2DHSF%2FCTO%20019%20CLAUDIA%20ALEXANDRA%20GIALDO&amp;viewid=615ec6ce%2Db4c5%2D47c6%2D9959%2D4ea468bd0701" TargetMode="External"/><Relationship Id="rId63" Type="http://schemas.openxmlformats.org/officeDocument/2006/relationships/hyperlink" Target="https://unisaludi-my.sharepoint.com/my?id=%2Fpersonal%2Fjohanacontratacion%5Funisaludi%5Fonmicrosoft%5Fcom%2FDocuments%2FCONTRATACION%202026%2DCONTRATA1%2DHSF%2FCTO%20021%20LUISA%20FERNANDA%20LIBERATO%20RENDON&amp;viewid=615ec6ce%2Db4c5%2D47c6%2D9959%2D4ea468bd0701" TargetMode="External"/><Relationship Id="rId68" Type="http://schemas.openxmlformats.org/officeDocument/2006/relationships/hyperlink" Target="https://unisaludi-my.sharepoint.com/my?id=%2Fpersonal%2Fjohanacontratacion%5Funisaludi%5Fonmicrosoft%5Fcom%2FDocuments%2FCONTRATACION%202026%2DCONTRATA1%2DHSF%2FCTO%20107%20DERLY%20JOHANNA%20DAVIDA%20OSPINA&amp;viewid=615ec6ce%2Db4c5%2D47c6%2D9959%2D4ea468bd0701" TargetMode="External"/><Relationship Id="rId76" Type="http://schemas.openxmlformats.org/officeDocument/2006/relationships/hyperlink" Target="https://unisaludi-my.sharepoint.com/my?id=%2Fpersonal%2Fjohanacontratacion%5Funisaludi%5Fonmicrosoft%5Fcom%2FDocuments%2FCONTRATACION%202026%2DCONTRATA1%2DHSF%2FCTO%20105%20PAOLA%20ANDREA%20GOMEZ%20RICO&amp;viewid=615ec6ce%2Db4c5%2D47c6%2D9959%2D4ea468bd0701" TargetMode="External"/><Relationship Id="rId84"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89" Type="http://schemas.openxmlformats.org/officeDocument/2006/relationships/hyperlink" Target="https://unisaludi-my.sharepoint.com/my?id=%2Fpersonal%2Fjohanacontratacion%5Funisaludi%5Fonmicrosoft%5Fcom%2FDocuments%2FCONTRATACION%202026%2DCONTRATA1%2DHSF%2FCTO%20100%20DANIELA%20CARMONA%20RAMIREZ&amp;viewid=615ec6ce%2Db4c5%2D47c6%2D9959%2D4ea468bd0701" TargetMode="External"/><Relationship Id="rId7" Type="http://schemas.openxmlformats.org/officeDocument/2006/relationships/hyperlink" Target="https://unisaludi-my.sharepoint.com/query?q=136&amp;id=%2Fpersonal%2Fjohanacontratacion%5Funisaludi%5Fonmicrosoft%5Fcom%2FDocuments%2FCONTRATACION%202026%2DCONTRATA1%2DHSF&amp;searchScope=folder" TargetMode="External"/><Relationship Id="rId71" Type="http://schemas.openxmlformats.org/officeDocument/2006/relationships/hyperlink" Target="https://unisaludi-my.sharepoint.com/my?id=%2Fpersonal%2Fjohanacontratacion%5Funisaludi%5Fonmicrosoft%5Fcom%2FDocuments%2FCONTRATACION%202026%2DCONTRATA1%2DHSF%2FCTO%20094%20LUCELI%20LOZANO%20TORRES&amp;viewid=615ec6ce%2Db4c5%2D47c6%2D9959%2D4ea468bd0701" TargetMode="External"/><Relationship Id="rId92" Type="http://schemas.openxmlformats.org/officeDocument/2006/relationships/comments" Target="../comments3.xml"/><Relationship Id="rId2" Type="http://schemas.openxmlformats.org/officeDocument/2006/relationships/hyperlink" Target="https://unisaludi-my.sharepoint.com/query?q=145&amp;id=%2Fpersonal%2Fjohanacontratacion%5Funisaludi%5Fonmicrosoft%5Fcom%2FDocuments%2FCONTRATACION%202026%2DCONTRATA1%2DHSF&amp;searchScope=folder" TargetMode="External"/><Relationship Id="rId16"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29"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1" Type="http://schemas.openxmlformats.org/officeDocument/2006/relationships/hyperlink" Target="https://unisaludi-my.sharepoint.com/my?id=%2Fpersonal%2Fjohanacontratacion%5Funisaludi%5Fonmicrosoft%5Fcom%2FDocuments%2FCONTRATACION%202026%2DCONTRATA1%2DHSF%2FCTO%20082%20SUPERMERCADOS%20MERCACENTRO&amp;viewid=615ec6ce%2Db4c5%2D47c6%2D9959%2D4ea468bd0701" TargetMode="External"/><Relationship Id="rId24" Type="http://schemas.openxmlformats.org/officeDocument/2006/relationships/hyperlink" Target="https://unisaludi-my.sharepoint.com/my?id=%2Fpersonal%2Fjohanacontratacion%5Funisaludi%5Fonmicrosoft%5Fcom%2FDocuments%2FCONTRATACION%202026%2FCTO%20404%20SISTEMAS%20Y%20ASESORIAS%20DE%20COLOMBIA%20SAS%20SYAC" TargetMode="External"/><Relationship Id="rId32"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37"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40" Type="http://schemas.openxmlformats.org/officeDocument/2006/relationships/hyperlink" Target="https://unisaludi-my.sharepoint.com/my?id=%2Fpersonal%2Fjohanacontratacion%5Funisaludi%5Fonmicrosoft%5Fcom%2FDocuments%2FCONTRATACION%202026%2DCONTRATA1%2DHSF%2FCTO%20048%20JOSE%20ADOLFO%20ALVAREZ&amp;viewid=615ec6ce%2Db4c5%2D47c6%2D9959%2D4ea468bd0701" TargetMode="External"/><Relationship Id="rId45" Type="http://schemas.openxmlformats.org/officeDocument/2006/relationships/hyperlink" Target="https://unisaludi-my.sharepoint.com/my?id=%2Fpersonal%2Fjohanacontratacion%5Funisaludi%5Fonmicrosoft%5Fcom%2FDocuments%2FCONTRATACION%202026%2DCONTRATA1%2DHSF%2FCTO%20042%20YENSI%20JASBLEIDY%20GUALY%20SANTOS&amp;viewid=615ec6ce%2Db4c5%2D47c6%2D9959%2D4ea468bd0701" TargetMode="External"/><Relationship Id="rId53" Type="http://schemas.openxmlformats.org/officeDocument/2006/relationships/hyperlink" Target="https://unisaludi-my.sharepoint.com/my?id=%2Fpersonal%2Fjohanacontratacion%5Funisaludi%5Fonmicrosoft%5Fcom%2FDocuments%2FCONTRATACION%202026%2DCONTRATA1%2DHSF%2FCTO%20067%20ISABEL%20CATALINA%20FERNANEZ%20PEDROSA&amp;viewid=615ec6ce%2Db4c5%2D47c6%2D9959%2D4ea468bd0701" TargetMode="External"/><Relationship Id="rId58" Type="http://schemas.openxmlformats.org/officeDocument/2006/relationships/hyperlink" Target="https://unisaludi-my.sharepoint.com/my?id=%2Fpersonal%2Fjohanacontratacion%5Funisaludi%5Fonmicrosoft%5Fcom%2FDocuments%2FCONTRATACION%202026%2DCONTRATA1%2DHSF%2FCTO%20058%20YEIMY%20ALEXANDRA%20RICO%20MIRANDA&amp;viewid=615ec6ce%2Db4c5%2D47c6%2D9959%2D4ea468bd0701" TargetMode="External"/><Relationship Id="rId66" Type="http://schemas.openxmlformats.org/officeDocument/2006/relationships/hyperlink" Target="https://unisaludi-my.sharepoint.com/my?id=%2Fpersonal%2Fjohanacontratacion%5Funisaludi%5Fonmicrosoft%5Fcom%2FDocuments%2FCONTRATACION%202026%2DCONTRATA1%2DHSF%2FCTO%20178%20JOSE%20JENNER%20ACEVEDO%20FERNANDEZ" TargetMode="External"/><Relationship Id="rId74" Type="http://schemas.openxmlformats.org/officeDocument/2006/relationships/hyperlink" Target="https://unisaludi-my.sharepoint.com/my?id=%2Fpersonal%2Fjohanacontratacion%5Funisaludi%5Fonmicrosoft%5Fcom%2FDocuments%2FCONTRATACION%202026%2DCONTRATA1%2DHSF%2FCTO%20104%20MARILUZ%20HORTUA%20RENGIFO&amp;viewid=615ec6ce%2Db4c5%2D47c6%2D9959%2D4ea468bd0701" TargetMode="External"/><Relationship Id="rId79" Type="http://schemas.openxmlformats.org/officeDocument/2006/relationships/hyperlink" Target="https://unisaludi-my.sharepoint.com/my?id=%2Fpersonal%2Fjohanacontratacion%5Funisaludi%5Fonmicrosoft%5Fcom%2FDocuments%2FCONTRATACION%202026%2DCONTRATA1%2DHSF%2FCTO%20086%20EIDY%20LORENA%20HERRERA%20REINA&amp;viewid=615ec6ce%2Db4c5%2D47c6%2D9959%2D4ea468bd0701" TargetMode="External"/><Relationship Id="rId87" Type="http://schemas.openxmlformats.org/officeDocument/2006/relationships/hyperlink" Target="https://unisaludi-my.sharepoint.com/my?id=%2Fpersonal%2Fjohanacontratacion%5Funisaludi%5Fonmicrosoft%5Fcom%2FDocuments%2FCONTRATACION%202026%2DCONTRATA1%2DHSF%2FCTO%20116%20YEIMY%20CAROLINA%20FARFAN%20MARIN&amp;viewid=615ec6ce%2Db4c5%2D47c6%2D9959%2D4ea468bd0701" TargetMode="External"/><Relationship Id="rId5" Type="http://schemas.openxmlformats.org/officeDocument/2006/relationships/hyperlink" Target="https://unisaludi-my.sharepoint.com/query?q=138&amp;id=%2Fpersonal%2Fjohanacontratacion%5Funisaludi%5Fonmicrosoft%5Fcom%2FDocuments%2FCONTRATACION%202026%2DCONTRATA1%2DHSF&amp;searchScope=folder" TargetMode="External"/><Relationship Id="rId61" Type="http://schemas.openxmlformats.org/officeDocument/2006/relationships/hyperlink" Target="https://unisaludi-my.sharepoint.com/my?id=%2Fpersonal%2Fjohanacontratacion%5Funisaludi%5Fonmicrosoft%5Fcom%2FDocuments%2FCONTRATACION%202026%2DCONTRATA1%2DHSF%2FCTO%20078%20JIMENA%20CAROLINA%20BOBADILLA%20CALDERON&amp;viewid=615ec6ce%2Db4c5%2D47c6%2D9959%2D4ea468bd0701" TargetMode="External"/><Relationship Id="rId82"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90" Type="http://schemas.openxmlformats.org/officeDocument/2006/relationships/hyperlink" Target="https://unisaludi-my.sharepoint.com/my?id=%2Fpersonal%2Fjohanacontratacion%5Funisaludi%5Fonmicrosoft%5Fcom%2FDocuments%2FCONTRATACION%202026%2DCONTRATA1%2DHSF%2FCTO%20099%20CLAUDIA%20PATRICIA%20GOMEZ&amp;viewid=615ec6ce%2Db4c5%2D47c6%2D9959%2D4ea468bd0701" TargetMode="External"/><Relationship Id="rId19" Type="http://schemas.openxmlformats.org/officeDocument/2006/relationships/hyperlink" Target="https://unisaludi-my.sharepoint.com/my?id=%2Fpersonal%2Fjohanacontratacion%5Funisaludi%5Fonmicrosoft%5Fcom%2FDocuments%2FCONTRATACION%202026%2DCONTRATA1%2DHSF%2FCTO%20112%20JULIAN%20BARRAGAN&amp;viewid=615ec6ce%2Db4c5%2D47c6%2D9959%2D4ea468bd0701" TargetMode="External"/><Relationship Id="rId14" Type="http://schemas.openxmlformats.org/officeDocument/2006/relationships/hyperlink" Target="https://unisaludi-my.sharepoint.com/query?q=148&amp;id=%2Fpersonal%2Fjohanacontratacion%5Funisaludi%5Fonmicrosoft%5Fcom%2FDocuments%2FCONTRATACION%202026%2DCONTRATA1%2DHSF&amp;searchScope=folder" TargetMode="External"/><Relationship Id="rId22" Type="http://schemas.openxmlformats.org/officeDocument/2006/relationships/hyperlink" Target="https://unisaludi-my.sharepoint.com/query?q=155&amp;id=%2Fpersonal%2Fjohanacontratacion%5Funisaludi%5Fonmicrosoft%5Fcom%2FDocuments%2FCONTRATACION%202026%2DCONTRATA1%2DHSF&amp;searchScope=folder" TargetMode="External"/><Relationship Id="rId27"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30" Type="http://schemas.openxmlformats.org/officeDocument/2006/relationships/hyperlink" Target="https://unisaludi-my.sharepoint.com/my?id=%2Fpersonal%2Fjohanacontratacion%5Funisaludi%5Fonmicrosoft%5Fcom%2FDocuments%2FCONTRATACION%202026%2DCONTRATA1%2DHSF%2FCTO%20010%20MARIA%20ALEJANDRA%20MOSOCOSO%20RINCON&amp;viewid=615ec6ce%2Db4c5%2D47c6%2D9959%2D4ea468bd0701" TargetMode="External"/><Relationship Id="rId35"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43" Type="http://schemas.openxmlformats.org/officeDocument/2006/relationships/hyperlink" Target="https://unisaludi-my.sharepoint.com/my?id=%2Fpersonal%2Fjohanacontratacion%5Funisaludi%5Fonmicrosoft%5Fcom%2FDocuments%2FCONTRATACION%202026%2DCONTRATA1%2DHSF%2FCTO%20068%20EDGAR%20MAURICIO%20GONZALEZ&amp;viewid=615ec6ce%2Db4c5%2D47c6%2D9959%2D4ea468bd0701" TargetMode="External"/><Relationship Id="rId48" Type="http://schemas.openxmlformats.org/officeDocument/2006/relationships/hyperlink" Target="https://unisaludi-my.sharepoint.com/my?id=%2Fpersonal%2Fjohanacontratacion%5Funisaludi%5Fonmicrosoft%5Fcom%2FDocuments%2FCONTRATACION%202026%2DCONTRATA1%2DHSF%2FCTO%20070%20KELLY%20LORENA%20CARDONA%20ORTIZ&amp;viewid=615ec6ce%2Db4c5%2D47c6%2D9959%2D4ea468bd0701" TargetMode="External"/><Relationship Id="rId56" Type="http://schemas.openxmlformats.org/officeDocument/2006/relationships/hyperlink" Target="https://unisaludi-my.sharepoint.com/my?id=%2Fpersonal%2Fjohanacontratacion%5Funisaludi%5Fonmicrosoft%5Fcom%2FDocuments%2FCONTRATACION%202026%2DCONTRATA1%2DHSF%2FCTO%20032%20ADRIANA%20CRISTINA%20GARCIA%20GARAY&amp;viewid=615ec6ce%2Db4c5%2D47c6%2D9959%2D4ea468bd0701" TargetMode="External"/><Relationship Id="rId64" Type="http://schemas.openxmlformats.org/officeDocument/2006/relationships/hyperlink" Target="https://unisaludi-my.sharepoint.com/my?id=%2Fpersonal%2Fjohanacontratacion%5Funisaludi%5Fonmicrosoft%5Fcom%2FDocuments%2FCONTRATACION%202026%2DCONTRATA1%2DHSF%2FCTO%20085%20ANGIE%20PAOLA%20QUITIAN%20GALEANO&amp;viewid=615ec6ce%2Db4c5%2D47c6%2D9959%2D4ea468bd0701" TargetMode="External"/><Relationship Id="rId69" Type="http://schemas.openxmlformats.org/officeDocument/2006/relationships/hyperlink" Target="https://unisaludi-my.sharepoint.com/my?id=%2Fpersonal%2Fjohanacontratacion%5Funisaludi%5Fonmicrosoft%5Fcom%2FDocuments%2FCONTRATACION%202026%2DCONTRATA1%2DHSF%2FCTO%20087%20MARIA%20FERNANDA%20ARIAS%20DIAZ&amp;viewid=615ec6ce%2Db4c5%2D47c6%2D9959%2D4ea468bd0701" TargetMode="External"/><Relationship Id="rId77" Type="http://schemas.openxmlformats.org/officeDocument/2006/relationships/hyperlink" Target="https://unisaludi-my.sharepoint.com/my?id=%2Fpersonal%2Fjohanacontratacion%5Funisaludi%5Fonmicrosoft%5Fcom%2FDocuments%2FCONTRATACION%202026%2DCONTRATA1%2DHSF%2FCTO%20095%20YULIANA%20MARTINEZ%20ALAPE&amp;viewid=615ec6ce%2Db4c5%2D47c6%2D9959%2D4ea468bd0701" TargetMode="External"/><Relationship Id="rId8" Type="http://schemas.openxmlformats.org/officeDocument/2006/relationships/hyperlink" Target="https://unisaludi-my.sharepoint.com/my?id=%2Fpersonal%2Fjohanacontratacion%5Funisaludi%5Fonmicrosoft%5Fcom%2FDocuments%2FCONTRATACION%202026%2DCONTRATA1%2DHSF%2FCTO%20024%20JORGE%20ALBERTO%20VAQUIRO&amp;viewid=615ec6ce%2Db4c5%2D47c6%2D9959%2D4ea468bd0701" TargetMode="External"/><Relationship Id="rId51" Type="http://schemas.openxmlformats.org/officeDocument/2006/relationships/hyperlink" Target="https://unisaludi-my.sharepoint.com/my?id=%2Fpersonal%2Fjohanacontratacion%5Funisaludi%5Fonmicrosoft%5Fcom%2FDocuments%2FCONTRATACION%202026%2DCONTRATA1%2DHSF%2FCTO%20028%20RICARDO%20PRADO%20RUGELES&amp;viewid=615ec6ce%2Db4c5%2D47c6%2D9959%2D4ea468bd0701" TargetMode="External"/><Relationship Id="rId72" Type="http://schemas.openxmlformats.org/officeDocument/2006/relationships/hyperlink" Target="https://unisaludi-my.sharepoint.com/my?id=%2Fpersonal%2Fjohanacontratacion%5Funisaludi%5Fonmicrosoft%5Fcom%2FDocuments%2FCONTRATACION%202026%2DCONTRATA1%2DHSF%2FCTO%20103%20CAROL%20YARITZA%20PARRA&amp;viewid=615ec6ce%2Db4c5%2D47c6%2D9959%2D4ea468bd0701" TargetMode="External"/><Relationship Id="rId80" Type="http://schemas.openxmlformats.org/officeDocument/2006/relationships/hyperlink" Target="https://unisaludi-my.sharepoint.com/my?id=%2Fpersonal%2Fjohanacontratacion%5Funisaludi%5Fonmicrosoft%5Fcom%2FDocuments%2FCONTRATACION%202026%2DCONTRATA1%2DHSF%2FCTO%20102%20ANA%20CENED%20LOZANA&amp;viewid=615ec6ce%2Db4c5%2D47c6%2D9959%2D4ea468bd0701" TargetMode="External"/><Relationship Id="rId85" Type="http://schemas.openxmlformats.org/officeDocument/2006/relationships/hyperlink" Target="https://unisaludi-my.sharepoint.com/my?id=%2Fpersonal%2Fjohanacontratacion%5Funisaludi%5Fonmicrosoft%5Fcom%2FDocuments%2FCONTRATACION%202026%2DCONTRATA1%2DHSF%2FCTO%20023%20DISMED%20PHARMA&amp;viewid=615ec6ce%2Db4c5%2D47c6%2D9959%2D4ea468bd0701" TargetMode="External"/><Relationship Id="rId3" Type="http://schemas.openxmlformats.org/officeDocument/2006/relationships/hyperlink" Target="https://unisaludi-my.sharepoint.com/query?q=141&amp;id=%2Fpersonal%2Fjohanacontratacion%5Funisaludi%5Fonmicrosoft%5Fcom%2FDocuments%2FCONTRATACION%202026%2DCONTRATA1%2DHSF&amp;searchScope=folder" TargetMode="External"/><Relationship Id="rId12" Type="http://schemas.openxmlformats.org/officeDocument/2006/relationships/hyperlink" Target="https://unisaludi-my.sharepoint.com/my?id=%2Fpersonal%2Fjohanacontratacion%5Funisaludi%5Fonmicrosoft%5Fcom%2FDocuments%2FCONTRATACION%202026%2DCONTRATA1%2DHSF%2FCTO%20083%20YUDI%20ANDREA%20PENAGOS%20RONCANCIO&amp;viewid=615ec6ce%2Db4c5%2D47c6%2D9959%2D4ea468bd0701" TargetMode="External"/><Relationship Id="rId17"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25" Type="http://schemas.openxmlformats.org/officeDocument/2006/relationships/hyperlink" Target="https://unisaludi-my.sharepoint.com/my?id=%2Fpersonal%2Fjohanacontratacion%5Funisaludi%5Fonmicrosoft%5Fcom%2FDocuments%2FCONTRATACION%202026%2FCTO%20538%20YEIMY%20NIRAMA%20BAYONA%20RODRIGUEZ" TargetMode="External"/><Relationship Id="rId33"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38"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46" Type="http://schemas.openxmlformats.org/officeDocument/2006/relationships/hyperlink" Target="https://unisaludi-my.sharepoint.com/my?id=%2Fpersonal%2Fjohanacontratacion%5Funisaludi%5Fonmicrosoft%5Fcom%2FDocuments%2FCONTRATACION%202026%2DCONTRATA1%2DHSF%2FCTO%20041%20CARLOS%20EDUARDO%20AMAYA%20BARBOSA&amp;viewid=615ec6ce%2Db4c5%2D47c6%2D9959%2D4ea468bd0701" TargetMode="External"/><Relationship Id="rId59" Type="http://schemas.openxmlformats.org/officeDocument/2006/relationships/hyperlink" Target="https://unisaludi-my.sharepoint.com/my?id=%2Fpersonal%2Fjohanacontratacion%5Funisaludi%5Fonmicrosoft%5Fcom%2FDocuments%2FCONTRATACION%202026%2DCONTRATA1%2DHSF%2FCTO%20056%20INGRITH%20KATHERINE%20CHACON%20PALACIO&amp;viewid=615ec6ce%2Db4c5%2D47c6%2D9959%2D4ea468bd0701" TargetMode="External"/><Relationship Id="rId67" Type="http://schemas.openxmlformats.org/officeDocument/2006/relationships/hyperlink" Target="https://unisaludi-my.sharepoint.com/my?id=%2Fpersonal%2Fjohanacontratacion%5Funisaludi%5Fonmicrosoft%5Fcom%2FDocuments%2FCONTRATACION%202026%2DCONTRATA1%2DHSF%2FCTO%20072%20MARTHA%20LUCIA%20DELGADO&amp;viewid=615ec6ce%2Db4c5%2D47c6%2D9959%2D4ea468bd0701" TargetMode="External"/><Relationship Id="rId20" Type="http://schemas.openxmlformats.org/officeDocument/2006/relationships/hyperlink" Target="https://unisaludi-my.sharepoint.com/my?id=%2Fpersonal%2Fjohanacontratacion%5Funisaludi%5Fonmicrosoft%5Fcom%2FDocuments%2FCONTRATACION%202026%2DCONTRATA1%2DHSF%2FCTO%20111%20JULIAN%20DAVID%20RODRIGUEZ%20RAMIREZ&amp;viewid=615ec6ce%2Db4c5%2D47c6%2D9959%2D4ea468bd0701" TargetMode="External"/><Relationship Id="rId41" Type="http://schemas.openxmlformats.org/officeDocument/2006/relationships/hyperlink" Target="https://unisaludi-my.sharepoint.com/my?id=%2Fpersonal%2Fjohanacontratacion%5Funisaludi%5Fonmicrosoft%5Fcom%2FDocuments%2FCONTRATACION%202026%2DCONTRATA1%2DHSF%2FCTO%20063%20ELNORILSKE%20MORALES%20OCHOA&amp;viewid=615ec6ce%2Db4c5%2D47c6%2D9959%2D4ea468bd0701" TargetMode="External"/><Relationship Id="rId54" Type="http://schemas.openxmlformats.org/officeDocument/2006/relationships/hyperlink" Target="https://unisaludi-my.sharepoint.com/my?id=%2Fpersonal%2Fjohanacontratacion%5Funisaludi%5Fonmicrosoft%5Fcom%2FDocuments%2FCONTRATACION%202026%2DCONTRATA1%2DHSF%2FCTO%20051%20DANIEL%20EDUARDO%20PINILLA%20OSPINA&amp;viewid=615ec6ce%2Db4c5%2D47c6%2D9959%2D4ea468bd0701" TargetMode="External"/><Relationship Id="rId62" Type="http://schemas.openxmlformats.org/officeDocument/2006/relationships/hyperlink" Target="https://unisaludi-my.sharepoint.com/my?id=%2Fpersonal%2Fjohanacontratacion%5Funisaludi%5Fonmicrosoft%5Fcom%2FDocuments%2FCONTRATACION%202026%2DCONTRATA1%2DHSF%2FCTO%20079%20ERIKA%20MARCELA%20CONSTAIN%20VALENCIA&amp;viewid=615ec6ce%2Db4c5%2D47c6%2D9959%2D4ea468bd0701" TargetMode="External"/><Relationship Id="rId70" Type="http://schemas.openxmlformats.org/officeDocument/2006/relationships/hyperlink" Target="https://unisaludi-my.sharepoint.com/my?id=%2Fpersonal%2Fjohanacontratacion%5Funisaludi%5Fonmicrosoft%5Fcom%2FDocuments%2FCONTRATACION%202026%2DCONTRATA1%2DHSF%2FCTO%20106%20MARIA%20ELCED%20SANCHEZ&amp;viewid=615ec6ce%2Db4c5%2D47c6%2D9959%2D4ea468bd0701" TargetMode="External"/><Relationship Id="rId75" Type="http://schemas.openxmlformats.org/officeDocument/2006/relationships/hyperlink" Target="https://unisaludi-my.sharepoint.com/my?id=%2Fpersonal%2Fjohanacontratacion%5Funisaludi%5Fonmicrosoft%5Fcom%2FDocuments%2FCONTRATACION%202026%2DCONTRATA1%2DHSF%2FCTO%20096%20MARIELA%20BUITRAGO%20BAQUIRO&amp;viewid=615ec6ce%2Db4c5%2D47c6%2D9959%2D4ea468bd0701" TargetMode="External"/><Relationship Id="rId83" Type="http://schemas.openxmlformats.org/officeDocument/2006/relationships/hyperlink" Target="https://unisaludi-my.sharepoint.com/my?id=%2Fpersonal%2Fjohanacontratacion%5Funisaludi%5Fonmicrosoft%5Fcom%2FDocuments%2FCONTRATACION%202026%2DCONTRATA1%2DHSF%2FCTO%20089%20GLORIA%20ALEXANDRA%20MONTOYA%20CESPEDES&amp;viewid=615ec6ce%2Db4c5%2D47c6%2D9959%2D4ea468bd0701" TargetMode="External"/><Relationship Id="rId88" Type="http://schemas.openxmlformats.org/officeDocument/2006/relationships/hyperlink" Target="https://unisaludi-my.sharepoint.com/my?id=%2Fpersonal%2Fjohanacontratacion%5Funisaludi%5Fonmicrosoft%5Fcom%2FDocuments%2FCONTRATACION%202026%2DCONTRATA1%2DHSF%2FCTO%20101%20ERIKA%20ALEJANDRA%20TORRES%20OLAYA&amp;viewid=615ec6ce%2Db4c5%2D47c6%2D9959%2D4ea468bd0701" TargetMode="External"/><Relationship Id="rId91" Type="http://schemas.openxmlformats.org/officeDocument/2006/relationships/vmlDrawing" Target="../drawings/vmlDrawing3.vml"/><Relationship Id="rId1" Type="http://schemas.openxmlformats.org/officeDocument/2006/relationships/hyperlink" Target="https://unisaludi-my.sharepoint.com/query?q=153&amp;id=%2Fpersonal%2Fjohanacontratacion%5Funisaludi%5Fonmicrosoft%5Fcom%2FDocuments%2FCONTRATACION%202026%2DCONTRATA1%2DHSF&amp;searchScope=folder" TargetMode="External"/><Relationship Id="rId6" Type="http://schemas.openxmlformats.org/officeDocument/2006/relationships/hyperlink" Target="https://unisaludi-my.sharepoint.com/query?q=137&amp;id=%2Fpersonal%2Fjohanacontratacion%5Funisaludi%5Fonmicrosoft%5Fcom%2FDocuments%2FCONTRATACION%202026%2DCONTRATA1%2DHSF&amp;searchScope=folder" TargetMode="External"/><Relationship Id="rId15" Type="http://schemas.openxmlformats.org/officeDocument/2006/relationships/hyperlink" Target="https://unisaludi-my.sharepoint.com/my?id=%2Fpersonal%2Fjohanacontratacion%5Funisaludi%5Fonmicrosoft%5Fcom%2FDocuments%2FCONTRATACION%202026%2DCONTRATA1%2DHSF%2FCTO%20180%20SAN%20PABLO%20ANGEL%20005%20MINIMA%20RX" TargetMode="External"/><Relationship Id="rId23" Type="http://schemas.openxmlformats.org/officeDocument/2006/relationships/hyperlink" Target="https://unisaludi-my.sharepoint.com/my?id=%2Fpersonal%2Fjohanacontratacion%5Funisaludi%5Fonmicrosoft%5Fcom%2FDocuments%2FCONTRATACION%202026%2FCTO%20401%20ADRIANA%20DEL%20ROSARIO%20TRUJILLO%20SALCEDO" TargetMode="External"/><Relationship Id="rId28"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36"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49" Type="http://schemas.openxmlformats.org/officeDocument/2006/relationships/hyperlink" Target="https://unisaludi-my.sharepoint.com/my?id=%2Fpersonal%2Fjohanacontratacion%5Funisaludi%5Fonmicrosoft%5Fcom%2FDocuments%2FCONTRATACION%202026%2DCONTRATA1%2DHSF%2FCTO%20053%20CIELO%20MARIANA%20CAROLINA%20PRADILLA%20VELEZ&amp;viewid=615ec6ce%2Db4c5%2D47c6%2D9959%2D4ea468bd0701" TargetMode="External"/><Relationship Id="rId57" Type="http://schemas.openxmlformats.org/officeDocument/2006/relationships/hyperlink" Target="https://unisaludi-my.sharepoint.com/my?id=%2Fpersonal%2Fjohanacontratacion%5Funisaludi%5Fonmicrosoft%5Fcom%2FDocuments%2FCONTRATACION%202026%2DCONTRATA1%2DHSF%2FCTO%20018%20DIANA%20CAMILA%20TRONCOSO%20ALVAREZ&amp;viewid=615ec6ce%2Db4c5%2D47c6%2D9959%2D4ea468bd0701" TargetMode="External"/><Relationship Id="rId10" Type="http://schemas.openxmlformats.org/officeDocument/2006/relationships/hyperlink" Target="https://unisaludi-my.sharepoint.com/query?q=127&amp;id=%2Fpersonal%2Fjohanacontratacion%5Funisaludi%5Fonmicrosoft%5Fcom%2FDocuments%2FCONTRATACION%202026%2DCONTRATA1%2DHSF&amp;searchScope=folder" TargetMode="External"/><Relationship Id="rId31" Type="http://schemas.openxmlformats.org/officeDocument/2006/relationships/hyperlink" Target="https://unisaludi-my.sharepoint.com/my?id=%2Fpersonal%2Fjohanacontratacion%5Funisaludi%5Fonmicrosoft%5Fcom%2FDocuments%2FCONTRATACION%202026%2DCONTRATA1%2DHSF%2FCTO%20016%20ALLISON%20LILLEY%20RONDON%20HORTA&amp;viewid=615ec6ce%2Db4c5%2D47c6%2D9959%2D4ea468bd0701" TargetMode="External"/><Relationship Id="rId44" Type="http://schemas.openxmlformats.org/officeDocument/2006/relationships/hyperlink" Target="https://unisaludi-my.sharepoint.com/my?id=%2Fpersonal%2Fjohanacontratacion%5Funisaludi%5Fonmicrosoft%5Fcom%2FDocuments%2FCONTRATACION%202026%2DCONTRATA1%2DHSF%2FCTO%20039%20NINI%20JOHANNA%20VARON%20GUTIERREZ&amp;viewid=615ec6ce%2Db4c5%2D47c6%2D9959%2D4ea468bd0701" TargetMode="External"/><Relationship Id="rId52" Type="http://schemas.openxmlformats.org/officeDocument/2006/relationships/hyperlink" Target="https://unisaludi-my.sharepoint.com/my?id=%2Fpersonal%2Fjohanacontratacion%5Funisaludi%5Fonmicrosoft%5Fcom%2FDocuments%2FCONTRATACION%202026%2DCONTRATA1%2DHSF%2FCTO%20020%20CESAR%20AUGUSTO%20ARANGO%20GARCIA&amp;viewid=615ec6ce%2Db4c5%2D47c6%2D9959%2D4ea468bd0701" TargetMode="External"/><Relationship Id="rId60"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65" Type="http://schemas.openxmlformats.org/officeDocument/2006/relationships/hyperlink" Target="https://unisaludi-my.sharepoint.com/my?id=%2Fpersonal%2Fjohanacontratacion%5Funisaludi%5Fonmicrosoft%5Fcom%2FDocuments%2FCONTRATACION%202026%2DCONTRATA1%2DHSF%2FCTO%20077%20MARIA%20CAMILA%20SANCHEZ%20GUEVARA&amp;viewid=615ec6ce%2Db4c5%2D47c6%2D9959%2D4ea468bd0701" TargetMode="External"/><Relationship Id="rId73" Type="http://schemas.openxmlformats.org/officeDocument/2006/relationships/hyperlink" Target="https://unisaludi-my.sharepoint.com/my?id=%2Fpersonal%2Fjohanacontratacion%5Funisaludi%5Fonmicrosoft%5Fcom%2FDocuments%2FCONTRATACION%202026%2DCONTRATA1%2DHSF%2FCTO%20088%20YAMILE%20BELTRAN%20ARANGO&amp;viewid=615ec6ce%2Db4c5%2D47c6%2D9959%2D4ea468bd0701" TargetMode="External"/><Relationship Id="rId78" Type="http://schemas.openxmlformats.org/officeDocument/2006/relationships/hyperlink" Target="https://unisaludi-my.sharepoint.com/my?id=%2Fpersonal%2Fjohanacontratacion%5Funisaludi%5Fonmicrosoft%5Fcom%2FDocuments%2FCONTRATACION%202026%2DCONTRATA1%2DHSF%2FCTO%20097%20BEATRIZ%20ADRIANA%20ACOSTA&amp;viewid=615ec6ce%2Db4c5%2D47c6%2D9959%2D4ea468bd0701" TargetMode="External"/><Relationship Id="rId81" Type="http://schemas.openxmlformats.org/officeDocument/2006/relationships/hyperlink" Target="https://unisaludi-my.sharepoint.com/query?q=125&amp;id=%2Fpersonal%2Fjohanacontratacion%5Funisaludi%5Fonmicrosoft%5Fcom%2FDocuments%2FCONTRATACION%202026%2DCONTRATA1%2DHSF&amp;searchScope=folder" TargetMode="External"/><Relationship Id="rId86" Type="http://schemas.openxmlformats.org/officeDocument/2006/relationships/hyperlink" Target="https://unisaludi-my.sharepoint.com/my?id=%2Fpersonal%2Fjohanacontratacion%5Funisaludi%5Fonmicrosoft%5Fcom%2FDocuments%2FCONTRATACION%202026%2DCONTRATA1%2DHSF%2FCTO%20027%20SEGURIDAD%20EL%20TREBOL&amp;viewid=615ec6ce%2Db4c5%2D47c6%2D9959%2D4ea468bd0701" TargetMode="External"/><Relationship Id="rId4" Type="http://schemas.openxmlformats.org/officeDocument/2006/relationships/hyperlink" Target="https://unisaludi-my.sharepoint.com/query?q=140&amp;id=%2Fpersonal%2Fjohanacontratacion%5Funisaludi%5Fonmicrosoft%5Fcom%2FDocuments%2FCONTRATACION%202026%2DCONTRATA1%2DHSF&amp;searchScope=folder" TargetMode="External"/><Relationship Id="rId9" Type="http://schemas.openxmlformats.org/officeDocument/2006/relationships/hyperlink" Target="https://unisaludi-my.sharepoint.com/query?q=132&amp;id=%2Fpersonal%2Fjohanacontratacion%5Funisaludi%5Fonmicrosoft%5Fcom%2FDocuments%2FCONTRATACION%202026%2DCONTRATA1%2DHSF&amp;searchScope=folder"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unisaludi-my.sharepoint.com/query?q=155&amp;id=%2Fpersonal%2Fjohanacontratacion%5Funisaludi%5Fonmicrosoft%5Fcom%2FDocuments%2FCONTRATACION%202026%2DCONTRATA1%2DHSF&amp;searchScope=folder" TargetMode="External"/><Relationship Id="rId117" Type="http://schemas.openxmlformats.org/officeDocument/2006/relationships/hyperlink" Target="https://unisaludi-my.sharepoint.com/my?id=%2Fpersonal%2Fjohanacontratacion%5Funisaludi%5Fonmicrosoft%5Fcom%2FDocuments%2FCONTRATACION%202026%2FCTO%20533%20ANGELA%20DANIELA%20OSPINA%20MOTTA" TargetMode="External"/><Relationship Id="rId21"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42" Type="http://schemas.openxmlformats.org/officeDocument/2006/relationships/hyperlink" Target="https://unisaludi-my.sharepoint.com/my?id=%2Fpersonal%2Fjohanacontratacion%5Funisaludi%5Fonmicrosoft%5Fcom%2FDocuments%2FCONTRATACION%202026%2FCTO%20415%20MARIA%20JOSE%20CASTILLO%20SIMANCAS" TargetMode="External"/><Relationship Id="rId47" Type="http://schemas.openxmlformats.org/officeDocument/2006/relationships/hyperlink" Target="https://unisaludi-my.sharepoint.com/my?id=%2Fpersonal%2Fjohanacontratacion%5Funisaludi%5Fonmicrosoft%5Fcom%2FDocuments%2FCONTRATACION%202026%2FCTO%20420%20YULI%20JOHANNA%20CONTRERAS%20%C2%B4GUTIERREZ" TargetMode="External"/><Relationship Id="rId63" Type="http://schemas.openxmlformats.org/officeDocument/2006/relationships/hyperlink" Target="https://unisaludi-my.sharepoint.com/my?id=%2Fpersonal%2Fjohanacontratacion%5Funisaludi%5Fonmicrosoft%5Fcom%2FDocuments%2FCONTRATACION%202026%2FCTO%20436%20MAIRA%20ALEJANDRA%20PADILLA%20SUAREZ" TargetMode="External"/><Relationship Id="rId68" Type="http://schemas.openxmlformats.org/officeDocument/2006/relationships/hyperlink" Target="https://unisaludi-my.sharepoint.com/my?id=%2Fpersonal%2Fjohanacontratacion%5Funisaludi%5Fonmicrosoft%5Fcom%2FDocuments%2FCONTRATACION%202026%2FCTO%20455%20JENSY%20DURANY%20MANRIQUE%20SOTO" TargetMode="External"/><Relationship Id="rId84" Type="http://schemas.openxmlformats.org/officeDocument/2006/relationships/hyperlink" Target="https://unisaludi-my.sharepoint.com/my?id=%2Fpersonal%2Fjohanacontratacion%5Funisaludi%5Fonmicrosoft%5Fcom%2FDocuments%2FCONTRATACION%202026%2FCTO%20479%20ANGEL%20SANTIAGO%20GOMEZ%20BOCANEGRA" TargetMode="External"/><Relationship Id="rId89" Type="http://schemas.openxmlformats.org/officeDocument/2006/relationships/hyperlink" Target="https://unisaludi-my.sharepoint.com/my?id=%2Fpersonal%2Fjohanacontratacion%5Funisaludi%5Fonmicrosoft%5Fcom%2FDocuments%2FCONTRATACION%202026%2FCTO%20484%20HELENA%20DEL%20PILAR%20AMAYA%20CARDONA" TargetMode="External"/><Relationship Id="rId112" Type="http://schemas.openxmlformats.org/officeDocument/2006/relationships/hyperlink" Target="https://unisaludi-my.sharepoint.com/my?id=%2Fpersonal%2Fjohanacontratacion%5Funisaludi%5Fonmicrosoft%5Fcom%2FDocuments%2FCONTRATACION%202026%2FCTO%20528%20BRIGITH%20ROMERO%20FANDI%C3%91O" TargetMode="External"/><Relationship Id="rId133" Type="http://schemas.openxmlformats.org/officeDocument/2006/relationships/hyperlink" Target="https://unisaludi-my.sharepoint.com/my?id=%2Fpersonal%2Fjohanacontratacion%5Funisaludi%5Fonmicrosoft%5Fcom%2FDocuments%2FCONTRATACION%202026%2FCTO%20560%20DIVA%20TIMOTE%20QUITORA" TargetMode="External"/><Relationship Id="rId138" Type="http://schemas.openxmlformats.org/officeDocument/2006/relationships/hyperlink" Target="https://unisaludi-my.sharepoint.com/my?id=%2Fpersonal%2Fjohanacontratacion%5Funisaludi%5Fonmicrosoft%5Fcom%2FDocuments%2FCONTRATACION%202026%2FCTO%20567%20BRAYAN%20VALENCIA%20ORTIZ" TargetMode="External"/><Relationship Id="rId16"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107" Type="http://schemas.openxmlformats.org/officeDocument/2006/relationships/hyperlink" Target="https://unisaludi-my.sharepoint.com/my?id=%2Fpersonal%2Fjohanacontratacion%5Funisaludi%5Fonmicrosoft%5Fcom%2FDocuments%2FCONTRATACION%202026%2FCTO%20521%20ADRIANA%20PATRICIA%20RESTREPO%20FLORO" TargetMode="External"/><Relationship Id="rId11"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32" Type="http://schemas.openxmlformats.org/officeDocument/2006/relationships/hyperlink" Target="https://unisaludi-my.sharepoint.com/my?id=%2Fpersonal%2Fjohanacontratacion%5Funisaludi%5Fonmicrosoft%5Fcom%2FDocuments%2FCONTRATACION%202026%2FCTO%20406%20DENIS%20ADRIANA%20CIFUENTES%20MENDEZ" TargetMode="External"/><Relationship Id="rId37" Type="http://schemas.openxmlformats.org/officeDocument/2006/relationships/hyperlink" Target="https://unisaludi-my.sharepoint.com/my?id=%2Fpersonal%2Fjohanacontratacion%5Funisaludi%5Fonmicrosoft%5Fcom%2FDocuments%2FCONTRATACION%202026%2FCTO%20410%20JAIRO%20ALFONSO%20SALAZAR%20BERNAL" TargetMode="External"/><Relationship Id="rId53" Type="http://schemas.openxmlformats.org/officeDocument/2006/relationships/hyperlink" Target="https://unisaludi-my.sharepoint.com/my?id=%2Fpersonal%2Fjohanacontratacion%5Funisaludi%5Fonmicrosoft%5Fcom%2FDocuments%2FCONTRATACION%202026%2FCTO%20426%20YENY%20PAOLA%20RINCON%20CELADA" TargetMode="External"/><Relationship Id="rId58" Type="http://schemas.openxmlformats.org/officeDocument/2006/relationships/hyperlink" Target="https://unisaludi-my.sharepoint.com/my?id=%2Fpersonal%2Fjohanacontratacion%5Funisaludi%5Fonmicrosoft%5Fcom%2FDocuments%2FCONTRATACION%202026%2FCTO%20431%20MARIA%20ALEJANDRA%20PEREZ%20ROBAYO" TargetMode="External"/><Relationship Id="rId74" Type="http://schemas.openxmlformats.org/officeDocument/2006/relationships/hyperlink" Target="https://unisaludi-my.sharepoint.com/my?id=%2Fpersonal%2Fjohanacontratacion%5Funisaludi%5Fonmicrosoft%5Fcom%2FDocuments%2FCONTRATACION%202026%2FCTO%20463%20ANGIE%20LORENA%20NAVARRETE%20ORTIZ" TargetMode="External"/><Relationship Id="rId79" Type="http://schemas.openxmlformats.org/officeDocument/2006/relationships/hyperlink" Target="https://unisaludi-my.sharepoint.com/my?id=%2Fpersonal%2Fjohanacontratacion%5Funisaludi%5Fonmicrosoft%5Fcom%2FDocuments%2FCONTRATACION%202026%2FCTO%20471%20LAURA%20DANIELA%20GOMEZ%20QUINTERO" TargetMode="External"/><Relationship Id="rId102" Type="http://schemas.openxmlformats.org/officeDocument/2006/relationships/hyperlink" Target="https://unisaludi-my.sharepoint.com/my?id=%2Fpersonal%2Fjohanacontratacion%5Funisaludi%5Fonmicrosoft%5Fcom%2FDocuments%2FCONTRATACION%202026%2FCTO%20509%20JUAN%20CAMILO%20PENAGOS%20BERRIO" TargetMode="External"/><Relationship Id="rId123" Type="http://schemas.openxmlformats.org/officeDocument/2006/relationships/hyperlink" Target="https://unisaludi-my.sharepoint.com/my?id=%2Fpersonal%2Fjohanacontratacion%5Funisaludi%5Fonmicrosoft%5Fcom%2FDocuments%2FCONTRATACION%202026%2FCTO%20544%20VIBIAN%20ESLENDY%20ALVAREZ%20MAFLA" TargetMode="External"/><Relationship Id="rId128" Type="http://schemas.openxmlformats.org/officeDocument/2006/relationships/hyperlink" Target="https://unisaludi-my.sharepoint.com/my?id=%2Fpersonal%2Fjohanacontratacion%5Funisaludi%5Fonmicrosoft%5Fcom%2FDocuments%2FCONTRATACION%202026%2FCTO%20553%20ANA%20DORIS%20RODRIGUEZ%20GALINDO" TargetMode="External"/><Relationship Id="rId144" Type="http://schemas.openxmlformats.org/officeDocument/2006/relationships/hyperlink" Target="https://unisaludi-my.sharepoint.com/my?id=%2Fpersonal%2Fjohanacontratacion%5Funisaludi%5Fonmicrosoft%5Fcom%2FDocuments%2FCONTRATACION%202026%2FCTO%20575%20%20GLORIA%20FERNANDA%20MORENO%20BERNAL" TargetMode="External"/><Relationship Id="rId149" Type="http://schemas.openxmlformats.org/officeDocument/2006/relationships/comments" Target="../comments4.xml"/><Relationship Id="rId5"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90" Type="http://schemas.openxmlformats.org/officeDocument/2006/relationships/hyperlink" Target="https://unisaludi-my.sharepoint.com/my?id=%2Fpersonal%2Fjohanacontratacion%5Funisaludi%5Fonmicrosoft%5Fcom%2FDocuments%2FCONTRATACION%202026%2FCTO%20485%20LUISA%20FERNANDA%20BAUTISTA%20SUSA" TargetMode="External"/><Relationship Id="rId95" Type="http://schemas.openxmlformats.org/officeDocument/2006/relationships/hyperlink" Target="https://unisaludi-my.sharepoint.com/my?id=%2Fpersonal%2Fjohanacontratacion%5Funisaludi%5Fonmicrosoft%5Fcom%2FDocuments%2FCONTRATACION%202026%2FCTO%20490%20SAMUEL%20SANTIAGO%20PRIETO%20ORTEGON" TargetMode="External"/><Relationship Id="rId22"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27" Type="http://schemas.openxmlformats.org/officeDocument/2006/relationships/hyperlink" Target="https://unisaludi-my.sharepoint.com/query?q=156&amp;id=%2Fpersonal%2Fjohanacontratacion%5Funisaludi%5Fonmicrosoft%5Fcom%2FDocuments%2FCONTRATACION%202026%2DCONTRATA1%2DHSF&amp;searchScope=folder" TargetMode="External"/><Relationship Id="rId43" Type="http://schemas.openxmlformats.org/officeDocument/2006/relationships/hyperlink" Target="https://unisaludi-my.sharepoint.com/my?id=%2Fpersonal%2Fjohanacontratacion%5Funisaludi%5Fonmicrosoft%5Fcom%2FDocuments%2FCONTRATACION%202026%2FCTO%20416%20MARIA%20DEL%20PILAR%20CUENCA%20CASTA%C3%91O" TargetMode="External"/><Relationship Id="rId48" Type="http://schemas.openxmlformats.org/officeDocument/2006/relationships/hyperlink" Target="https://unisaludi-my.sharepoint.com/my?id=%2Fpersonal%2Fjohanacontratacion%5Funisaludi%5Fonmicrosoft%5Fcom%2FDocuments%2FCONTRATACION%202026%2FCTO%20421%20ANDRES%20EDUARDO%20CARDENAS%20BARRETO" TargetMode="External"/><Relationship Id="rId64" Type="http://schemas.openxmlformats.org/officeDocument/2006/relationships/hyperlink" Target="https://unisaludi-my.sharepoint.com/my?id=%2Fpersonal%2Fjohanacontratacion%5Funisaludi%5Fonmicrosoft%5Fcom%2FDocuments%2FCONTRATACION%202026%2FCTO%20437%20ANGIE%20STEFANNY%20MARQUEZ%20YAGUARA" TargetMode="External"/><Relationship Id="rId69" Type="http://schemas.openxmlformats.org/officeDocument/2006/relationships/hyperlink" Target="https://unisaludi-my.sharepoint.com/my?id=%2Fpersonal%2Fjohanacontratacion%5Funisaludi%5Fonmicrosoft%5Fcom%2FDocuments%2FCONTRATACION%202026%2FCTO%20456%20SANDRA%20LILIANA%20VERA%20LOZANO" TargetMode="External"/><Relationship Id="rId113" Type="http://schemas.openxmlformats.org/officeDocument/2006/relationships/hyperlink" Target="https://unisaludi-my.sharepoint.com/my?id=%2Fpersonal%2Fjohanacontratacion%5Funisaludi%5Fonmicrosoft%5Fcom%2FDocuments%2FCONTRATACION%202026%2FCTO%20529%20JOHANNA%20AVILES%20GONGORA" TargetMode="External"/><Relationship Id="rId118" Type="http://schemas.openxmlformats.org/officeDocument/2006/relationships/hyperlink" Target="https://unisaludi-my.sharepoint.com/my?id=%2Fpersonal%2Fjohanacontratacion%5Funisaludi%5Fonmicrosoft%5Fcom%2FDocuments%2FCONTRATACION%202026%2FCTO%20534%20JUAN%20MANUEL%20RODRIGUEZ%20CASTRO" TargetMode="External"/><Relationship Id="rId134" Type="http://schemas.openxmlformats.org/officeDocument/2006/relationships/hyperlink" Target="https://unisaludi-my.sharepoint.com/my?id=%2Fpersonal%2Fjohanacontratacion%5Funisaludi%5Fonmicrosoft%5Fcom%2FDocuments%2FCONTRATACION%202026%2FCTO%20561%20MONCA%20XIMENA%20PATI%C3%91O%20YATE" TargetMode="External"/><Relationship Id="rId139" Type="http://schemas.openxmlformats.org/officeDocument/2006/relationships/hyperlink" Target="https://unisaludi-my.sharepoint.com/my?id=%2Fpersonal%2Fjohanacontratacion%5Funisaludi%5Fonmicrosoft%5Fcom%2FDocuments%2FCONTRATACION%202026%2FCTO%20568%20JENNY%20VIVIANA%20RIVERA" TargetMode="External"/><Relationship Id="rId80" Type="http://schemas.openxmlformats.org/officeDocument/2006/relationships/hyperlink" Target="https://unisaludi-my.sharepoint.com/my?id=%2Fpersonal%2Fjohanacontratacion%5Funisaludi%5Fonmicrosoft%5Fcom%2FDocuments%2FCONTRATACION%202026%2FCTO%20473%20LESLY%20KARINA%20VALENCIA%20GUZMAN" TargetMode="External"/><Relationship Id="rId85" Type="http://schemas.openxmlformats.org/officeDocument/2006/relationships/hyperlink" Target="https://unisaludi-my.sharepoint.com/my?id=%2Fpersonal%2Fjohanacontratacion%5Funisaludi%5Fonmicrosoft%5Fcom%2FDocuments%2FCONTRATACION%202026%2FCTO%20480%20DIANA%20JUDITH%20CRISTANCHO" TargetMode="External"/><Relationship Id="rId3" Type="http://schemas.openxmlformats.org/officeDocument/2006/relationships/hyperlink" Target="https://unisaludi-my.sharepoint.com/my?id=%2Fpersonal%2Fjohanacontratacion%5Funisaludi%5Fonmicrosoft%5Fcom%2FDocuments%2FCONTRATACION%202026%2FCTO%20356%20JUAN%20DIEGO%20RIVAS%20AVILEZ" TargetMode="External"/><Relationship Id="rId12"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17" Type="http://schemas.openxmlformats.org/officeDocument/2006/relationships/hyperlink" Target="https://unisaludi-my.sharepoint.com/my?id=%2Fpersonal%2Fjohanacontratacion%5Funisaludi%5Fonmicrosoft%5Fcom%2FDocuments%2FCONTRATACION%202026%2DCONTRATA1%2DHSF%2FCTO%20112%20JULIAN%20BARRAGAN&amp;viewid=615ec6ce%2Db4c5%2D47c6%2D9959%2D4ea468bd0701" TargetMode="External"/><Relationship Id="rId25" Type="http://schemas.openxmlformats.org/officeDocument/2006/relationships/hyperlink" Target="https://unisaludi-my.sharepoint.com/my?id=%2Fpersonal%2Fjohanacontratacion%5Funisaludi%5Fonmicrosoft%5Fcom%2FDocuments%2FCONTRATACION%202026%2FCTO%20356%20JUAN%20DIEGO%20RIVAS%20AVILEZ" TargetMode="External"/><Relationship Id="rId33" Type="http://schemas.openxmlformats.org/officeDocument/2006/relationships/hyperlink" Target="https://unisaludi-my.sharepoint.com/my?id=%2Fpersonal%2Fjohanacontratacion%5Funisaludi%5Fonmicrosoft%5Fcom%2FDocuments%2FCONTRATACION%202026%2FCTO%20407%20FRANCY%20NATALIA%20GL%20MUNERA" TargetMode="External"/><Relationship Id="rId38" Type="http://schemas.openxmlformats.org/officeDocument/2006/relationships/hyperlink" Target="https://unisaludi-my.sharepoint.com/my?id=%2Fpersonal%2Fjohanacontratacion%5Funisaludi%5Fonmicrosoft%5Fcom%2FDocuments%2FCONTRATACION%202026%2FCTO%20411%20ALIX%20YOHANNA%20RAMIREZ%20PRADA" TargetMode="External"/><Relationship Id="rId46" Type="http://schemas.openxmlformats.org/officeDocument/2006/relationships/hyperlink" Target="https://unisaludi-my.sharepoint.com/my?id=%2Fpersonal%2Fjohanacontratacion%5Funisaludi%5Fonmicrosoft%5Fcom%2FDocuments%2FCONTRATACION%202026%2FCTO%20419%20NATALIA%20SAAVEDRA" TargetMode="External"/><Relationship Id="rId59" Type="http://schemas.openxmlformats.org/officeDocument/2006/relationships/hyperlink" Target="https://unisaludi-my.sharepoint.com/my?id=%2Fpersonal%2Fjohanacontratacion%5Funisaludi%5Fonmicrosoft%5Fcom%2FDocuments%2FCONTRATACION%202026%2FCTO%20432%20PAULA%20XIMENA%20CIFUENTES%20PABOM" TargetMode="External"/><Relationship Id="rId67" Type="http://schemas.openxmlformats.org/officeDocument/2006/relationships/hyperlink" Target="https://unisaludi-my.sharepoint.com/my?id=%2Fpersonal%2Fjohanacontratacion%5Funisaludi%5Fonmicrosoft%5Fcom%2FDocuments%2FCONTRATACION%202026%2FCTO%20440%20LAURA%20DANIELA%20TOBAR%20BUSTOS" TargetMode="External"/><Relationship Id="rId103" Type="http://schemas.openxmlformats.org/officeDocument/2006/relationships/hyperlink" Target="https://unisaludi-my.sharepoint.com/my?id=%2Fpersonal%2Fjohanacontratacion%5Funisaludi%5Fonmicrosoft%5Fcom%2FDocuments%2FCONTRATACION%202026%2FCTO%20510%20ANGIE%20TATIANA%20CASTA%C3%91%C3%91O" TargetMode="External"/><Relationship Id="rId108" Type="http://schemas.openxmlformats.org/officeDocument/2006/relationships/hyperlink" Target="https://unisaludi-my.sharepoint.com/my?id=%2Fpersonal%2Fjohanacontratacion%5Funisaludi%5Fonmicrosoft%5Fcom%2FDocuments%2FCONTRATACION%202026%2FCTO%20522%20KEVIN%20ROMARIO%20RODRIGUEZ%20MENDOZA" TargetMode="External"/><Relationship Id="rId116" Type="http://schemas.openxmlformats.org/officeDocument/2006/relationships/hyperlink" Target="https://unisaludi-my.sharepoint.com/my?id=%2Fpersonal%2Fjohanacontratacion%5Funisaludi%5Fonmicrosoft%5Fcom%2FDocuments%2FCONTRATACION%202026%2FCTO%20532%20ALEXANDRA%20DEL%20VALLE%20MORENO" TargetMode="External"/><Relationship Id="rId124" Type="http://schemas.openxmlformats.org/officeDocument/2006/relationships/hyperlink" Target="https://unisaludi-my.sharepoint.com/my?id=%2Fpersonal%2Fjohanacontratacion%5Funisaludi%5Fonmicrosoft%5Fcom%2FDocuments%2FCONTRATACION%202026%2FCTO%20546%20YEIMY%20LORENA%20CEDE%C3%91O%20SAAVEDRA" TargetMode="External"/><Relationship Id="rId129" Type="http://schemas.openxmlformats.org/officeDocument/2006/relationships/hyperlink" Target="https://unisaludi-my.sharepoint.com/my?id=%2Fpersonal%2Fjohanacontratacion%5Funisaludi%5Fonmicrosoft%5Fcom%2FDocuments%2FCONTRATACION%202026%2FCTO%20554%20SANDRA%20EMILIA%20CERVERA%20ISCALA" TargetMode="External"/><Relationship Id="rId137" Type="http://schemas.openxmlformats.org/officeDocument/2006/relationships/hyperlink" Target="https://unisaludi-my.sharepoint.com/my?id=%2Fpersonal%2Fjohanacontratacion%5Funisaludi%5Fonmicrosoft%5Fcom%2FDocuments%2FCONTRATACION%202026%2FCTO%20566%20ANDREA%20PAOLA%20BARRERO" TargetMode="External"/><Relationship Id="rId20" Type="http://schemas.openxmlformats.org/officeDocument/2006/relationships/hyperlink" Target="https://unisaludi-my.sharepoint.com/my?id=%2Fpersonal%2Fjohanacontratacion%5Funisaludi%5Fonmicrosoft%5Fcom%2FDocuments%2FCONTRATACION%202026%2FCTO%20342%20IVAN%20ANDRES%20MENDEZ%20DONOSO" TargetMode="External"/><Relationship Id="rId41" Type="http://schemas.openxmlformats.org/officeDocument/2006/relationships/hyperlink" Target="https://unisaludi-my.sharepoint.com/my?id=%2Fpersonal%2Fjohanacontratacion%5Funisaludi%5Fonmicrosoft%5Fcom%2FDocuments%2FCONTRATACION%202026%2FCTO%20414%20CATERINE%20GISELL%20RAMIREZ%20NU%C3%91EZ" TargetMode="External"/><Relationship Id="rId54" Type="http://schemas.openxmlformats.org/officeDocument/2006/relationships/hyperlink" Target="https://unisaludi-my.sharepoint.com/my?id=%2Fpersonal%2Fjohanacontratacion%5Funisaludi%5Fonmicrosoft%5Fcom%2FDocuments%2FCONTRATACION%202026%2FCTO%20427%20PAOLA%20ANDREA%20OSORIO%20VALDEZ" TargetMode="External"/><Relationship Id="rId62" Type="http://schemas.openxmlformats.org/officeDocument/2006/relationships/hyperlink" Target="https://unisaludi-my.sharepoint.com/my?id=%2Fpersonal%2Fjohanacontratacion%5Funisaludi%5Fonmicrosoft%5Fcom%2FDocuments%2FCONTRATACION%202026%2FCTO%20435%20DAYANA%20MERCEDES%20MARTIN%20MARTINEZ" TargetMode="External"/><Relationship Id="rId70" Type="http://schemas.openxmlformats.org/officeDocument/2006/relationships/hyperlink" Target="https://unisaludi-my.sharepoint.com/my?id=%2Fpersonal%2Fjohanacontratacion%5Funisaludi%5Fonmicrosoft%5Fcom%2FDocuments%2FCONTRATACION%202026%2FCTO%20457%20LEIDY%20CAROLINA%20BAHOZ%20SOTO" TargetMode="External"/><Relationship Id="rId75" Type="http://schemas.openxmlformats.org/officeDocument/2006/relationships/hyperlink" Target="https://unisaludi-my.sharepoint.com/my?id=%2Fpersonal%2Fjohanacontratacion%5Funisaludi%5Fonmicrosoft%5Fcom%2FDocuments%2FCONTRATACION%202026%2FCTO%20465%20MARIELA%20ISABEL%20GOMEZ%20URIBE" TargetMode="External"/><Relationship Id="rId83" Type="http://schemas.openxmlformats.org/officeDocument/2006/relationships/hyperlink" Target="https://unisaludi-my.sharepoint.com/my?id=%2Fpersonal%2Fjohanacontratacion%5Funisaludi%5Fonmicrosoft%5Fcom%2FDocuments%2FCONTRATACION%202026%2FCTO%20477%20ANGY%20KATHERINE%20VARGAS%20GUZMAN" TargetMode="External"/><Relationship Id="rId88" Type="http://schemas.openxmlformats.org/officeDocument/2006/relationships/hyperlink" Target="https://unisaludi-my.sharepoint.com/my?id=%2Fpersonal%2Fjohanacontratacion%5Funisaludi%5Fonmicrosoft%5Fcom%2FDocuments%2FCONTRATACION%202026%2FCTO%20483%20GERALDINE%20BARRIOS%20LUNA" TargetMode="External"/><Relationship Id="rId91" Type="http://schemas.openxmlformats.org/officeDocument/2006/relationships/hyperlink" Target="https://unisaludi-my.sharepoint.com/my?id=%2Fpersonal%2Fjohanacontratacion%5Funisaludi%5Fonmicrosoft%5Fcom%2FDocuments%2FCONTRATACION%202026%2FCTO%20486%20ANGELICA%20MAYERLY%20AGUIRRE%20PAREDES" TargetMode="External"/><Relationship Id="rId96" Type="http://schemas.openxmlformats.org/officeDocument/2006/relationships/hyperlink" Target="https://unisaludi-my.sharepoint.com/my?id=%2Fpersonal%2Fjohanacontratacion%5Funisaludi%5Fonmicrosoft%5Fcom%2FDocuments%2FCONTRATACION%202026%2FCTO%20491%20ARLEY%20QUIMBAYO%20OTAVO" TargetMode="External"/><Relationship Id="rId111" Type="http://schemas.openxmlformats.org/officeDocument/2006/relationships/hyperlink" Target="https://unisaludi-my.sharepoint.com/my?id=%2Fpersonal%2Fjohanacontratacion%5Funisaludi%5Fonmicrosoft%5Fcom%2FDocuments%2FCONTRATACION%202026%2FCTO%20527%20DIANA%20MARCELA%20MEDINA" TargetMode="External"/><Relationship Id="rId132" Type="http://schemas.openxmlformats.org/officeDocument/2006/relationships/hyperlink" Target="https://unisaludi-my.sharepoint.com/my?id=%2Fpersonal%2Fjohanacontratacion%5Funisaludi%5Fonmicrosoft%5Fcom%2FDocuments%2FCONTRATACION%202026%2FCTO%20559%20JUANA%20VALENTINA%20CRUZ" TargetMode="External"/><Relationship Id="rId140" Type="http://schemas.openxmlformats.org/officeDocument/2006/relationships/hyperlink" Target="https://unisaludi-my.sharepoint.com/my?id=%2Fpersonal%2Fjohanacontratacion%5Funisaludi%5Fonmicrosoft%5Fcom%2FDocuments%2FCONTRATACION%202026%2FCTO%20569%20KAROL%20DAHIANA%20OSPINA" TargetMode="External"/><Relationship Id="rId145" Type="http://schemas.openxmlformats.org/officeDocument/2006/relationships/hyperlink" Target="https://unisaludi-my.sharepoint.com/my?id=%2Fpersonal%2Fjohanacontratacion%5Funisaludi%5Fonmicrosoft%5Fcom%2FDocuments%2FCONTRATACION%202026%2FCTO%20576%20AYDA%20LUZ%20LEIVA%20REYES" TargetMode="External"/><Relationship Id="rId1"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6"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15" Type="http://schemas.openxmlformats.org/officeDocument/2006/relationships/hyperlink" Target="https://unisaludi-my.sharepoint.com/my?id=%2Fpersonal%2Fjohanacontratacion%5Funisaludi%5Fonmicrosoft%5Fcom%2FDocuments%2FCONTRATACION%202026%2FCTO%20356%20JUAN%20DIEGO%20RIVAS%20AVILEZ" TargetMode="External"/><Relationship Id="rId23"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28" Type="http://schemas.openxmlformats.org/officeDocument/2006/relationships/hyperlink" Target="https://unisaludi-my.sharepoint.com/my?id=%2Fpersonal%2Fjohanacontratacion%5Funisaludi%5Fonmicrosoft%5Fcom%2FDocuments%2FCONTRATACION%202026%2FCTO%20401%20ADRIANA%20DEL%20ROSARIO%20TRUJILLO%20SALCEDO" TargetMode="External"/><Relationship Id="rId36" Type="http://schemas.openxmlformats.org/officeDocument/2006/relationships/hyperlink" Target="https://unisaludi-my.sharepoint.com/my?id=%2Fpersonal%2Fjohanacontratacion%5Funisaludi%5Fonmicrosoft%5Fcom%2FDocuments%2FCONTRATACION%202026%2FCTO%20398%20HUGO%20MAURICIO%20ROSERO%20MONTA%C3%91A" TargetMode="External"/><Relationship Id="rId49" Type="http://schemas.openxmlformats.org/officeDocument/2006/relationships/hyperlink" Target="https://unisaludi-my.sharepoint.com/my?id=%2Fpersonal%2Fjohanacontratacion%5Funisaludi%5Fonmicrosoft%5Fcom%2FDocuments%2FCONTRATACION%202026%2FCTO%20422%20JULIETH%20VANESSA%20MEDINA%20ORJUELA" TargetMode="External"/><Relationship Id="rId57" Type="http://schemas.openxmlformats.org/officeDocument/2006/relationships/hyperlink" Target="https://unisaludi-my.sharepoint.com/my?id=%2Fpersonal%2Fjohanacontratacion%5Funisaludi%5Fonmicrosoft%5Fcom%2FDocuments%2FCONTRATACION%202026%2FCTO%20430%20EDNA%20CONSUELO%20MURILLO%20DUCUARA" TargetMode="External"/><Relationship Id="rId106" Type="http://schemas.openxmlformats.org/officeDocument/2006/relationships/hyperlink" Target="https://unisaludi-my.sharepoint.com/my?id=%2Fpersonal%2Fjohanacontratacion%5Funisaludi%5Fonmicrosoft%5Fcom%2FDocuments%2FCONTRATACION%202026%2FCTO%20520%20LUISA%20CAMILA%20TELLEZ%20GONZALEZ" TargetMode="External"/><Relationship Id="rId114" Type="http://schemas.openxmlformats.org/officeDocument/2006/relationships/hyperlink" Target="https://unisaludi-my.sharepoint.com/my?id=%2Fpersonal%2Fjohanacontratacion%5Funisaludi%5Fonmicrosoft%5Fcom%2FDocuments%2FCONTRATACION%202026%2FCTO%20530%20JUAN%20PABLO%20BOHORQUEZ" TargetMode="External"/><Relationship Id="rId119" Type="http://schemas.openxmlformats.org/officeDocument/2006/relationships/hyperlink" Target="https://unisaludi-my.sharepoint.com/my?id=%2Fpersonal%2Fjohanacontratacion%5Funisaludi%5Fonmicrosoft%5Fcom%2FDocuments%2FCONTRATACION%202026%2FCTO%20538%20YEIMY%20NIRAMA%20BAYONA%20RODRIGUEZ" TargetMode="External"/><Relationship Id="rId127" Type="http://schemas.openxmlformats.org/officeDocument/2006/relationships/hyperlink" Target="https://unisaludi-my.sharepoint.com/my?id=%2Fpersonal%2Fjohanacontratacion%5Funisaludi%5Fonmicrosoft%5Fcom%2FDocuments%2FCONTRATACION%202026%2FCTO%20550%20MONICA%20ANDREA%20RIOS%20HINCAPIE" TargetMode="External"/><Relationship Id="rId10" Type="http://schemas.openxmlformats.org/officeDocument/2006/relationships/hyperlink" Target="https://unisaludi-my.sharepoint.com/my?id=%2Fpersonal%2Fjohanacontratacion%5Funisaludi%5Fonmicrosoft%5Fcom%2FDocuments%2FCONTRATACION%202026%2DCONTRATA1%2DHSF%2FCTO%20185%20YINA%20PAOLA%20ZAPATA%20LOTERO" TargetMode="External"/><Relationship Id="rId31" Type="http://schemas.openxmlformats.org/officeDocument/2006/relationships/hyperlink" Target="https://unisaludi-my.sharepoint.com/my?id=%2Fpersonal%2Fjohanacontratacion%5Funisaludi%5Fonmicrosoft%5Fcom%2FDocuments%2FCONTRATACION%202026%2FCTO%20405%20SANDRA%20MILENA%20GOMEZ%20TAPIERO" TargetMode="External"/><Relationship Id="rId44" Type="http://schemas.openxmlformats.org/officeDocument/2006/relationships/hyperlink" Target="https://unisaludi-my.sharepoint.com/my?id=%2Fpersonal%2Fjohanacontratacion%5Funisaludi%5Fonmicrosoft%5Fcom%2FDocuments%2FCONTRATACION%202026%2FCTO%20417%20FERNANDO%20TORRES%20ZARABANDA" TargetMode="External"/><Relationship Id="rId52" Type="http://schemas.openxmlformats.org/officeDocument/2006/relationships/hyperlink" Target="https://unisaludi-my.sharepoint.com/my?id=%2Fpersonal%2Fjohanacontratacion%5Funisaludi%5Fonmicrosoft%5Fcom%2FDocuments%2FCONTRATACION%202026%2FCTO%20425%20RICARDO%20ALEJANDRO%20PEREZ%20PEREZ" TargetMode="External"/><Relationship Id="rId60" Type="http://schemas.openxmlformats.org/officeDocument/2006/relationships/hyperlink" Target="https://unisaludi-my.sharepoint.com/my?id=%2Fpersonal%2Fjohanacontratacion%5Funisaludi%5Fonmicrosoft%5Fcom%2FDocuments%2FCONTRATACION%202026%2FCTO%20433%20YASMIN%20SANCHEZ%20ESPINEL" TargetMode="External"/><Relationship Id="rId65" Type="http://schemas.openxmlformats.org/officeDocument/2006/relationships/hyperlink" Target="https://unisaludi-my.sharepoint.com/my?id=%2Fpersonal%2Fjohanacontratacion%5Funisaludi%5Fonmicrosoft%5Fcom%2FDocuments%2FCONTRATACION%202026%2FCTO%20438%20ERIKA%20ROJAS%20LINARES" TargetMode="External"/><Relationship Id="rId73" Type="http://schemas.openxmlformats.org/officeDocument/2006/relationships/hyperlink" Target="https://unisaludi-my.sharepoint.com/my?id=%2Fpersonal%2Fjohanacontratacion%5Funisaludi%5Fonmicrosoft%5Fcom%2FDocuments%2FCONTRATACION%202026%2FCTO%20462%20JAKELINE%20PORTELA%20ROMERO" TargetMode="External"/><Relationship Id="rId78" Type="http://schemas.openxmlformats.org/officeDocument/2006/relationships/hyperlink" Target="https://unisaludi-my.sharepoint.com/my?id=%2Fpersonal%2Fjohanacontratacion%5Funisaludi%5Fonmicrosoft%5Fcom%2FDocuments%2FCONTRATACION%202026%2FCTO%20469%20LUISA%20FERNANDA%20SIERRA%20BURGOS" TargetMode="External"/><Relationship Id="rId81" Type="http://schemas.openxmlformats.org/officeDocument/2006/relationships/hyperlink" Target="https://unisaludi-my.sharepoint.com/my?id=%2Fpersonal%2Fjohanacontratacion%5Funisaludi%5Fonmicrosoft%5Fcom%2FDocuments%2FCONTRATACION%202026%2FCTO%20474%20ERIKA%20ALEJANDRA%20TAFUR%20GUZMAN" TargetMode="External"/><Relationship Id="rId86" Type="http://schemas.openxmlformats.org/officeDocument/2006/relationships/hyperlink" Target="https://unisaludi-my.sharepoint.com/my?id=%2Fpersonal%2Fjohanacontratacion%5Funisaludi%5Fonmicrosoft%5Fcom%2FDocuments%2FCONTRATACION%202026%2FCTO%20481%20NARLY%20DAYANA%20%C3%91USTES%20JIMENEZ" TargetMode="External"/><Relationship Id="rId94" Type="http://schemas.openxmlformats.org/officeDocument/2006/relationships/hyperlink" Target="https://unisaludi-my.sharepoint.com/my?id=%2Fpersonal%2Fjohanacontratacion%5Funisaludi%5Fonmicrosoft%5Fcom%2FDocuments%2FCONTRATACION%202026%2FCTO%20489%20MARIA%20JOSE%20CASTRO%20RESTREPO" TargetMode="External"/><Relationship Id="rId99" Type="http://schemas.openxmlformats.org/officeDocument/2006/relationships/hyperlink" Target="https://unisaludi-my.sharepoint.com/my?id=%2Fpersonal%2Fjohanacontratacion%5Funisaludi%5Fonmicrosoft%5Fcom%2FDocuments%2FCONTRATACION%202026%2FCTO%20506%20LEIDY%20JULIETH%20ROJAS%20MAHECHA" TargetMode="External"/><Relationship Id="rId101" Type="http://schemas.openxmlformats.org/officeDocument/2006/relationships/hyperlink" Target="https://unisaludi-my.sharepoint.com/my?id=%2Fpersonal%2Fjohanacontratacion%5Funisaludi%5Fonmicrosoft%5Fcom%2FDocuments%2FCONTRATACION%202026%2FCTO%20508%20KAREN%20DANIELA%20LOPEZ%20HERRAN" TargetMode="External"/><Relationship Id="rId122" Type="http://schemas.openxmlformats.org/officeDocument/2006/relationships/hyperlink" Target="https://unisaludi-my.sharepoint.com/my?id=%2Fpersonal%2Fjohanacontratacion%5Funisaludi%5Fonmicrosoft%5Fcom%2FDocuments%2FCONTRATACION%202026%2FCTO%20543%20JASLEY%20YESENIA%20VALBUENA%20SALAVARRIETA" TargetMode="External"/><Relationship Id="rId130" Type="http://schemas.openxmlformats.org/officeDocument/2006/relationships/hyperlink" Target="https://unisaludi-my.sharepoint.com/my?id=%2Fpersonal%2Fjohanacontratacion%5Funisaludi%5Fonmicrosoft%5Fcom%2FDocuments%2FCONTRATACION%202026%2FCTO%20555%20LEIDY%20JOHANNA%20OLIVERO%20OLIVERO" TargetMode="External"/><Relationship Id="rId135" Type="http://schemas.openxmlformats.org/officeDocument/2006/relationships/hyperlink" Target="https://unisaludi-my.sharepoint.com/my?id=%2Fpersonal%2Fjohanacontratacion%5Funisaludi%5Fonmicrosoft%5Fcom%2FDocuments%2FCONTRATACION%202026%2FCTO%20562%20MARIA%20DEL%20PILAR%20MEDINA" TargetMode="External"/><Relationship Id="rId143" Type="http://schemas.openxmlformats.org/officeDocument/2006/relationships/hyperlink" Target="https://unisaludi-my.sharepoint.com/my?id=%2Fpersonal%2Fjohanacontratacion%5Funisaludi%5Fonmicrosoft%5Fcom%2FDocuments%2FCONTRATACION%202026%2FCTO%20573%20RUBY%20YAMILE%20LUGO%20GUZMAN" TargetMode="External"/><Relationship Id="rId148" Type="http://schemas.openxmlformats.org/officeDocument/2006/relationships/vmlDrawing" Target="../drawings/vmlDrawing4.vml"/><Relationship Id="rId4"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9"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13" Type="http://schemas.openxmlformats.org/officeDocument/2006/relationships/hyperlink" Target="https://unisaludi-my.sharepoint.com/my?id=%2Fpersonal%2Fjohanacontratacion%5Funisaludi%5Fonmicrosoft%5Fcom%2FDocuments%2FCONTRATACION%202026%2FCTO%20354%20MARIA%20FERNANDA%20LEON%20PEDRAZA" TargetMode="External"/><Relationship Id="rId18" Type="http://schemas.openxmlformats.org/officeDocument/2006/relationships/hyperlink" Target="https://unisaludi-my.sharepoint.com/my?id=%2Fpersonal%2Fjohanacontratacion%5Funisaludi%5Fonmicrosoft%5Fcom%2FDocuments%2FCONTRATACION%202026%2DCONTRATA1%2DHSF%2FCTO%20111%20JULIAN%20DAVID%20RODRIGUEZ%20RAMIREZ&amp;viewid=615ec6ce%2Db4c5%2D47c6%2D9959%2D4ea468bd0701" TargetMode="External"/><Relationship Id="rId39" Type="http://schemas.openxmlformats.org/officeDocument/2006/relationships/hyperlink" Target="https://unisaludi-my.sharepoint.com/my?id=%2Fpersonal%2Fjohanacontratacion%5Funisaludi%5Fonmicrosoft%5Fcom%2FDocuments%2FCONTRATACION%202026%2FCTO%20412%20VICTORIA%20ELIZABETH%20GOMEZ%20SANZ" TargetMode="External"/><Relationship Id="rId109" Type="http://schemas.openxmlformats.org/officeDocument/2006/relationships/hyperlink" Target="https://unisaludi-my.sharepoint.com/my?id=%2Fpersonal%2Fjohanacontratacion%5Funisaludi%5Fonmicrosoft%5Fcom%2FDocuments%2FCONTRATACION%202026%2FCTO%20525%20YINNA%20PAOLA%20LAGUNA%20QUINTERO" TargetMode="External"/><Relationship Id="rId34" Type="http://schemas.openxmlformats.org/officeDocument/2006/relationships/hyperlink" Target="https://unisaludi-my.sharepoint.com/my?id=%2Fpersonal%2Fjohanacontratacion%5Funisaludi%5Fonmicrosoft%5Fcom%2FDocuments%2FCONTRATACION%202026%2FCTO%20408%20KEDY%20YASMIN%20GONZALEZ%20RODRIGUEZ" TargetMode="External"/><Relationship Id="rId50" Type="http://schemas.openxmlformats.org/officeDocument/2006/relationships/hyperlink" Target="https://unisaludi-my.sharepoint.com/my?id=%2Fpersonal%2Fjohanacontratacion%5Funisaludi%5Fonmicrosoft%5Fcom%2FDocuments%2FCONTRATACION%202026%2FCTO%20423%20KATERIN%20HERNANDEZ%20RINCON" TargetMode="External"/><Relationship Id="rId55" Type="http://schemas.openxmlformats.org/officeDocument/2006/relationships/hyperlink" Target="https://unisaludi-my.sharepoint.com/my?id=%2Fpersonal%2Fjohanacontratacion%5Funisaludi%5Fonmicrosoft%5Fcom%2FDocuments%2FCONTRATACION%202026%2FCTO%20428%20LUISA%20FERNANDA%20RICAURTE%20LAGAREJO" TargetMode="External"/><Relationship Id="rId76" Type="http://schemas.openxmlformats.org/officeDocument/2006/relationships/hyperlink" Target="https://unisaludi-my.sharepoint.com/my?id=%2Fpersonal%2Fjohanacontratacion%5Funisaludi%5Fonmicrosoft%5Fcom%2FDocuments%2FCONTRATACION%202026%2FCTO%20467%20LEIDY%20PAOLA%20VARON%20CHARRY" TargetMode="External"/><Relationship Id="rId97" Type="http://schemas.openxmlformats.org/officeDocument/2006/relationships/hyperlink" Target="https://unisaludi-my.sharepoint.com/my?id=%2Fpersonal%2Fjohanacontratacion%5Funisaludi%5Fonmicrosoft%5Fcom%2FDocuments%2FCONTRATACION%202026%2FCTO%20496%20LAURA%20SOFIA%20POSADA%20FUENTES" TargetMode="External"/><Relationship Id="rId104" Type="http://schemas.openxmlformats.org/officeDocument/2006/relationships/hyperlink" Target="https://unisaludi-my.sharepoint.com/my?id=%2Fpersonal%2Fjohanacontratacion%5Funisaludi%5Fonmicrosoft%5Fcom%2FDocuments%2FCONTRATACION%202026%2FCTO%20511%20LUIS%20EDUARDO%20ROJAS%20BOHORQUES" TargetMode="External"/><Relationship Id="rId120" Type="http://schemas.openxmlformats.org/officeDocument/2006/relationships/hyperlink" Target="https://unisaludi-my.sharepoint.com/my?id=%2Fpersonal%2Fjohanacontratacion%5Funisaludi%5Fonmicrosoft%5Fcom%2FDocuments%2FCONTRATACION%202026%2FCTO%20540%20RONALDO%20PALLARES%20SUAREZ" TargetMode="External"/><Relationship Id="rId125" Type="http://schemas.openxmlformats.org/officeDocument/2006/relationships/hyperlink" Target="https://unisaludi-my.sharepoint.com/my?id=%2Fpersonal%2Fjohanacontratacion%5Funisaludi%5Fonmicrosoft%5Fcom%2FDocuments%2FCONTRATACION%202026%2FCTO%20548%20PAOLA%20ANDREA%20CASTELLI%20GUTIERREZ" TargetMode="External"/><Relationship Id="rId141" Type="http://schemas.openxmlformats.org/officeDocument/2006/relationships/hyperlink" Target="https://unisaludi-my.sharepoint.com/my?id=%2Fpersonal%2Fjohanacontratacion%5Funisaludi%5Fonmicrosoft%5Fcom%2FDocuments%2FCONTRATACION%202026%2FCTO%20570%20DAMARY%20PANCHA%20MORALES" TargetMode="External"/><Relationship Id="rId146" Type="http://schemas.openxmlformats.org/officeDocument/2006/relationships/hyperlink" Target="https://unisaludi-my.sharepoint.com/my?id=%2Fpersonal%2Fjohanacontratacion%5Funisaludi%5Fonmicrosoft%5Fcom%2FDocuments%2FCONTRATACION%202026%2FCTO%20577%20YENSY%20GERALDIN%20MIRANDA%20MENDEZ" TargetMode="External"/><Relationship Id="rId7"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71" Type="http://schemas.openxmlformats.org/officeDocument/2006/relationships/hyperlink" Target="https://unisaludi-my.sharepoint.com/my?id=%2Fpersonal%2Fjohanacontratacion%5Funisaludi%5Fonmicrosoft%5Fcom%2FDocuments%2FCONTRATACION%202026%2FCTO%20459%20JISELA%20SANTOFIMIO%20RAMIREZ" TargetMode="External"/><Relationship Id="rId92" Type="http://schemas.openxmlformats.org/officeDocument/2006/relationships/hyperlink" Target="https://unisaludi-my.sharepoint.com/my?id=%2Fpersonal%2Fjohanacontratacion%5Funisaludi%5Fonmicrosoft%5Fcom%2FDocuments%2FCONTRATACION%202026%2FCTO%20487%20ERIKA%20VIVIANA%20PALACIO%20CASTRILLON" TargetMode="External"/><Relationship Id="rId2" Type="http://schemas.openxmlformats.org/officeDocument/2006/relationships/hyperlink" Target="https://unisaludi-my.sharepoint.com/my?id=%2Fpersonal%2Fjohanacontratacion%5Funisaludi%5Fonmicrosoft%5Fcom%2FDocuments%2FCONTRATACION%202026%2FCTO%20393%20NICOLAS%20SANCHEZ%20ARISMENDY" TargetMode="External"/><Relationship Id="rId29" Type="http://schemas.openxmlformats.org/officeDocument/2006/relationships/hyperlink" Target="https://unisaludi-my.sharepoint.com/my?id=%2Fpersonal%2Fjohanacontratacion%5Funisaludi%5Fonmicrosoft%5Fcom%2FDocuments%2FCONTRATACION%202026%2FCTO%20403%20CONSORCIO%20TRANSPORTE%20USI%20202601%20MENOR%20CUANTIA" TargetMode="External"/><Relationship Id="rId24"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40" Type="http://schemas.openxmlformats.org/officeDocument/2006/relationships/hyperlink" Target="https://unisaludi-my.sharepoint.com/my?id=%2Fpersonal%2Fjohanacontratacion%5Funisaludi%5Fonmicrosoft%5Fcom%2FDocuments%2FCONTRATACION%202026%2FCTO%20413%20MITSU%20DAYANA%20BONILLA%20SANABRIA" TargetMode="External"/><Relationship Id="rId45" Type="http://schemas.openxmlformats.org/officeDocument/2006/relationships/hyperlink" Target="https://unisaludi-my.sharepoint.com/my?id=%2Fpersonal%2Fjohanacontratacion%5Funisaludi%5Fonmicrosoft%5Fcom%2FDocuments%2FCONTRATACION%202026%2FCTO%20418%20BLANCA%20STELLA%20RAMIREZ%20ORTIZ" TargetMode="External"/><Relationship Id="rId66" Type="http://schemas.openxmlformats.org/officeDocument/2006/relationships/hyperlink" Target="https://unisaludi-my.sharepoint.com/my?id=%2Fpersonal%2Fjohanacontratacion%5Funisaludi%5Fonmicrosoft%5Fcom%2FDocuments%2FCONTRATACION%202026%2FCTO%20439%20LINA%20MARIA%20ARIAS%20LOPEZ" TargetMode="External"/><Relationship Id="rId87" Type="http://schemas.openxmlformats.org/officeDocument/2006/relationships/hyperlink" Target="https://unisaludi-my.sharepoint.com/my?id=%2Fpersonal%2Fjohanacontratacion%5Funisaludi%5Fonmicrosoft%5Fcom%2FDocuments%2FCONTRATACION%202026%2FCTO%20482%20ANGELA%20PATRICIA%20NICHOLLS%20GARCIA" TargetMode="External"/><Relationship Id="rId110" Type="http://schemas.openxmlformats.org/officeDocument/2006/relationships/hyperlink" Target="https://unisaludi-my.sharepoint.com/my?id=%2Fpersonal%2Fjohanacontratacion%5Funisaludi%5Fonmicrosoft%5Fcom%2FDocuments%2FCONTRATACION%202026%2FCTO%20526%20LUISA%20FERNANDA%20RAMIREZ%20HERNANDEZ" TargetMode="External"/><Relationship Id="rId115" Type="http://schemas.openxmlformats.org/officeDocument/2006/relationships/hyperlink" Target="https://unisaludi-my.sharepoint.com/my?id=%2Fpersonal%2Fjohanacontratacion%5Funisaludi%5Fonmicrosoft%5Fcom%2FDocuments%2FCONTRATACION%202026%2FCTO%20531%20ESTHER%20JULIA%20SALDA%C3%91A%20MOTTA" TargetMode="External"/><Relationship Id="rId131" Type="http://schemas.openxmlformats.org/officeDocument/2006/relationships/hyperlink" Target="https://unisaludi-my.sharepoint.com/my?id=%2Fpersonal%2Fjohanacontratacion%5Funisaludi%5Fonmicrosoft%5Fcom%2FDocuments%2FCONTRATACION%202026%2FCTO%20556%20SANTIAGO%20CRUZ%20MEJIA" TargetMode="External"/><Relationship Id="rId136" Type="http://schemas.openxmlformats.org/officeDocument/2006/relationships/hyperlink" Target="https://unisaludi-my.sharepoint.com/my?id=%2Fpersonal%2Fjohanacontratacion%5Funisaludi%5Fonmicrosoft%5Fcom%2FDocuments%2FCONTRATACION%202026%2FCTO%20564%20SANDRA%20PATRICIA%20RIOS%20CORTEZ" TargetMode="External"/><Relationship Id="rId61" Type="http://schemas.openxmlformats.org/officeDocument/2006/relationships/hyperlink" Target="https://unisaludi-my.sharepoint.com/my?id=%2Fpersonal%2Fjohanacontratacion%5Funisaludi%5Fonmicrosoft%5Fcom%2FDocuments%2FCONTRATACION%202026%2FCTO%20434%20LUIS%20ALBERTO%20ORTIZ%20HOSTOS" TargetMode="External"/><Relationship Id="rId82" Type="http://schemas.openxmlformats.org/officeDocument/2006/relationships/hyperlink" Target="https://unisaludi-my.sharepoint.com/my?id=%2Fpersonal%2Fjohanacontratacion%5Funisaludi%5Fonmicrosoft%5Fcom%2FDocuments%2FCONTRATACION%202026%2FCTO%20475%20FABIAN%20STEVEN%20DIAZ%20CALLE" TargetMode="External"/><Relationship Id="rId19" Type="http://schemas.openxmlformats.org/officeDocument/2006/relationships/hyperlink" Target="https://unisaludi-my.sharepoint.com/query?q=121&amp;id=%2Fpersonal%2Fjohanacontratacion%5Funisaludi%5Fonmicrosoft%5Fcom%2FDocuments%2FCONTRATACION%202026%2DCONTRATA1%2DHSF&amp;searchScope=folder" TargetMode="External"/><Relationship Id="rId14" Type="http://schemas.openxmlformats.org/officeDocument/2006/relationships/hyperlink" Target="https://unisaludi-my.sharepoint.com/my?id=%2Fpersonal%2Fjohanacontratacion%5Funisaludi%5Fonmicrosoft%5Fcom%2FDocuments%2FCONTRATACION%202026%2FCTO%20335%20ANGEL%20ORLANDO%20VANEGAS%20GARZON" TargetMode="External"/><Relationship Id="rId30" Type="http://schemas.openxmlformats.org/officeDocument/2006/relationships/hyperlink" Target="https://unisaludi-my.sharepoint.com/my?id=%2Fpersonal%2Fjohanacontratacion%5Funisaludi%5Fonmicrosoft%5Fcom%2FDocuments%2FCONTRATACION%202026%2FCTO%20404%20SISTEMAS%20Y%20ASESORIAS%20DE%20COLOMBIA%20SAS%20SYAC" TargetMode="External"/><Relationship Id="rId35" Type="http://schemas.openxmlformats.org/officeDocument/2006/relationships/hyperlink" Target="https://unisaludi-my.sharepoint.com/my?id=%2Fpersonal%2Fjohanacontratacion%5Funisaludi%5Fonmicrosoft%5Fcom%2FDocuments%2FCONTRATACION%202026%2FCTO%20409%20LINA%20MARCELA%20MANTILLA%20SANCHEZ" TargetMode="External"/><Relationship Id="rId56" Type="http://schemas.openxmlformats.org/officeDocument/2006/relationships/hyperlink" Target="https://unisaludi-my.sharepoint.com/my?id=%2Fpersonal%2Fjohanacontratacion%5Funisaludi%5Fonmicrosoft%5Fcom%2FDocuments%2FCONTRATACION%202026%2FCTO%20429%20CARLOS%20ENRIQUE%20CELEMIN" TargetMode="External"/><Relationship Id="rId77" Type="http://schemas.openxmlformats.org/officeDocument/2006/relationships/hyperlink" Target="https://unisaludi-my.sharepoint.com/my?id=%2Fpersonal%2Fjohanacontratacion%5Funisaludi%5Fonmicrosoft%5Fcom%2FDocuments%2FCONTRATACION%202026%2FCTO%20468%20YEIMY%20ALEXANDRA%20CARRETERO%20PATI%C3%91O" TargetMode="External"/><Relationship Id="rId100" Type="http://schemas.openxmlformats.org/officeDocument/2006/relationships/hyperlink" Target="https://unisaludi-my.sharepoint.com/my?id=%2Fpersonal%2Fjohanacontratacion%5Funisaludi%5Fonmicrosoft%5Fcom%2FDocuments%2FCONTRATACION%202026%2FCTO%20507%20JORGE%20LEONARDO%20MORALES%20LOZANO" TargetMode="External"/><Relationship Id="rId105" Type="http://schemas.openxmlformats.org/officeDocument/2006/relationships/hyperlink" Target="https://unisaludi-my.sharepoint.com/my?id=%2Fpersonal%2Fjohanacontratacion%5Funisaludi%5Fonmicrosoft%5Fcom%2FDocuments%2FCONTRATACION%202026%2FCTO%20519%20LILIAN%20VANESA%20BONILLA" TargetMode="External"/><Relationship Id="rId126" Type="http://schemas.openxmlformats.org/officeDocument/2006/relationships/hyperlink" Target="https://unisaludi-my.sharepoint.com/my?id=%2Fpersonal%2Fjohanacontratacion%5Funisaludi%5Fonmicrosoft%5Fcom%2FDocuments%2FCONTRATACION%202026%2FCTO%20549%20LAURA%20LIZETH%20ROJAS%20ESPITIA" TargetMode="External"/><Relationship Id="rId147" Type="http://schemas.openxmlformats.org/officeDocument/2006/relationships/hyperlink" Target="https://unisaludi-my.sharepoint.com/my?id=%2Fpersonal%2Fjohanacontratacion%5Funisaludi%5Fonmicrosoft%5Fcom%2FDocuments%2FCONTRATACION%202026%2FCTO%20579%20KARIN%20ADRIANA%20TIQUE" TargetMode="External"/><Relationship Id="rId8" Type="http://schemas.openxmlformats.org/officeDocument/2006/relationships/hyperlink" Target="https://unisaludi-my.sharepoint.com/my?id=%2Fpersonal%2Fjohanacontratacion%5Funisaludi%5Fonmicrosoft%5Fcom%2FDocuments%2FCONTRATACION%202026%2FCTO%20249%20ANDREA%20PAOLA%20BARRERO%20ARDILA" TargetMode="External"/><Relationship Id="rId51" Type="http://schemas.openxmlformats.org/officeDocument/2006/relationships/hyperlink" Target="https://unisaludi-my.sharepoint.com/my?id=%2Fpersonal%2Fjohanacontratacion%5Funisaludi%5Fonmicrosoft%5Fcom%2FDocuments%2FCONTRATACION%202026%2FCTO%20424%20ANGIE%20LORENA%20MENDEZ%20OTERO" TargetMode="External"/><Relationship Id="rId72" Type="http://schemas.openxmlformats.org/officeDocument/2006/relationships/hyperlink" Target="https://unisaludi-my.sharepoint.com/my?id=%2Fpersonal%2Fjohanacontratacion%5Funisaludi%5Fonmicrosoft%5Fcom%2FDocuments%2FCONTRATACION%202026%2FCTO%20461%20GERALDIN%20ESTACIO%20CORREA" TargetMode="External"/><Relationship Id="rId93" Type="http://schemas.openxmlformats.org/officeDocument/2006/relationships/hyperlink" Target="https://unisaludi-my.sharepoint.com/my?id=%2Fpersonal%2Fjohanacontratacion%5Funisaludi%5Fonmicrosoft%5Fcom%2FDocuments%2FCONTRATACION%202026%2FCTO%20488%20STEFANY%20CORREA%20ORJUELA" TargetMode="External"/><Relationship Id="rId98" Type="http://schemas.openxmlformats.org/officeDocument/2006/relationships/hyperlink" Target="https://unisaludi-my.sharepoint.com/my?id=%2Fpersonal%2Fjohanacontratacion%5Funisaludi%5Fonmicrosoft%5Fcom%2FDocuments%2FCONTRATACION%202026%2FCTO%20497%20GLORIA%20STEPHANO%20BARROS%20SERNA" TargetMode="External"/><Relationship Id="rId121" Type="http://schemas.openxmlformats.org/officeDocument/2006/relationships/hyperlink" Target="https://unisaludi-my.sharepoint.com/my?id=%2Fpersonal%2Fjohanacontratacion%5Funisaludi%5Fonmicrosoft%5Fcom%2FDocuments%2FCONTRATACION%202026%2FCTO%20542%20JUANITA%20QUINTERO%20ARIAS" TargetMode="External"/><Relationship Id="rId142" Type="http://schemas.openxmlformats.org/officeDocument/2006/relationships/hyperlink" Target="https://unisaludi-my.sharepoint.com/my?id=%2Fpersonal%2Fjohanacontratacion%5Funisaludi%5Fonmicrosoft%5Fcom%2FDocuments%2FCONTRATACION%202026%2FCTO%20571%20LEIDY%20MAYERLY%20OSORIO%20BARRERO"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unisaludi-my.sharepoint.com/my?id=%2Fpersonal%2Fjohanacontratacion%5Funisaludi%5Fonmicrosoft%5Fcom%2FDocuments%2FCONTRATACION%202026%2DCONTRATA1%2DHSF%2FCTO%20022%20YOMAR%20IRENE%20SANTA%20MARIA%20GONZALE%20Z&amp;viewid=615ec6ce%2Db4c5%2D47c6%2D9959%2D4ea468bd0701" TargetMode="External"/><Relationship Id="rId18" Type="http://schemas.openxmlformats.org/officeDocument/2006/relationships/hyperlink" Target="https://unisaludi-my.sharepoint.com/my?id=%2Fpersonal%2Fjohanacontratacion%5Funisaludi%5Fonmicrosoft%5Fcom%2FDocuments%2FCONTRATACION%202026%2DCONTRATA1%2DHSF%2FCTO%20005%20CARLOS%20ALBERTO%20SANTA%20VILLAMIL&amp;viewid=615ec6ce%2Db4c5%2D47c6%2D9959%2D4ea468bd0701" TargetMode="External"/><Relationship Id="rId26" Type="http://schemas.openxmlformats.org/officeDocument/2006/relationships/hyperlink" Target="https://unisaludi-my.sharepoint.com/my?id=%2Fpersonal%2Fjohanacontratacion%5Funisaludi%5Fonmicrosoft%5Fcom%2FDocuments%2FCONTRATACION%202026%2DCONTRATA1%2DHSF%2FCTO%20069%20DANNA%20VALENTINA%20PALACIO%20RAMIREZ&amp;viewid=615ec6ce%2Db4c5%2D47c6%2D9959%2D4ea468bd0701" TargetMode="External"/><Relationship Id="rId39" Type="http://schemas.openxmlformats.org/officeDocument/2006/relationships/hyperlink" Target="https://unisaludi-my.sharepoint.com/my?id=%2Fpersonal%2Fjohanacontratacion%5Funisaludi%5Fonmicrosoft%5Fcom%2FDocuments%2FCONTRATACION%202026%2DCONTRATA1%2DHSF%2FCTO%20059%20MARTHA%20LILIANA%20ROA%20ARDILA&amp;viewid=615ec6ce%2Db4c5%2D47c6%2D9959%2D4ea468bd0701" TargetMode="External"/><Relationship Id="rId3" Type="http://schemas.openxmlformats.org/officeDocument/2006/relationships/hyperlink" Target="https://unisaludi-my.sharepoint.com/my?id=%2Fpersonal%2Fjohanacontratacion%5Funisaludi%5Fonmicrosoft%5Fcom%2FDocuments%2FCONTRATACION%202026%2FCTO%20576%20AYDA%20LUZ%20LEIVA%20REYES" TargetMode="External"/><Relationship Id="rId21" Type="http://schemas.openxmlformats.org/officeDocument/2006/relationships/hyperlink" Target="https://unisaludi-my.sharepoint.com/my?id=%2Fpersonal%2Fjohanacontratacion%5Funisaludi%5Fonmicrosoft%5Fcom%2FDocuments%2FCONTRATACION%202026%2DCONTRATA1%2DHSF%2FCTO%20049%20NOHORA%20ALEXANDRA%20ZULUAGA%20GOMEZ&amp;viewid=615ec6ce%2Db4c5%2D47c6%2D9959%2D4ea468bd0701" TargetMode="External"/><Relationship Id="rId34" Type="http://schemas.openxmlformats.org/officeDocument/2006/relationships/hyperlink" Target="https://unisaludi-my.sharepoint.com/my?id=%2Fpersonal%2Fjohanacontratacion%5Funisaludi%5Fonmicrosoft%5Fcom%2FDocuments%2FCONTRATACION%202026%2DCONTRATA1%2DHSF%2FCTO%20019%20CLAUDIA%20ALEXANDRA%20GIALDO&amp;viewid=615ec6ce%2Db4c5%2D47c6%2D9959%2D4ea468bd0701" TargetMode="External"/><Relationship Id="rId42"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47" Type="http://schemas.openxmlformats.org/officeDocument/2006/relationships/hyperlink" Target="https://unisaludi-my.sharepoint.com/my?id=%2Fpersonal%2Fjohanacontratacion%5Funisaludi%5Fonmicrosoft%5Fcom%2FDocuments%2FCONTRATACION%202026%2FCTO%20576%20AYDA%20LUZ%20LEIVA%20REYES" TargetMode="External"/><Relationship Id="rId50" Type="http://schemas.openxmlformats.org/officeDocument/2006/relationships/hyperlink" Target="https://unisaludi-my.sharepoint.com/my?id=%2Fpersonal%2Fjohanacontratacion%5Funisaludi%5Fonmicrosoft%5Fcom%2FDocuments%2FCONTRATACION%202026%2DCONTRATA1%2DHSF%2FCTO%20078%20JIMENA%20CAROLINA%20BOBADILLA%20CALDERON&amp;viewid=615ec6ce%2Db4c5%2D47c6%2D9959%2D4ea468bd0701" TargetMode="External"/><Relationship Id="rId7"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2"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17"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25" Type="http://schemas.openxmlformats.org/officeDocument/2006/relationships/hyperlink" Target="https://unisaludi-my.sharepoint.com/my?id=%2Fpersonal%2Fjohanacontratacion%5Funisaludi%5Fonmicrosoft%5Fcom%2FDocuments%2FCONTRATACION%202026%2DCONTRATA1%2DHSF%2FCTO%20041%20CARLOS%20EDUARDO%20AMAYA%20BARBOSA&amp;viewid=615ec6ce%2Db4c5%2D47c6%2D9959%2D4ea468bd0701" TargetMode="External"/><Relationship Id="rId33" Type="http://schemas.openxmlformats.org/officeDocument/2006/relationships/hyperlink" Target="https://unisaludi-my.sharepoint.com/my?id=%2Fpersonal%2Fjohanacontratacion%5Funisaludi%5Fonmicrosoft%5Fcom%2FDocuments%2FCONTRATACION%202026%2DCONTRATA1%2DHSF%2FCTO%20051%20DANIEL%20EDUARDO%20PINILLA%20OSPINA&amp;viewid=615ec6ce%2Db4c5%2D47c6%2D9959%2D4ea468bd0701" TargetMode="External"/><Relationship Id="rId38" Type="http://schemas.openxmlformats.org/officeDocument/2006/relationships/hyperlink" Target="https://unisaludi-my.sharepoint.com/my?id=%2Fpersonal%2Fjohanacontratacion%5Funisaludi%5Fonmicrosoft%5Fcom%2FDocuments%2FCONTRATACION%202026%2DCONTRATA1%2DHSF%2FCTO%20056%20INGRITH%20KATHERINE%20CHACON%20PALACIO&amp;viewid=615ec6ce%2Db4c5%2D47c6%2D9959%2D4ea468bd0701" TargetMode="External"/><Relationship Id="rId46" Type="http://schemas.openxmlformats.org/officeDocument/2006/relationships/hyperlink" Target="https://unisaludi-my.sharepoint.com/my?id=%2Fpersonal%2Fjohanacontratacion%5Funisaludi%5Fonmicrosoft%5Fcom%2FDocuments%2FCONTRATACION%202026%2FCTO%20576%20AYDA%20LUZ%20LEIVA%20REYES" TargetMode="External"/><Relationship Id="rId2" Type="http://schemas.openxmlformats.org/officeDocument/2006/relationships/hyperlink" Target="https://unisaludi-my.sharepoint.com/my?id=%2Fpersonal%2Fjohanacontratacion%5Funisaludi%5Fonmicrosoft%5Fcom%2FDocuments%2FCONTRATACION%202026%2FCTO%20576%20AYDA%20LUZ%20LEIVA%20REYES" TargetMode="External"/><Relationship Id="rId16"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20" Type="http://schemas.openxmlformats.org/officeDocument/2006/relationships/hyperlink" Target="https://unisaludi-my.sharepoint.com/my?id=%2Fpersonal%2Fjohanacontratacion%5Funisaludi%5Fonmicrosoft%5Fcom%2FDocuments%2FCONTRATACION%202026%2DCONTRATA1%2DHSF%2FCTO%20063%20ELNORILSKE%20MORALES%20OCHOA&amp;viewid=615ec6ce%2Db4c5%2D47c6%2D9959%2D4ea468bd0701" TargetMode="External"/><Relationship Id="rId29" Type="http://schemas.openxmlformats.org/officeDocument/2006/relationships/hyperlink" Target="https://unisaludi-my.sharepoint.com/my?id=%2Fpersonal%2Fjohanacontratacion%5Funisaludi%5Fonmicrosoft%5Fcom%2FDocuments%2FCONTRATACION%202026%2DCONTRATA1%2DHSF%2FCTO%20064%20MARIO%20FERNANDO%20PADILLA%20RODRIGUEZ&amp;viewid=615ec6ce%2Db4c5%2D47c6%2D9959%2D4ea468bd0701" TargetMode="External"/><Relationship Id="rId41" Type="http://schemas.openxmlformats.org/officeDocument/2006/relationships/hyperlink" Target="https://unisaludi-my.sharepoint.com/my?id=%2Fpersonal%2Fjohanacontratacion%5Funisaludi%5Fonmicrosoft%5Fcom%2FDocuments%2FCONTRATACION%202026%2FCTO%20573%20RUBY%20YAMILE%20LUGO%20GUZMAN" TargetMode="External"/><Relationship Id="rId1" Type="http://schemas.openxmlformats.org/officeDocument/2006/relationships/hyperlink" Target="https://unisaludi-my.sharepoint.com/my?id=%2Fpersonal%2Fjohanacontratacion%5Funisaludi%5Fonmicrosoft%5Fcom%2FDocuments%2FCONTRATACION%202026%2FCTO%20576%20AYDA%20LUZ%20LEIVA%20REYES" TargetMode="External"/><Relationship Id="rId6"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1" Type="http://schemas.openxmlformats.org/officeDocument/2006/relationships/hyperlink" Target="https://unisaludi-my.sharepoint.com/my?id=%2Fpersonal%2Fjohanacontratacion%5Funisaludi%5Fonmicrosoft%5Fcom%2FDocuments%2FCONTRATACION%202026%2DCONTRATA1%2DHSF%2FCTO%20004%20ANGELICA%20MARIA%20MORENO%20OSPINA&amp;viewid=615ec6ce%2Db4c5%2D47c6%2D9959%2D4ea468bd0701" TargetMode="External"/><Relationship Id="rId24" Type="http://schemas.openxmlformats.org/officeDocument/2006/relationships/hyperlink" Target="https://unisaludi-my.sharepoint.com/my?id=%2Fpersonal%2Fjohanacontratacion%5Funisaludi%5Fonmicrosoft%5Fcom%2FDocuments%2FCONTRATACION%202026%2DCONTRATA1%2DHSF%2FCTO%20042%20YENSI%20JASBLEIDY%20GUALY%20SANTOS&amp;viewid=615ec6ce%2Db4c5%2D47c6%2D9959%2D4ea468bd0701" TargetMode="External"/><Relationship Id="rId32" Type="http://schemas.openxmlformats.org/officeDocument/2006/relationships/hyperlink" Target="https://unisaludi-my.sharepoint.com/my?id=%2Fpersonal%2Fjohanacontratacion%5Funisaludi%5Fonmicrosoft%5Fcom%2FDocuments%2FCONTRATACION%202026%2DCONTRATA1%2DHSF%2FCTO%20067%20ISABEL%20CATALINA%20FERNANEZ%20PEDROSA&amp;viewid=615ec6ce%2Db4c5%2D47c6%2D9959%2D4ea468bd0701" TargetMode="External"/><Relationship Id="rId37" Type="http://schemas.openxmlformats.org/officeDocument/2006/relationships/hyperlink" Target="https://unisaludi-my.sharepoint.com/my?id=%2Fpersonal%2Fjohanacontratacion%5Funisaludi%5Fonmicrosoft%5Fcom%2FDocuments%2FCONTRATACION%202026%2DCONTRATA1%2DHSF%2FCTO%20058%20YEIMY%20ALEXANDRA%20RICO%20MIRANDA&amp;viewid=615ec6ce%2Db4c5%2D47c6%2D9959%2D4ea468bd0701" TargetMode="External"/><Relationship Id="rId40" Type="http://schemas.openxmlformats.org/officeDocument/2006/relationships/hyperlink" Target="https://unisaludi-my.sharepoint.com/query?q=154&amp;id=%2Fpersonal%2Fjohanacontratacion%5Funisaludi%5Fonmicrosoft%5Fcom%2FDocuments%2FCONTRATACION%202026%2DCONTRATA1%2DHSF&amp;searchScope=folder" TargetMode="External"/><Relationship Id="rId45" Type="http://schemas.openxmlformats.org/officeDocument/2006/relationships/hyperlink" Target="https://unisaludi-my.sharepoint.com/my?id=%2Fpersonal%2Fjohanacontratacion%5Funisaludi%5Fonmicrosoft%5Fcom%2FDocuments%2FCONTRATACION%202026%2FCTO%20573%20RUBY%20YAMILE%20LUGO%20GUZMAN" TargetMode="External"/><Relationship Id="rId53" Type="http://schemas.openxmlformats.org/officeDocument/2006/relationships/comments" Target="../comments5.xml"/><Relationship Id="rId5"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15"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23" Type="http://schemas.openxmlformats.org/officeDocument/2006/relationships/hyperlink" Target="https://unisaludi-my.sharepoint.com/my?id=%2Fpersonal%2Fjohanacontratacion%5Funisaludi%5Fonmicrosoft%5Fcom%2FDocuments%2FCONTRATACION%202026%2DCONTRATA1%2DHSF%2FCTO%20039%20NINI%20JOHANNA%20VARON%20GUTIERREZ&amp;viewid=615ec6ce%2Db4c5%2D47c6%2D9959%2D4ea468bd0701" TargetMode="External"/><Relationship Id="rId28" Type="http://schemas.openxmlformats.org/officeDocument/2006/relationships/hyperlink" Target="https://unisaludi-my.sharepoint.com/my?id=%2Fpersonal%2Fjohanacontratacion%5Funisaludi%5Fonmicrosoft%5Fcom%2FDocuments%2FCONTRATACION%202026%2DCONTRATA1%2DHSF%2FCTO%20053%20CIELO%20MARIANA%20CAROLINA%20PRADILLA%20VELEZ&amp;viewid=615ec6ce%2Db4c5%2D47c6%2D9959%2D4ea468bd0701" TargetMode="External"/><Relationship Id="rId36" Type="http://schemas.openxmlformats.org/officeDocument/2006/relationships/hyperlink" Target="https://unisaludi-my.sharepoint.com/my?id=%2Fpersonal%2Fjohanacontratacion%5Funisaludi%5Fonmicrosoft%5Fcom%2FDocuments%2FCONTRATACION%202026%2DCONTRATA1%2DHSF%2FCTO%20018%20DIANA%20CAMILA%20TRONCOSO%20ALVAREZ&amp;viewid=615ec6ce%2Db4c5%2D47c6%2D9959%2D4ea468bd0701" TargetMode="External"/><Relationship Id="rId49" Type="http://schemas.openxmlformats.org/officeDocument/2006/relationships/hyperlink" Target="https://unisaludi-my.sharepoint.com/my?id=%2Fpersonal%2Fjohanacontratacion%5Funisaludi%5Fonmicrosoft%5Fcom%2FDocuments%2FCONTRATACION%202026%2DCONTRATA1%2DHSF%2FCTO%20037%20SOFIA%20LAURA%20VICTORIA%20MOYA%20RAMIREZ&amp;viewid=615ec6ce%2Db4c5%2D47c6%2D9959%2D4ea468bd0701" TargetMode="External"/><Relationship Id="rId10" Type="http://schemas.openxmlformats.org/officeDocument/2006/relationships/hyperlink" Target="https://unisaludi-my.sharepoint.com/my?id=%2Fpersonal%2Fjohanacontratacion%5Funisaludi%5Fonmicrosoft%5Fcom%2FDocuments%2FCONTRATACION%202026%2DCONTRATA1%2DHSF%2FCTO%20016%20ALLISON%20LILLEY%20RONDON%20HORTA&amp;viewid=615ec6ce%2Db4c5%2D47c6%2D9959%2D4ea468bd0701" TargetMode="External"/><Relationship Id="rId19" Type="http://schemas.openxmlformats.org/officeDocument/2006/relationships/hyperlink" Target="https://unisaludi-my.sharepoint.com/my?id=%2Fpersonal%2Fjohanacontratacion%5Funisaludi%5Fonmicrosoft%5Fcom%2FDocuments%2FCONTRATACION%202026%2DCONTRATA1%2DHSF%2FCTO%20048%20JOSE%20ADOLFO%20ALVAREZ&amp;viewid=615ec6ce%2Db4c5%2D47c6%2D9959%2D4ea468bd0701" TargetMode="External"/><Relationship Id="rId31" Type="http://schemas.openxmlformats.org/officeDocument/2006/relationships/hyperlink" Target="https://unisaludi-my.sharepoint.com/my?id=%2Fpersonal%2Fjohanacontratacion%5Funisaludi%5Fonmicrosoft%5Fcom%2FDocuments%2FCONTRATACION%202026%2DCONTRATA1%2DHSF%2FCTO%20020%20CESAR%20AUGUSTO%20ARANGO%20GARCIA&amp;viewid=615ec6ce%2Db4c5%2D47c6%2D9959%2D4ea468bd0701" TargetMode="External"/><Relationship Id="rId44" Type="http://schemas.openxmlformats.org/officeDocument/2006/relationships/hyperlink" Target="https://unisaludi-my.sharepoint.com/my?id=%2Fpersonal%2Fjohanacontratacion%5Funisaludi%5Fonmicrosoft%5Fcom%2FDocuments%2FCONTRATACION%202026%2FCTO%20576%20AYDA%20LUZ%20LEIVA%20REYES" TargetMode="External"/><Relationship Id="rId52" Type="http://schemas.openxmlformats.org/officeDocument/2006/relationships/vmlDrawing" Target="../drawings/vmlDrawing5.vml"/><Relationship Id="rId4" Type="http://schemas.openxmlformats.org/officeDocument/2006/relationships/hyperlink" Target="https://unisaludi-my.sharepoint.com/my?id=%2Fpersonal%2Fjohanacontratacion%5Funisaludi%5Fonmicrosoft%5Fcom%2FDocuments%2FCONTRATACION%202026%2FCTO%20573%20RUBY%20YAMILE%20LUGO%20GUZMAN" TargetMode="External"/><Relationship Id="rId9" Type="http://schemas.openxmlformats.org/officeDocument/2006/relationships/hyperlink" Target="https://unisaludi-my.sharepoint.com/my?id=%2Fpersonal%2Fjohanacontratacion%5Funisaludi%5Fonmicrosoft%5Fcom%2FDocuments%2FCONTRATACION%202026%2DCONTRATA1%2DHSF%2FCTO%20010%20MARIA%20ALEJANDRA%20MOSOCOSO%20RINCON&amp;viewid=615ec6ce%2Db4c5%2D47c6%2D9959%2D4ea468bd0701" TargetMode="External"/><Relationship Id="rId14" Type="http://schemas.openxmlformats.org/officeDocument/2006/relationships/hyperlink" Target="https://unisaludi-my.sharepoint.com/my?id=%2Fpersonal%2Fjohanacontratacion%5Funisaludi%5Fonmicrosoft%5Fcom%2FDocuments%2FCONTRATACION%202026%2DCONTRATA1%2DHSF%2FCTO%20002%20SARA%20MELISA%20SANCHEZ%20CUBILLOS&amp;viewid=615ec6ce%2Db4c5%2D47c6%2D9959%2D4ea468bd0701" TargetMode="External"/><Relationship Id="rId22" Type="http://schemas.openxmlformats.org/officeDocument/2006/relationships/hyperlink" Target="https://unisaludi-my.sharepoint.com/my?id=%2Fpersonal%2Fjohanacontratacion%5Funisaludi%5Fonmicrosoft%5Fcom%2FDocuments%2FCONTRATACION%202026%2DCONTRATA1%2DHSF%2FCTO%20068%20EDGAR%20MAURICIO%20GONZALEZ&amp;viewid=615ec6ce%2Db4c5%2D47c6%2D9959%2D4ea468bd0701" TargetMode="External"/><Relationship Id="rId27" Type="http://schemas.openxmlformats.org/officeDocument/2006/relationships/hyperlink" Target="https://unisaludi-my.sharepoint.com/my?id=%2Fpersonal%2Fjohanacontratacion%5Funisaludi%5Fonmicrosoft%5Fcom%2FDocuments%2FCONTRATACION%202026%2DCONTRATA1%2DHSF%2FCTO%20070%20KELLY%20LORENA%20CARDONA%20ORTIZ&amp;viewid=615ec6ce%2Db4c5%2D47c6%2D9959%2D4ea468bd0701" TargetMode="External"/><Relationship Id="rId30" Type="http://schemas.openxmlformats.org/officeDocument/2006/relationships/hyperlink" Target="https://unisaludi-my.sharepoint.com/my?id=%2Fpersonal%2Fjohanacontratacion%5Funisaludi%5Fonmicrosoft%5Fcom%2FDocuments%2FCONTRATACION%202026%2DCONTRATA1%2DHSF%2FCTO%20028%20RICARDO%20PRADO%20RUGELES&amp;viewid=615ec6ce%2Db4c5%2D47c6%2D9959%2D4ea468bd0701" TargetMode="External"/><Relationship Id="rId35" Type="http://schemas.openxmlformats.org/officeDocument/2006/relationships/hyperlink" Target="https://unisaludi-my.sharepoint.com/my?id=%2Fpersonal%2Fjohanacontratacion%5Funisaludi%5Fonmicrosoft%5Fcom%2FDocuments%2FCONTRATACION%202026%2DCONTRATA1%2DHSF%2FCTO%20032%20ADRIANA%20CRISTINA%20GARCIA%20GARAY&amp;viewid=615ec6ce%2Db4c5%2D47c6%2D9959%2D4ea468bd0701" TargetMode="External"/><Relationship Id="rId43" Type="http://schemas.openxmlformats.org/officeDocument/2006/relationships/hyperlink" Target="https://unisaludi-my.sharepoint.com/my?id=%2Fpersonal%2Fjohanacontratacion%5Funisaludi%5Fonmicrosoft%5Fcom%2FDocuments%2FCONTRATACION%202026%2FCTO%20573%20RUBY%20YAMILE%20LUGO%20GUZMAN" TargetMode="External"/><Relationship Id="rId48" Type="http://schemas.openxmlformats.org/officeDocument/2006/relationships/hyperlink" Target="https://unisaludi-my.sharepoint.com/my?id=%2Fpersonal%2Fjohanacontratacion%5Funisaludi%5Fonmicrosoft%5Fcom%2FDocuments%2FCONTRATACION%202026%2FCTO%20576%20AYDA%20LUZ%20LEIVA%20REYES" TargetMode="External"/><Relationship Id="rId8" Type="http://schemas.openxmlformats.org/officeDocument/2006/relationships/hyperlink" Target="https://unisaludi-my.sharepoint.com/my?id=%2Fpersonal%2Fjohanacontratacion%5Funisaludi%5Fonmicrosoft%5Fcom%2FDocuments%2FCONTRATACION%202026%2DCONTRATA1%2DHSF%2FCTO%20046%20MARIO%20FERNANDO%20MERA%20AZAIN&amp;viewid=615ec6ce%2Db4c5%2D47c6%2D9959%2D4ea468bd0701" TargetMode="External"/><Relationship Id="rId51" Type="http://schemas.openxmlformats.org/officeDocument/2006/relationships/hyperlink" Target="https://unisaludi-my.sharepoint.com/my?id=%2Fpersonal%2Fjohanacontratacion%5Funisaludi%5Fonmicrosoft%5Fcom%2FDocuments%2FCONTRATACION%202026%2DCONTRATA1%2DHSF%2FCTO%20079%20ERIKA%20MARCELA%20CONSTAIN%20VALENCIA&amp;viewid=615ec6ce%2Db4c5%2D47c6%2D9959%2D4ea468bd07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unisaludi-my.sharepoint.com/my?id=%2Fpersonal%2Fjohanacontratacion%5Funisaludi%5Fonmicrosoft%5Fcom%2FDocuments%2FCONTRATACION%202026%2DCONTRATA1%2DHSF%2FPROCESOS%2FMINIMA%2F003%20MINIMA%20MEDICAMENTOS%20Y%20DISPOSITIVOS%20MEDICOS&amp;viewid=615ec6ce%2Db4c5%2D47c6%2D9959%2D4ea468bd0701" TargetMode="External"/><Relationship Id="rId2" Type="http://schemas.openxmlformats.org/officeDocument/2006/relationships/hyperlink" Target="https://unisaludi-my.sharepoint.com/my?id=%2Fpersonal%2Fjohanacontratacion%5Funisaludi%5Fonmicrosoft%5Fcom%2FDocuments%2FCONTRATACION%202026%2DCONTRATA1%2DHSF%2FPROCESOS%2FMINIMA%2F002%20MINIMA%20ASEO&amp;viewid=615ec6ce%2Db4c5%2D47c6%2D9959%2D4ea468bd0701" TargetMode="External"/><Relationship Id="rId1" Type="http://schemas.openxmlformats.org/officeDocument/2006/relationships/hyperlink" Target="https://unisaludi-my.sharepoint.com/my?id=%2Fpersonal%2Fjohanacontratacion%5Funisaludi%5Fonmicrosoft%5Fcom%2FDocuments%2FCONTRATACION%202026%2DCONTRATA1%2DHSF%2FPROCESOS%2FMINIMA%2F001%20MINIMA%20VIGILANCIA&amp;viewid=615ec6ce%2Db4c5%2D47c6%2D9959%2D4ea468bd0701" TargetMode="External"/><Relationship Id="rId5" Type="http://schemas.openxmlformats.org/officeDocument/2006/relationships/hyperlink" Target="https://unisaludi-my.sharepoint.com/my?id=%2Fpersonal%2Fjohanacontratacion%5Funisaludi%5Fonmicrosoft%5Fcom%2FDocuments%2FCONTRATACION%202026%2DCONTRATA1%2DHSF%2FPROCESOS%2FMINIMA%2F005%20MINIMA%20RX&amp;viewid=615ec6ce%2Db4c5%2D47c6%2D9959%2D4ea468bd0701" TargetMode="External"/><Relationship Id="rId4" Type="http://schemas.openxmlformats.org/officeDocument/2006/relationships/hyperlink" Target="https://unisaludi-my.sharepoint.com/my?id=%2Fpersonal%2Fjohanacontratacion%5Funisaludi%5Fonmicrosoft%5Fcom%2FDocuments%2FCONTRATACION%202026%2DCONTRATA1%2DHSF%2FPROCESOS%2FMINIMA%2F004%20MINIMA%20MEDICAMENTOS&amp;viewid=615ec6ce%2Db4c5%2D47c6%2D9959%2D4ea468bd0701"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8" Type="http://schemas.openxmlformats.org/officeDocument/2006/relationships/hyperlink" Target="https://unisaludi-my.sharepoint.com/my?id=%2Fpersonal%2Fjohanacontratacion%5Funisaludi%5Fonmicrosoft%5Fcom%2FDocuments%2FCONTRATACION%202026%2DCONTRATA1%2DHSF%2FCTO%20113%20NICOLAS%20SANCHEZ%20ARISMENDY%2FADICION%20Y%20PRORROGA&amp;viewid=615ec6ce%2Db4c5%2D47c6%2D9959%2D4ea468bd0701" TargetMode="External"/><Relationship Id="rId3" Type="http://schemas.openxmlformats.org/officeDocument/2006/relationships/hyperlink" Target="https://unisaludi-my.sharepoint.com/my?id=%2Fpersonal%2Fjohanacontratacion%5Funisaludi%5Fonmicrosoft%5Fcom%2FDocuments%2FCONTRATACION%202026%2DCONTRATA1%2DHSF%2FCTO%20023%20DISMED%20PHARMA%2FADICION%20Y%20PRORROGA&amp;viewid=615ec6ce%2Db4c5%2D47c6%2D9959%2D4ea468bd0701" TargetMode="External"/><Relationship Id="rId7" Type="http://schemas.openxmlformats.org/officeDocument/2006/relationships/hyperlink" Target="https://unisaludi-my.sharepoint.com/my?id=%2Fpersonal%2Fjohanacontratacion%5Funisaludi%5Fonmicrosoft%5Fcom%2FDocuments%2FCONTRATACION%202026%2DCONTRATA1%2DHSF%2FCTO%20112%20JULIAN%20BARRAGAN%2FADICION%20Y%20PRORROGA&amp;viewid=615ec6ce%2Db4c5%2D47c6%2D9959%2D4ea468bd0701" TargetMode="External"/><Relationship Id="rId2" Type="http://schemas.openxmlformats.org/officeDocument/2006/relationships/hyperlink" Target="https://unisaludi-my.sharepoint.com/my?id=%2Fpersonal%2Fjohanacontratacion%5Funisaludi%5Fonmicrosoft%5Fcom%2FDocuments%2FCONTRATACION%202026%2DCONTRATA1%2DHSF%2FCTO%20155%20CLAUDIA%20LUCIA%20RINCON%20MARQUEZ%2FOTRO%20SI%20ACLARATORIO&amp;viewid=615ec6ce%2Db4c5%2D47c6%2D9959%2D4ea468bd0701" TargetMode="External"/><Relationship Id="rId1" Type="http://schemas.openxmlformats.org/officeDocument/2006/relationships/hyperlink" Target="https://unisaludi-my.sharepoint.com/my?id=%2Fpersonal%2Fjohanacontratacion%5Funisaludi%5Fonmicrosoft%5Fcom%2FDocuments%2FCONTRATACION%202026%2DCONTRATA1%2DHSF%2FCTO%20017%20SAN%20PABLO%20ANGEL%2FOTRO%20SI%20ACLARATORIO&amp;viewid=615ec6ce%2Db4c5%2D47c6%2D9959%2D4ea468bd0701" TargetMode="External"/><Relationship Id="rId6" Type="http://schemas.openxmlformats.org/officeDocument/2006/relationships/hyperlink" Target="https://unisaludi-my.sharepoint.com/my?id=%2Fpersonal%2Fjohanacontratacion%5Funisaludi%5Fonmicrosoft%5Fcom%2FDocuments%2FCONTRATACION%202026%2DCONTRATA1%2DHSF%2FCTO%20111%20JULIAN%20DAVID%20RODRIGUEZ%20RAMIREZ%2FADICION%20Y%20PRORROGA&amp;viewid=615ec6ce%2Db4c5%2D47c6%2D9959%2D4ea468bd0701" TargetMode="External"/><Relationship Id="rId5" Type="http://schemas.openxmlformats.org/officeDocument/2006/relationships/hyperlink" Target="https://unisaludi-my.sharepoint.com/my?id=%2Fpersonal%2Fjohanacontratacion%5Funisaludi%5Fonmicrosoft%5Fcom%2FDocuments%2FCONTRATACION%202026%2DCONTRATA1%2DHSF%2FCTO%20027%20SEGURIDAD%20EL%20TREBOL%2FADICION%20Y%20PRORROGA&amp;viewid=615ec6ce%2Db4c5%2D47c6%2D9959%2D4ea468bd0701" TargetMode="External"/><Relationship Id="rId4" Type="http://schemas.openxmlformats.org/officeDocument/2006/relationships/hyperlink" Target="https://unisaludi-my.sharepoint.com/my?id=%2Fpersonal%2Fjohanacontratacion%5Funisaludi%5Fonmicrosoft%5Fcom%2FDocuments%2FCONTRATACION%202026%2DCONTRATA1%2DHSF%2FCTO%20018%20DIANA%20CAMILA%20TRONCOSO%20ALVAREZ%2FADICION%20Y%20PRORROGA&amp;viewid=615ec6ce%2Db4c5%2D47c6%2D9959%2D4ea468bd0701" TargetMode="External"/><Relationship Id="rId9" Type="http://schemas.openxmlformats.org/officeDocument/2006/relationships/hyperlink" Target="https://unisaludi-my.sharepoint.com/my?id=%2Fpersonal%2Fjohanacontratacion%5Funisaludi%5Fonmicrosoft%5Fcom%2FDocuments%2FCONTRATACION%202026%2DCONTRATA1%2DHSF%2FCTO%20121%20DANIEL%20JAIR%20JIMENEZ%2FADICION%20Y%20PRORROGA&amp;viewid=615ec6ce%2Db4c5%2D47c6%2D9959%2D4ea468bd07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CE43-84A7-4431-AC04-FFE0811A816E}">
  <sheetPr>
    <tabColor rgb="FF0070C0"/>
  </sheetPr>
  <dimension ref="A1:AX1001"/>
  <sheetViews>
    <sheetView tabSelected="1" zoomScale="90" zoomScaleNormal="90" workbookViewId="0">
      <pane ySplit="1" topLeftCell="A965" activePane="bottomLeft" state="frozen"/>
      <selection activeCell="J1" sqref="J1"/>
      <selection pane="bottomLeft" activeCell="B977" sqref="B977"/>
    </sheetView>
  </sheetViews>
  <sheetFormatPr baseColWidth="10" defaultColWidth="11.44140625" defaultRowHeight="17.25" customHeight="1" x14ac:dyDescent="0.3"/>
  <cols>
    <col min="1" max="1" width="5.88671875" style="322" customWidth="1"/>
    <col min="2" max="2" width="11.33203125" style="532" customWidth="1"/>
    <col min="3" max="3" width="13.5546875" style="292" customWidth="1"/>
    <col min="4" max="4" width="24" style="292" customWidth="1"/>
    <col min="5" max="5" width="7" style="323" customWidth="1"/>
    <col min="6" max="6" width="24.33203125" style="324" customWidth="1"/>
    <col min="7" max="7" width="16.88671875" style="553" customWidth="1"/>
    <col min="8" max="8" width="21.5546875" style="325" customWidth="1"/>
    <col min="9" max="9" width="29.33203125" style="292" customWidth="1"/>
    <col min="10" max="10" width="14.6640625" style="325" customWidth="1"/>
    <col min="11" max="11" width="11.6640625" style="544" customWidth="1"/>
    <col min="12" max="12" width="5.5546875" style="322" customWidth="1"/>
    <col min="13" max="13" width="6.6640625" style="322" customWidth="1"/>
    <col min="14" max="14" width="10.88671875" style="326" customWidth="1"/>
    <col min="15" max="15" width="19.44140625" style="489" customWidth="1"/>
    <col min="16" max="16" width="10.88671875" style="330" customWidth="1"/>
    <col min="17" max="17" width="6.33203125" style="323" customWidth="1"/>
    <col min="18" max="18" width="12.6640625" style="330" customWidth="1"/>
    <col min="19" max="19" width="8.33203125" style="323" customWidth="1"/>
    <col min="20" max="20" width="11.33203125" style="505" customWidth="1"/>
    <col min="21" max="21" width="17.33203125" style="327" customWidth="1"/>
    <col min="22" max="22" width="11" style="328" customWidth="1"/>
    <col min="23" max="23" width="30.44140625" style="329" customWidth="1"/>
    <col min="24" max="24" width="11.33203125" style="330" customWidth="1"/>
    <col min="25" max="25" width="11.88671875" style="323" customWidth="1"/>
    <col min="26" max="26" width="11" style="326" customWidth="1"/>
    <col min="27" max="27" width="11" style="292" customWidth="1"/>
    <col min="28" max="28" width="16" style="331" customWidth="1"/>
    <col min="29" max="29" width="13.88671875" style="292" customWidth="1"/>
    <col min="30" max="30" width="10.109375" style="332" customWidth="1"/>
    <col min="31" max="31" width="6.5546875" style="292" customWidth="1"/>
    <col min="32" max="32" width="14.5546875" style="333" customWidth="1"/>
    <col min="33" max="33" width="10.33203125" style="292" customWidth="1"/>
    <col min="34" max="34" width="18.88671875" style="292" customWidth="1"/>
    <col min="35" max="35" width="13.33203125" style="292" bestFit="1" customWidth="1"/>
    <col min="36" max="36" width="19.44140625" style="292" customWidth="1"/>
    <col min="37" max="37" width="11.33203125" style="334" customWidth="1"/>
    <col min="38" max="38" width="8.44140625" style="323" customWidth="1"/>
    <col min="39" max="39" width="19.5546875" style="329" customWidth="1"/>
    <col min="40" max="40" width="40.88671875" style="323" customWidth="1"/>
    <col min="41" max="16384" width="11.44140625" style="292"/>
  </cols>
  <sheetData>
    <row r="1" spans="1:40" s="486" customFormat="1" ht="52.95" customHeight="1" x14ac:dyDescent="0.3">
      <c r="A1" s="290" t="s">
        <v>0</v>
      </c>
      <c r="B1" s="290" t="s">
        <v>1</v>
      </c>
      <c r="C1" s="290" t="s">
        <v>2</v>
      </c>
      <c r="D1" s="482" t="s">
        <v>3</v>
      </c>
      <c r="E1" s="482" t="s">
        <v>4</v>
      </c>
      <c r="F1" s="482" t="s">
        <v>5</v>
      </c>
      <c r="G1" s="290" t="s">
        <v>6</v>
      </c>
      <c r="H1" s="483" t="s">
        <v>7</v>
      </c>
      <c r="I1" s="290" t="s">
        <v>8</v>
      </c>
      <c r="J1" s="483" t="s">
        <v>9</v>
      </c>
      <c r="K1" s="290" t="s">
        <v>10</v>
      </c>
      <c r="L1" s="290" t="s">
        <v>11</v>
      </c>
      <c r="M1" s="290" t="s">
        <v>12</v>
      </c>
      <c r="N1" s="291" t="s">
        <v>13</v>
      </c>
      <c r="O1" s="487" t="s">
        <v>14</v>
      </c>
      <c r="P1" s="291" t="s">
        <v>15</v>
      </c>
      <c r="Q1" s="290" t="s">
        <v>16</v>
      </c>
      <c r="R1" s="291" t="s">
        <v>17</v>
      </c>
      <c r="S1" s="290" t="s">
        <v>18</v>
      </c>
      <c r="T1" s="494" t="s">
        <v>19</v>
      </c>
      <c r="U1" s="484" t="s">
        <v>20</v>
      </c>
      <c r="V1" s="291" t="s">
        <v>21</v>
      </c>
      <c r="W1" s="290" t="s">
        <v>22</v>
      </c>
      <c r="X1" s="291" t="s">
        <v>23</v>
      </c>
      <c r="Y1" s="290" t="s">
        <v>24</v>
      </c>
      <c r="Z1" s="291" t="s">
        <v>25</v>
      </c>
      <c r="AA1" s="290" t="s">
        <v>26</v>
      </c>
      <c r="AB1" s="485" t="s">
        <v>27</v>
      </c>
      <c r="AC1" s="485" t="s">
        <v>28</v>
      </c>
      <c r="AD1" s="634" t="s">
        <v>29</v>
      </c>
      <c r="AE1" s="290" t="s">
        <v>30</v>
      </c>
      <c r="AF1" s="484" t="s">
        <v>31</v>
      </c>
      <c r="AG1" s="482" t="s">
        <v>32</v>
      </c>
      <c r="AH1" s="482" t="s">
        <v>33</v>
      </c>
      <c r="AI1" s="482" t="s">
        <v>34</v>
      </c>
      <c r="AJ1" s="482" t="s">
        <v>35</v>
      </c>
      <c r="AK1" s="482" t="s">
        <v>36</v>
      </c>
      <c r="AL1" s="482" t="s">
        <v>37</v>
      </c>
      <c r="AM1" s="482" t="s">
        <v>38</v>
      </c>
      <c r="AN1" s="482" t="s">
        <v>39</v>
      </c>
    </row>
    <row r="2" spans="1:40" ht="20.25" customHeight="1" x14ac:dyDescent="0.3">
      <c r="A2" s="572" t="s">
        <v>40</v>
      </c>
      <c r="B2" s="525" t="s">
        <v>41</v>
      </c>
      <c r="C2" s="294" t="s">
        <v>42</v>
      </c>
      <c r="D2" s="295" t="s">
        <v>43</v>
      </c>
      <c r="E2" s="293" t="s">
        <v>44</v>
      </c>
      <c r="F2" s="296" t="s">
        <v>45</v>
      </c>
      <c r="G2" s="545" t="s">
        <v>46</v>
      </c>
      <c r="H2" s="555">
        <v>68000000</v>
      </c>
      <c r="I2" s="295" t="s">
        <v>47</v>
      </c>
      <c r="J2" s="524" t="s">
        <v>48</v>
      </c>
      <c r="K2" s="533" t="s">
        <v>49</v>
      </c>
      <c r="L2" s="297">
        <v>5</v>
      </c>
      <c r="M2" s="297">
        <v>9</v>
      </c>
      <c r="N2" s="298">
        <v>46023</v>
      </c>
      <c r="O2" s="561">
        <f>+H2</f>
        <v>68000000</v>
      </c>
      <c r="P2" s="302">
        <v>46023</v>
      </c>
      <c r="Q2" s="293" t="s">
        <v>50</v>
      </c>
      <c r="R2" s="302">
        <v>46023</v>
      </c>
      <c r="S2" s="293">
        <v>2</v>
      </c>
      <c r="T2" s="495" t="s">
        <v>51</v>
      </c>
      <c r="U2" s="555">
        <f>+H2</f>
        <v>68000000</v>
      </c>
      <c r="V2" s="300">
        <v>46028</v>
      </c>
      <c r="W2" s="301" t="s">
        <v>52</v>
      </c>
      <c r="X2" s="302">
        <v>46028</v>
      </c>
      <c r="Y2" s="293" t="s">
        <v>53</v>
      </c>
      <c r="Z2" s="299"/>
      <c r="AA2" s="295"/>
      <c r="AB2" s="303">
        <f>+U2/12</f>
        <v>5666666.666666667</v>
      </c>
      <c r="AC2" s="295"/>
      <c r="AD2" s="622" t="s">
        <v>54</v>
      </c>
      <c r="AE2" s="295">
        <v>0</v>
      </c>
      <c r="AF2" s="295">
        <v>0</v>
      </c>
      <c r="AG2" s="295">
        <v>0</v>
      </c>
      <c r="AH2" s="294" t="s">
        <v>55</v>
      </c>
      <c r="AI2" s="294">
        <v>3228507960</v>
      </c>
      <c r="AJ2" s="305" t="s">
        <v>56</v>
      </c>
      <c r="AK2" s="306">
        <v>35300</v>
      </c>
      <c r="AL2" s="293">
        <v>29</v>
      </c>
      <c r="AM2" s="301" t="s">
        <v>57</v>
      </c>
      <c r="AN2" s="301" t="s">
        <v>46</v>
      </c>
    </row>
    <row r="3" spans="1:40" ht="17.25" customHeight="1" x14ac:dyDescent="0.3">
      <c r="A3" s="572" t="s">
        <v>58</v>
      </c>
      <c r="B3" s="525" t="s">
        <v>59</v>
      </c>
      <c r="C3" s="295" t="s">
        <v>60</v>
      </c>
      <c r="D3" s="295" t="s">
        <v>61</v>
      </c>
      <c r="E3" s="293" t="s">
        <v>62</v>
      </c>
      <c r="F3" s="295" t="s">
        <v>63</v>
      </c>
      <c r="G3" s="545" t="s">
        <v>64</v>
      </c>
      <c r="H3" s="555">
        <v>30180600</v>
      </c>
      <c r="I3" s="295" t="s">
        <v>65</v>
      </c>
      <c r="J3" s="524" t="s">
        <v>66</v>
      </c>
      <c r="K3" s="533" t="s">
        <v>67</v>
      </c>
      <c r="L3" s="297">
        <v>9</v>
      </c>
      <c r="M3" s="297">
        <v>18</v>
      </c>
      <c r="N3" s="298">
        <v>46023</v>
      </c>
      <c r="O3" s="561">
        <f t="shared" ref="O3:O37" si="0">+H3</f>
        <v>30180600</v>
      </c>
      <c r="P3" s="302">
        <v>46023</v>
      </c>
      <c r="Q3" s="293" t="s">
        <v>50</v>
      </c>
      <c r="R3" s="302">
        <v>46023</v>
      </c>
      <c r="S3" s="293">
        <v>3</v>
      </c>
      <c r="T3" s="495">
        <v>220401</v>
      </c>
      <c r="U3" s="555">
        <f t="shared" ref="U3:U66" si="1">+H3</f>
        <v>30180600</v>
      </c>
      <c r="V3" s="300">
        <v>46022</v>
      </c>
      <c r="W3" s="301" t="s">
        <v>68</v>
      </c>
      <c r="X3" s="302">
        <v>46023</v>
      </c>
      <c r="Y3" s="307">
        <v>46112</v>
      </c>
      <c r="Z3" s="720">
        <v>46113</v>
      </c>
      <c r="AA3" s="721">
        <v>46157</v>
      </c>
      <c r="AB3" s="303">
        <f>+U3/3</f>
        <v>10060200</v>
      </c>
      <c r="AC3" s="310">
        <v>15090300</v>
      </c>
      <c r="AD3" s="623" t="s">
        <v>69</v>
      </c>
      <c r="AE3" s="295">
        <v>0</v>
      </c>
      <c r="AF3" s="295">
        <v>0</v>
      </c>
      <c r="AG3" s="295">
        <v>0</v>
      </c>
      <c r="AH3" s="295" t="s">
        <v>70</v>
      </c>
      <c r="AI3" s="295">
        <v>3152225118</v>
      </c>
      <c r="AJ3" s="305" t="s">
        <v>71</v>
      </c>
      <c r="AK3" s="306">
        <v>32043</v>
      </c>
      <c r="AL3" s="293">
        <v>39</v>
      </c>
      <c r="AM3" s="301" t="s">
        <v>72</v>
      </c>
      <c r="AN3" s="301" t="s">
        <v>73</v>
      </c>
    </row>
    <row r="4" spans="1:40" ht="17.25" customHeight="1" x14ac:dyDescent="0.3">
      <c r="A4" s="572" t="s">
        <v>74</v>
      </c>
      <c r="B4" s="525" t="s">
        <v>59</v>
      </c>
      <c r="C4" s="295" t="s">
        <v>60</v>
      </c>
      <c r="D4" s="295" t="s">
        <v>75</v>
      </c>
      <c r="E4" s="293" t="s">
        <v>62</v>
      </c>
      <c r="F4" s="295" t="s">
        <v>76</v>
      </c>
      <c r="G4" s="545" t="s">
        <v>64</v>
      </c>
      <c r="H4" s="555">
        <v>30180600</v>
      </c>
      <c r="I4" s="295" t="s">
        <v>77</v>
      </c>
      <c r="J4" s="508" t="s">
        <v>78</v>
      </c>
      <c r="K4" s="533" t="s">
        <v>67</v>
      </c>
      <c r="L4" s="297">
        <v>2</v>
      </c>
      <c r="M4" s="297">
        <v>19</v>
      </c>
      <c r="N4" s="298">
        <v>46023</v>
      </c>
      <c r="O4" s="561">
        <f t="shared" si="0"/>
        <v>30180600</v>
      </c>
      <c r="P4" s="302">
        <v>46023</v>
      </c>
      <c r="Q4" s="293" t="s">
        <v>50</v>
      </c>
      <c r="R4" s="302">
        <v>46023</v>
      </c>
      <c r="S4" s="293">
        <v>4</v>
      </c>
      <c r="T4" s="495">
        <v>220401</v>
      </c>
      <c r="U4" s="555">
        <f t="shared" si="1"/>
        <v>30180600</v>
      </c>
      <c r="V4" s="300">
        <v>46022</v>
      </c>
      <c r="W4" s="301" t="s">
        <v>79</v>
      </c>
      <c r="X4" s="302">
        <v>46023</v>
      </c>
      <c r="Y4" s="307">
        <v>46112</v>
      </c>
      <c r="Z4" s="720">
        <v>46113</v>
      </c>
      <c r="AA4" s="721">
        <v>46157</v>
      </c>
      <c r="AB4" s="303">
        <f t="shared" ref="AB4:AB17" si="2">+U4/3</f>
        <v>10060200</v>
      </c>
      <c r="AC4" s="310">
        <v>15090300</v>
      </c>
      <c r="AD4" s="622" t="s">
        <v>80</v>
      </c>
      <c r="AE4" s="295">
        <v>0</v>
      </c>
      <c r="AF4" s="295">
        <v>0</v>
      </c>
      <c r="AG4" s="295">
        <v>0</v>
      </c>
      <c r="AH4" s="295" t="s">
        <v>81</v>
      </c>
      <c r="AI4" s="295">
        <v>3163389479</v>
      </c>
      <c r="AJ4" s="305" t="s">
        <v>82</v>
      </c>
      <c r="AK4" s="306">
        <v>32708</v>
      </c>
      <c r="AL4" s="293">
        <v>36</v>
      </c>
      <c r="AM4" s="301" t="s">
        <v>72</v>
      </c>
      <c r="AN4" s="301" t="s">
        <v>73</v>
      </c>
    </row>
    <row r="5" spans="1:40" ht="17.25" customHeight="1" x14ac:dyDescent="0.3">
      <c r="A5" s="572" t="s">
        <v>83</v>
      </c>
      <c r="B5" s="525" t="s">
        <v>59</v>
      </c>
      <c r="C5" s="295" t="s">
        <v>84</v>
      </c>
      <c r="D5" s="295" t="s">
        <v>85</v>
      </c>
      <c r="E5" s="293" t="s">
        <v>62</v>
      </c>
      <c r="F5" s="295" t="s">
        <v>86</v>
      </c>
      <c r="G5" s="545" t="s">
        <v>64</v>
      </c>
      <c r="H5" s="555">
        <v>12900000</v>
      </c>
      <c r="I5" s="295" t="s">
        <v>87</v>
      </c>
      <c r="J5" s="508" t="s">
        <v>88</v>
      </c>
      <c r="K5" s="533" t="s">
        <v>89</v>
      </c>
      <c r="L5" s="297">
        <v>1</v>
      </c>
      <c r="M5" s="297">
        <v>30</v>
      </c>
      <c r="N5" s="298">
        <v>46023</v>
      </c>
      <c r="O5" s="561">
        <f t="shared" si="0"/>
        <v>12900000</v>
      </c>
      <c r="P5" s="302">
        <v>46023</v>
      </c>
      <c r="Q5" s="293" t="s">
        <v>50</v>
      </c>
      <c r="R5" s="302">
        <v>46023</v>
      </c>
      <c r="S5" s="293">
        <v>5</v>
      </c>
      <c r="T5" s="495">
        <v>220401</v>
      </c>
      <c r="U5" s="555">
        <f t="shared" si="1"/>
        <v>12900000</v>
      </c>
      <c r="V5" s="300">
        <v>46023</v>
      </c>
      <c r="W5" s="301" t="s">
        <v>90</v>
      </c>
      <c r="X5" s="302">
        <v>46023</v>
      </c>
      <c r="Y5" s="307">
        <v>46112</v>
      </c>
      <c r="Z5" s="299">
        <v>46113</v>
      </c>
      <c r="AA5" s="298">
        <v>46157</v>
      </c>
      <c r="AB5" s="303">
        <f t="shared" si="2"/>
        <v>4300000</v>
      </c>
      <c r="AC5" s="310">
        <v>6450000</v>
      </c>
      <c r="AD5" s="623" t="s">
        <v>91</v>
      </c>
      <c r="AE5" s="295">
        <v>0</v>
      </c>
      <c r="AF5" s="295">
        <v>0</v>
      </c>
      <c r="AG5" s="295">
        <v>0</v>
      </c>
      <c r="AH5" s="295" t="s">
        <v>92</v>
      </c>
      <c r="AI5" s="295">
        <v>3164320712</v>
      </c>
      <c r="AJ5" s="305" t="s">
        <v>93</v>
      </c>
      <c r="AK5" s="306">
        <v>25008</v>
      </c>
      <c r="AL5" s="293">
        <v>57</v>
      </c>
      <c r="AM5" s="301" t="s">
        <v>72</v>
      </c>
      <c r="AN5" s="301" t="s">
        <v>94</v>
      </c>
    </row>
    <row r="6" spans="1:40" ht="17.25" customHeight="1" x14ac:dyDescent="0.3">
      <c r="A6" s="572" t="s">
        <v>95</v>
      </c>
      <c r="B6" s="525" t="s">
        <v>59</v>
      </c>
      <c r="C6" s="295" t="s">
        <v>96</v>
      </c>
      <c r="D6" s="295" t="s">
        <v>97</v>
      </c>
      <c r="E6" s="293" t="s">
        <v>62</v>
      </c>
      <c r="F6" s="295" t="s">
        <v>98</v>
      </c>
      <c r="G6" s="545" t="s">
        <v>64</v>
      </c>
      <c r="H6" s="555">
        <v>20120400</v>
      </c>
      <c r="I6" s="295" t="s">
        <v>99</v>
      </c>
      <c r="J6" s="508" t="s">
        <v>100</v>
      </c>
      <c r="K6" s="533" t="s">
        <v>89</v>
      </c>
      <c r="L6" s="297">
        <v>3</v>
      </c>
      <c r="M6" s="297">
        <v>35</v>
      </c>
      <c r="N6" s="298">
        <v>46023</v>
      </c>
      <c r="O6" s="561">
        <f t="shared" si="0"/>
        <v>20120400</v>
      </c>
      <c r="P6" s="302">
        <v>46023</v>
      </c>
      <c r="Q6" s="293" t="s">
        <v>50</v>
      </c>
      <c r="R6" s="302">
        <v>46023</v>
      </c>
      <c r="S6" s="293">
        <v>6</v>
      </c>
      <c r="T6" s="495">
        <v>220401</v>
      </c>
      <c r="U6" s="555">
        <f>+H6</f>
        <v>20120400</v>
      </c>
      <c r="V6" s="300">
        <v>46022</v>
      </c>
      <c r="W6" s="301" t="s">
        <v>101</v>
      </c>
      <c r="X6" s="302">
        <v>46023</v>
      </c>
      <c r="Y6" s="307">
        <v>46112</v>
      </c>
      <c r="Z6" s="299">
        <v>46113</v>
      </c>
      <c r="AA6" s="298">
        <v>46157</v>
      </c>
      <c r="AB6" s="303">
        <f t="shared" si="2"/>
        <v>6706800</v>
      </c>
      <c r="AC6" s="310">
        <v>6287625</v>
      </c>
      <c r="AD6" s="622" t="s">
        <v>102</v>
      </c>
      <c r="AE6" s="295">
        <v>0</v>
      </c>
      <c r="AF6" s="295">
        <v>0</v>
      </c>
      <c r="AG6" s="295">
        <v>0</v>
      </c>
      <c r="AH6" s="295" t="s">
        <v>103</v>
      </c>
      <c r="AI6" s="295">
        <v>3143424913</v>
      </c>
      <c r="AJ6" s="305" t="s">
        <v>104</v>
      </c>
      <c r="AK6" s="306">
        <v>33875</v>
      </c>
      <c r="AL6" s="293">
        <v>33</v>
      </c>
      <c r="AM6" s="301" t="s">
        <v>72</v>
      </c>
      <c r="AN6" s="301" t="s">
        <v>94</v>
      </c>
    </row>
    <row r="7" spans="1:40" ht="17.25" customHeight="1" x14ac:dyDescent="0.3">
      <c r="A7" s="572" t="s">
        <v>105</v>
      </c>
      <c r="B7" s="525" t="s">
        <v>59</v>
      </c>
      <c r="C7" s="295" t="s">
        <v>60</v>
      </c>
      <c r="D7" s="295" t="s">
        <v>106</v>
      </c>
      <c r="E7" s="293" t="s">
        <v>62</v>
      </c>
      <c r="F7" s="295" t="s">
        <v>107</v>
      </c>
      <c r="G7" s="545" t="s">
        <v>64</v>
      </c>
      <c r="H7" s="555">
        <v>23026752</v>
      </c>
      <c r="I7" s="295" t="s">
        <v>108</v>
      </c>
      <c r="J7" s="509">
        <v>1110588495</v>
      </c>
      <c r="K7" s="533" t="s">
        <v>89</v>
      </c>
      <c r="L7" s="297">
        <v>6</v>
      </c>
      <c r="M7" s="297">
        <v>36</v>
      </c>
      <c r="N7" s="298">
        <v>46023</v>
      </c>
      <c r="O7" s="561">
        <f t="shared" si="0"/>
        <v>23026752</v>
      </c>
      <c r="P7" s="302">
        <v>46023</v>
      </c>
      <c r="Q7" s="293" t="s">
        <v>50</v>
      </c>
      <c r="R7" s="302">
        <v>46023</v>
      </c>
      <c r="S7" s="293">
        <v>7</v>
      </c>
      <c r="T7" s="495">
        <v>220401</v>
      </c>
      <c r="U7" s="555">
        <f t="shared" si="1"/>
        <v>23026752</v>
      </c>
      <c r="V7" s="300">
        <v>46022</v>
      </c>
      <c r="W7" s="301" t="s">
        <v>109</v>
      </c>
      <c r="X7" s="302">
        <v>46023</v>
      </c>
      <c r="Y7" s="307">
        <v>46112</v>
      </c>
      <c r="Z7" s="299">
        <v>46113</v>
      </c>
      <c r="AA7" s="298">
        <v>46157</v>
      </c>
      <c r="AB7" s="303">
        <f t="shared" si="2"/>
        <v>7675584</v>
      </c>
      <c r="AC7" s="310">
        <v>11513376</v>
      </c>
      <c r="AD7" s="623" t="s">
        <v>110</v>
      </c>
      <c r="AE7" s="295">
        <v>0</v>
      </c>
      <c r="AF7" s="295">
        <v>0</v>
      </c>
      <c r="AG7" s="295">
        <v>0</v>
      </c>
      <c r="AH7" s="295" t="s">
        <v>111</v>
      </c>
      <c r="AI7" s="295">
        <v>3114023703</v>
      </c>
      <c r="AJ7" s="305" t="s">
        <v>112</v>
      </c>
      <c r="AK7" s="306">
        <v>36119</v>
      </c>
      <c r="AL7" s="293">
        <v>27</v>
      </c>
      <c r="AM7" s="301" t="s">
        <v>113</v>
      </c>
      <c r="AN7" s="301" t="s">
        <v>94</v>
      </c>
    </row>
    <row r="8" spans="1:40" ht="17.25" customHeight="1" x14ac:dyDescent="0.3">
      <c r="A8" s="572" t="s">
        <v>114</v>
      </c>
      <c r="B8" s="525" t="s">
        <v>59</v>
      </c>
      <c r="C8" s="295" t="s">
        <v>60</v>
      </c>
      <c r="D8" s="295" t="s">
        <v>115</v>
      </c>
      <c r="E8" s="293" t="s">
        <v>62</v>
      </c>
      <c r="F8" s="295" t="s">
        <v>107</v>
      </c>
      <c r="G8" s="545" t="s">
        <v>64</v>
      </c>
      <c r="H8" s="555">
        <v>18548928</v>
      </c>
      <c r="I8" s="295" t="s">
        <v>116</v>
      </c>
      <c r="J8" s="508" t="s">
        <v>117</v>
      </c>
      <c r="K8" s="533" t="s">
        <v>118</v>
      </c>
      <c r="L8" s="297">
        <v>5</v>
      </c>
      <c r="M8" s="297">
        <v>31</v>
      </c>
      <c r="N8" s="298">
        <v>46023</v>
      </c>
      <c r="O8" s="561">
        <f t="shared" si="0"/>
        <v>18548928</v>
      </c>
      <c r="P8" s="302">
        <v>46023</v>
      </c>
      <c r="Q8" s="293" t="s">
        <v>50</v>
      </c>
      <c r="R8" s="302">
        <v>46023</v>
      </c>
      <c r="S8" s="293">
        <v>8</v>
      </c>
      <c r="T8" s="495">
        <v>220401</v>
      </c>
      <c r="U8" s="555">
        <f t="shared" si="1"/>
        <v>18548928</v>
      </c>
      <c r="V8" s="300">
        <v>46022</v>
      </c>
      <c r="W8" s="301" t="s">
        <v>119</v>
      </c>
      <c r="X8" s="302">
        <v>46023</v>
      </c>
      <c r="Y8" s="307">
        <v>46112</v>
      </c>
      <c r="Z8" s="299">
        <v>46113</v>
      </c>
      <c r="AA8" s="298">
        <v>46157</v>
      </c>
      <c r="AB8" s="303">
        <f t="shared" si="2"/>
        <v>6182976</v>
      </c>
      <c r="AC8" s="310">
        <v>9274464</v>
      </c>
      <c r="AD8" s="622" t="s">
        <v>120</v>
      </c>
      <c r="AE8" s="295">
        <v>0</v>
      </c>
      <c r="AF8" s="295">
        <v>0</v>
      </c>
      <c r="AG8" s="295">
        <v>0</v>
      </c>
      <c r="AH8" s="295" t="s">
        <v>121</v>
      </c>
      <c r="AI8" s="295">
        <v>3137618842</v>
      </c>
      <c r="AJ8" s="305" t="s">
        <v>122</v>
      </c>
      <c r="AK8" s="306">
        <v>36124</v>
      </c>
      <c r="AL8" s="293">
        <v>27</v>
      </c>
      <c r="AM8" s="301" t="s">
        <v>113</v>
      </c>
      <c r="AN8" s="301" t="s">
        <v>94</v>
      </c>
    </row>
    <row r="9" spans="1:40" ht="17.25" customHeight="1" x14ac:dyDescent="0.3">
      <c r="A9" s="572" t="s">
        <v>123</v>
      </c>
      <c r="B9" s="525" t="s">
        <v>59</v>
      </c>
      <c r="C9" s="295" t="s">
        <v>60</v>
      </c>
      <c r="D9" s="295" t="s">
        <v>124</v>
      </c>
      <c r="E9" s="293" t="s">
        <v>62</v>
      </c>
      <c r="F9" s="295" t="s">
        <v>107</v>
      </c>
      <c r="G9" s="545" t="s">
        <v>64</v>
      </c>
      <c r="H9" s="555">
        <v>23026752</v>
      </c>
      <c r="I9" s="295" t="s">
        <v>125</v>
      </c>
      <c r="J9" s="508" t="s">
        <v>126</v>
      </c>
      <c r="K9" s="533" t="s">
        <v>67</v>
      </c>
      <c r="L9" s="297">
        <v>4</v>
      </c>
      <c r="M9" s="297">
        <v>29</v>
      </c>
      <c r="N9" s="298">
        <v>46023</v>
      </c>
      <c r="O9" s="561">
        <f t="shared" si="0"/>
        <v>23026752</v>
      </c>
      <c r="P9" s="302">
        <v>46023</v>
      </c>
      <c r="Q9" s="293" t="s">
        <v>50</v>
      </c>
      <c r="R9" s="302">
        <v>46023</v>
      </c>
      <c r="S9" s="293">
        <v>9</v>
      </c>
      <c r="T9" s="495">
        <v>220401</v>
      </c>
      <c r="U9" s="555">
        <f t="shared" si="1"/>
        <v>23026752</v>
      </c>
      <c r="V9" s="300">
        <v>46022</v>
      </c>
      <c r="W9" s="301" t="s">
        <v>127</v>
      </c>
      <c r="X9" s="302">
        <v>46023</v>
      </c>
      <c r="Y9" s="307">
        <v>46112</v>
      </c>
      <c r="Z9" s="299">
        <v>46113</v>
      </c>
      <c r="AA9" s="298">
        <v>46157</v>
      </c>
      <c r="AB9" s="303">
        <f t="shared" si="2"/>
        <v>7675584</v>
      </c>
      <c r="AC9" s="310">
        <v>11513376</v>
      </c>
      <c r="AD9" s="623" t="s">
        <v>128</v>
      </c>
      <c r="AE9" s="295">
        <v>0</v>
      </c>
      <c r="AF9" s="295">
        <v>0</v>
      </c>
      <c r="AG9" s="295">
        <v>0</v>
      </c>
      <c r="AH9" s="295" t="s">
        <v>129</v>
      </c>
      <c r="AI9" s="295">
        <v>3105900075</v>
      </c>
      <c r="AJ9" s="305" t="s">
        <v>130</v>
      </c>
      <c r="AK9" s="306">
        <v>34057</v>
      </c>
      <c r="AL9" s="293">
        <v>32</v>
      </c>
      <c r="AM9" s="301" t="s">
        <v>113</v>
      </c>
      <c r="AN9" s="301" t="s">
        <v>94</v>
      </c>
    </row>
    <row r="10" spans="1:40" ht="17.25" customHeight="1" x14ac:dyDescent="0.3">
      <c r="A10" s="572" t="s">
        <v>131</v>
      </c>
      <c r="B10" s="525" t="s">
        <v>59</v>
      </c>
      <c r="C10" s="295" t="s">
        <v>60</v>
      </c>
      <c r="D10" s="295" t="s">
        <v>75</v>
      </c>
      <c r="E10" s="293" t="s">
        <v>62</v>
      </c>
      <c r="F10" s="295" t="s">
        <v>132</v>
      </c>
      <c r="G10" s="545" t="s">
        <v>64</v>
      </c>
      <c r="H10" s="555">
        <v>30180600</v>
      </c>
      <c r="I10" s="295" t="s">
        <v>133</v>
      </c>
      <c r="J10" s="508" t="s">
        <v>134</v>
      </c>
      <c r="K10" s="533" t="s">
        <v>135</v>
      </c>
      <c r="L10" s="297">
        <v>7</v>
      </c>
      <c r="M10" s="297">
        <v>28</v>
      </c>
      <c r="N10" s="298">
        <v>46023</v>
      </c>
      <c r="O10" s="561">
        <f t="shared" si="0"/>
        <v>30180600</v>
      </c>
      <c r="P10" s="302">
        <v>46023</v>
      </c>
      <c r="Q10" s="293" t="s">
        <v>50</v>
      </c>
      <c r="R10" s="302">
        <v>46023</v>
      </c>
      <c r="S10" s="293">
        <v>10</v>
      </c>
      <c r="T10" s="495">
        <v>220401</v>
      </c>
      <c r="U10" s="555">
        <f t="shared" si="1"/>
        <v>30180600</v>
      </c>
      <c r="V10" s="300">
        <v>46022</v>
      </c>
      <c r="W10" s="301" t="s">
        <v>136</v>
      </c>
      <c r="X10" s="302">
        <v>46023</v>
      </c>
      <c r="Y10" s="307">
        <v>46112</v>
      </c>
      <c r="Z10" s="299">
        <v>46113</v>
      </c>
      <c r="AA10" s="298">
        <v>46157</v>
      </c>
      <c r="AB10" s="303">
        <f t="shared" si="2"/>
        <v>10060200</v>
      </c>
      <c r="AC10" s="310">
        <v>15090300</v>
      </c>
      <c r="AD10" s="622" t="s">
        <v>137</v>
      </c>
      <c r="AE10" s="295">
        <v>0</v>
      </c>
      <c r="AF10" s="295">
        <v>0</v>
      </c>
      <c r="AG10" s="295">
        <v>0</v>
      </c>
      <c r="AH10" s="295" t="s">
        <v>138</v>
      </c>
      <c r="AI10" s="295">
        <v>3152166805</v>
      </c>
      <c r="AJ10" s="305" t="s">
        <v>139</v>
      </c>
      <c r="AK10" s="306">
        <v>31677</v>
      </c>
      <c r="AL10" s="293">
        <v>39</v>
      </c>
      <c r="AM10" s="301" t="s">
        <v>113</v>
      </c>
      <c r="AN10" s="301" t="s">
        <v>94</v>
      </c>
    </row>
    <row r="11" spans="1:40" ht="17.25" customHeight="1" x14ac:dyDescent="0.3">
      <c r="A11" s="572" t="s">
        <v>140</v>
      </c>
      <c r="B11" s="525" t="s">
        <v>59</v>
      </c>
      <c r="C11" s="295" t="s">
        <v>60</v>
      </c>
      <c r="D11" s="295" t="s">
        <v>141</v>
      </c>
      <c r="E11" s="293" t="s">
        <v>62</v>
      </c>
      <c r="F11" s="295" t="s">
        <v>142</v>
      </c>
      <c r="G11" s="545" t="s">
        <v>64</v>
      </c>
      <c r="H11" s="555">
        <v>12000000</v>
      </c>
      <c r="I11" s="295" t="s">
        <v>143</v>
      </c>
      <c r="J11" s="508" t="s">
        <v>144</v>
      </c>
      <c r="K11" s="533" t="s">
        <v>89</v>
      </c>
      <c r="L11" s="297">
        <v>0</v>
      </c>
      <c r="M11" s="297">
        <v>6</v>
      </c>
      <c r="N11" s="298">
        <v>46023</v>
      </c>
      <c r="O11" s="561">
        <f t="shared" si="0"/>
        <v>12000000</v>
      </c>
      <c r="P11" s="302">
        <v>46023</v>
      </c>
      <c r="Q11" s="293" t="s">
        <v>50</v>
      </c>
      <c r="R11" s="302">
        <v>46023</v>
      </c>
      <c r="S11" s="293">
        <v>11</v>
      </c>
      <c r="T11" s="495">
        <v>220401</v>
      </c>
      <c r="U11" s="555">
        <f t="shared" si="1"/>
        <v>12000000</v>
      </c>
      <c r="V11" s="300">
        <v>46022</v>
      </c>
      <c r="W11" s="301" t="s">
        <v>145</v>
      </c>
      <c r="X11" s="302">
        <v>46023</v>
      </c>
      <c r="Y11" s="307">
        <v>46112</v>
      </c>
      <c r="Z11" s="299">
        <v>46113</v>
      </c>
      <c r="AA11" s="298">
        <v>46157</v>
      </c>
      <c r="AB11" s="303">
        <f t="shared" si="2"/>
        <v>4000000</v>
      </c>
      <c r="AC11" s="310">
        <v>6000000</v>
      </c>
      <c r="AD11" s="623" t="s">
        <v>146</v>
      </c>
      <c r="AE11" s="295">
        <v>0</v>
      </c>
      <c r="AF11" s="295">
        <v>0</v>
      </c>
      <c r="AG11" s="295">
        <v>0</v>
      </c>
      <c r="AH11" s="295" t="s">
        <v>147</v>
      </c>
      <c r="AI11" s="295">
        <v>3164353954</v>
      </c>
      <c r="AJ11" s="305" t="s">
        <v>148</v>
      </c>
      <c r="AK11" s="306">
        <v>35825</v>
      </c>
      <c r="AL11" s="293">
        <v>27</v>
      </c>
      <c r="AM11" s="301" t="s">
        <v>149</v>
      </c>
      <c r="AN11" s="301" t="s">
        <v>94</v>
      </c>
    </row>
    <row r="12" spans="1:40" ht="17.25" customHeight="1" x14ac:dyDescent="0.3">
      <c r="A12" s="572" t="s">
        <v>150</v>
      </c>
      <c r="B12" s="525" t="s">
        <v>151</v>
      </c>
      <c r="C12" s="295" t="s">
        <v>152</v>
      </c>
      <c r="D12" s="295" t="s">
        <v>153</v>
      </c>
      <c r="E12" s="293" t="s">
        <v>154</v>
      </c>
      <c r="F12" s="295" t="s">
        <v>155</v>
      </c>
      <c r="G12" s="545" t="s">
        <v>156</v>
      </c>
      <c r="H12" s="555">
        <v>11833155</v>
      </c>
      <c r="I12" s="295" t="s">
        <v>157</v>
      </c>
      <c r="J12" s="508" t="s">
        <v>158</v>
      </c>
      <c r="K12" s="533" t="s">
        <v>89</v>
      </c>
      <c r="L12" s="297">
        <v>1</v>
      </c>
      <c r="M12" s="297">
        <v>48</v>
      </c>
      <c r="N12" s="298">
        <v>46023</v>
      </c>
      <c r="O12" s="561">
        <f t="shared" si="0"/>
        <v>11833155</v>
      </c>
      <c r="P12" s="302">
        <v>46023</v>
      </c>
      <c r="Q12" s="293" t="s">
        <v>50</v>
      </c>
      <c r="R12" s="302">
        <v>46023</v>
      </c>
      <c r="S12" s="293">
        <v>12</v>
      </c>
      <c r="T12" s="496">
        <v>2101010301</v>
      </c>
      <c r="U12" s="555">
        <f t="shared" si="1"/>
        <v>11833155</v>
      </c>
      <c r="V12" s="300">
        <v>46022</v>
      </c>
      <c r="W12" s="301" t="s">
        <v>159</v>
      </c>
      <c r="X12" s="302">
        <v>46023</v>
      </c>
      <c r="Y12" s="307">
        <v>46112</v>
      </c>
      <c r="Z12" s="299">
        <v>46113</v>
      </c>
      <c r="AA12" s="298">
        <v>46157</v>
      </c>
      <c r="AB12" s="303">
        <f t="shared" si="2"/>
        <v>3944385</v>
      </c>
      <c r="AC12" s="310">
        <v>5916578</v>
      </c>
      <c r="AD12" s="622" t="s">
        <v>160</v>
      </c>
      <c r="AE12" s="295">
        <v>0</v>
      </c>
      <c r="AF12" s="295">
        <v>0</v>
      </c>
      <c r="AG12" s="295">
        <v>0</v>
      </c>
      <c r="AH12" s="295" t="s">
        <v>161</v>
      </c>
      <c r="AI12" s="295">
        <v>3172226841</v>
      </c>
      <c r="AJ12" s="305" t="s">
        <v>162</v>
      </c>
      <c r="AK12" s="306">
        <v>30977</v>
      </c>
      <c r="AL12" s="293">
        <v>41</v>
      </c>
      <c r="AM12" s="301" t="s">
        <v>163</v>
      </c>
      <c r="AN12" s="301" t="s">
        <v>164</v>
      </c>
    </row>
    <row r="13" spans="1:40" ht="17.25" customHeight="1" x14ac:dyDescent="0.3">
      <c r="A13" s="572" t="s">
        <v>165</v>
      </c>
      <c r="B13" s="525" t="s">
        <v>41</v>
      </c>
      <c r="C13" s="294" t="s">
        <v>42</v>
      </c>
      <c r="D13" s="295" t="s">
        <v>166</v>
      </c>
      <c r="E13" s="293" t="s">
        <v>44</v>
      </c>
      <c r="F13" s="295" t="s">
        <v>167</v>
      </c>
      <c r="G13" s="545" t="s">
        <v>46</v>
      </c>
      <c r="H13" s="555">
        <v>157000000</v>
      </c>
      <c r="I13" s="295" t="s">
        <v>168</v>
      </c>
      <c r="J13" s="508" t="s">
        <v>169</v>
      </c>
      <c r="K13" s="533" t="s">
        <v>170</v>
      </c>
      <c r="L13" s="297">
        <v>3</v>
      </c>
      <c r="M13" s="297">
        <v>8</v>
      </c>
      <c r="N13" s="298">
        <v>46023</v>
      </c>
      <c r="O13" s="561">
        <f t="shared" si="0"/>
        <v>157000000</v>
      </c>
      <c r="P13" s="302">
        <v>46023</v>
      </c>
      <c r="Q13" s="293" t="s">
        <v>50</v>
      </c>
      <c r="R13" s="302">
        <v>46023</v>
      </c>
      <c r="S13" s="293">
        <v>13</v>
      </c>
      <c r="T13" s="495">
        <v>220102</v>
      </c>
      <c r="U13" s="555">
        <f t="shared" si="1"/>
        <v>157000000</v>
      </c>
      <c r="V13" s="300">
        <v>46024</v>
      </c>
      <c r="W13" s="311" t="s">
        <v>171</v>
      </c>
      <c r="X13" s="302">
        <v>46024</v>
      </c>
      <c r="Y13" s="307">
        <v>46387</v>
      </c>
      <c r="Z13" s="299"/>
      <c r="AA13" s="295"/>
      <c r="AB13" s="303">
        <f>+U13/12</f>
        <v>13083333.333333334</v>
      </c>
      <c r="AC13" s="295"/>
      <c r="AD13" s="623" t="s">
        <v>172</v>
      </c>
      <c r="AE13" s="295">
        <v>0</v>
      </c>
      <c r="AF13" s="295">
        <v>0</v>
      </c>
      <c r="AG13" s="295">
        <v>0</v>
      </c>
      <c r="AH13" s="295" t="s">
        <v>173</v>
      </c>
      <c r="AI13" s="295">
        <v>3202697648</v>
      </c>
      <c r="AJ13" s="305" t="s">
        <v>174</v>
      </c>
      <c r="AK13" s="306">
        <v>27985</v>
      </c>
      <c r="AL13" s="293">
        <v>39</v>
      </c>
      <c r="AM13" s="301" t="s">
        <v>57</v>
      </c>
      <c r="AN13" s="301" t="s">
        <v>46</v>
      </c>
    </row>
    <row r="14" spans="1:40" ht="14.25" customHeight="1" x14ac:dyDescent="0.3">
      <c r="A14" s="572" t="s">
        <v>175</v>
      </c>
      <c r="B14" s="525" t="s">
        <v>59</v>
      </c>
      <c r="C14" s="295" t="s">
        <v>176</v>
      </c>
      <c r="D14" s="295" t="s">
        <v>177</v>
      </c>
      <c r="E14" s="293" t="s">
        <v>62</v>
      </c>
      <c r="F14" s="295" t="s">
        <v>178</v>
      </c>
      <c r="G14" s="545" t="s">
        <v>46</v>
      </c>
      <c r="H14" s="555">
        <v>8520000</v>
      </c>
      <c r="I14" s="295" t="s">
        <v>179</v>
      </c>
      <c r="J14" s="508" t="s">
        <v>180</v>
      </c>
      <c r="K14" s="533" t="s">
        <v>89</v>
      </c>
      <c r="L14" s="297">
        <v>7</v>
      </c>
      <c r="M14" s="297">
        <v>3</v>
      </c>
      <c r="N14" s="298">
        <v>46023</v>
      </c>
      <c r="O14" s="561">
        <f t="shared" si="0"/>
        <v>8520000</v>
      </c>
      <c r="P14" s="302">
        <v>46023</v>
      </c>
      <c r="Q14" s="293" t="s">
        <v>50</v>
      </c>
      <c r="R14" s="302">
        <v>46023</v>
      </c>
      <c r="S14" s="293">
        <v>14</v>
      </c>
      <c r="T14" s="495">
        <v>220402</v>
      </c>
      <c r="U14" s="555">
        <f t="shared" si="1"/>
        <v>8520000</v>
      </c>
      <c r="V14" s="300">
        <v>46022</v>
      </c>
      <c r="W14" s="301" t="s">
        <v>181</v>
      </c>
      <c r="X14" s="302">
        <v>46023</v>
      </c>
      <c r="Y14" s="307">
        <v>46112</v>
      </c>
      <c r="Z14" s="299">
        <v>46113</v>
      </c>
      <c r="AA14" s="298">
        <v>46157</v>
      </c>
      <c r="AB14" s="303">
        <f t="shared" si="2"/>
        <v>2840000</v>
      </c>
      <c r="AC14" s="310">
        <v>4260000</v>
      </c>
      <c r="AD14" s="622" t="s">
        <v>182</v>
      </c>
      <c r="AE14" s="295">
        <v>0</v>
      </c>
      <c r="AF14" s="295">
        <v>0</v>
      </c>
      <c r="AG14" s="295">
        <v>0</v>
      </c>
      <c r="AH14" s="295" t="s">
        <v>183</v>
      </c>
      <c r="AI14" s="295">
        <v>3182257003</v>
      </c>
      <c r="AJ14" s="305" t="s">
        <v>184</v>
      </c>
      <c r="AK14" s="306">
        <v>37313</v>
      </c>
      <c r="AL14" s="293">
        <v>23</v>
      </c>
      <c r="AM14" s="301" t="s">
        <v>185</v>
      </c>
      <c r="AN14" s="301" t="s">
        <v>186</v>
      </c>
    </row>
    <row r="15" spans="1:40" ht="14.25" customHeight="1" x14ac:dyDescent="0.3">
      <c r="A15" s="572" t="s">
        <v>187</v>
      </c>
      <c r="B15" s="525" t="s">
        <v>59</v>
      </c>
      <c r="C15" s="295" t="s">
        <v>188</v>
      </c>
      <c r="D15" s="295" t="s">
        <v>177</v>
      </c>
      <c r="E15" s="293" t="s">
        <v>62</v>
      </c>
      <c r="F15" s="295" t="s">
        <v>178</v>
      </c>
      <c r="G15" s="545" t="s">
        <v>46</v>
      </c>
      <c r="H15" s="555">
        <v>8520000</v>
      </c>
      <c r="I15" s="295" t="s">
        <v>189</v>
      </c>
      <c r="J15" s="508" t="s">
        <v>190</v>
      </c>
      <c r="K15" s="533" t="s">
        <v>89</v>
      </c>
      <c r="L15" s="297">
        <v>5</v>
      </c>
      <c r="M15" s="297">
        <v>2</v>
      </c>
      <c r="N15" s="298">
        <v>46023</v>
      </c>
      <c r="O15" s="561">
        <f t="shared" si="0"/>
        <v>8520000</v>
      </c>
      <c r="P15" s="302">
        <v>46023</v>
      </c>
      <c r="Q15" s="293" t="s">
        <v>50</v>
      </c>
      <c r="R15" s="302">
        <v>46023</v>
      </c>
      <c r="S15" s="293">
        <v>15</v>
      </c>
      <c r="T15" s="495">
        <v>220402</v>
      </c>
      <c r="U15" s="555">
        <f t="shared" si="1"/>
        <v>8520000</v>
      </c>
      <c r="V15" s="300">
        <v>46022</v>
      </c>
      <c r="W15" s="301" t="s">
        <v>191</v>
      </c>
      <c r="X15" s="302">
        <v>46023</v>
      </c>
      <c r="Y15" s="307">
        <v>46112</v>
      </c>
      <c r="Z15" s="299">
        <v>46113</v>
      </c>
      <c r="AA15" s="310">
        <v>46157</v>
      </c>
      <c r="AB15" s="303">
        <f t="shared" si="2"/>
        <v>2840000</v>
      </c>
      <c r="AC15" s="310">
        <v>4260000</v>
      </c>
      <c r="AD15" s="623" t="s">
        <v>192</v>
      </c>
      <c r="AE15" s="295">
        <v>0</v>
      </c>
      <c r="AF15" s="295">
        <v>0</v>
      </c>
      <c r="AG15" s="295">
        <v>0</v>
      </c>
      <c r="AH15" s="295" t="s">
        <v>193</v>
      </c>
      <c r="AI15" s="295">
        <v>3006229309</v>
      </c>
      <c r="AJ15" s="305" t="s">
        <v>194</v>
      </c>
      <c r="AK15" s="306">
        <v>37321</v>
      </c>
      <c r="AL15" s="293">
        <v>23</v>
      </c>
      <c r="AM15" s="301" t="s">
        <v>185</v>
      </c>
      <c r="AN15" s="301" t="s">
        <v>186</v>
      </c>
    </row>
    <row r="16" spans="1:40" ht="12" customHeight="1" x14ac:dyDescent="0.3">
      <c r="A16" s="572" t="s">
        <v>195</v>
      </c>
      <c r="B16" s="525" t="s">
        <v>151</v>
      </c>
      <c r="C16" s="295" t="s">
        <v>176</v>
      </c>
      <c r="D16" s="295" t="s">
        <v>196</v>
      </c>
      <c r="E16" s="293" t="s">
        <v>62</v>
      </c>
      <c r="F16" s="295" t="s">
        <v>197</v>
      </c>
      <c r="G16" s="545" t="s">
        <v>46</v>
      </c>
      <c r="H16" s="555">
        <v>19665000</v>
      </c>
      <c r="I16" s="295" t="s">
        <v>198</v>
      </c>
      <c r="J16" s="508" t="s">
        <v>199</v>
      </c>
      <c r="K16" s="533" t="s">
        <v>200</v>
      </c>
      <c r="L16" s="297">
        <v>4</v>
      </c>
      <c r="M16" s="297">
        <v>5</v>
      </c>
      <c r="N16" s="298">
        <v>46023</v>
      </c>
      <c r="O16" s="561">
        <f t="shared" si="0"/>
        <v>19665000</v>
      </c>
      <c r="P16" s="302">
        <v>46023</v>
      </c>
      <c r="Q16" s="293" t="s">
        <v>50</v>
      </c>
      <c r="R16" s="302">
        <v>46023</v>
      </c>
      <c r="S16" s="293">
        <v>16</v>
      </c>
      <c r="T16" s="495">
        <v>21030202</v>
      </c>
      <c r="U16" s="555">
        <f t="shared" si="1"/>
        <v>19665000</v>
      </c>
      <c r="V16" s="300">
        <v>46022</v>
      </c>
      <c r="W16" s="301" t="s">
        <v>201</v>
      </c>
      <c r="X16" s="302">
        <v>46023</v>
      </c>
      <c r="Y16" s="307">
        <v>46112</v>
      </c>
      <c r="Z16" s="299">
        <v>46113</v>
      </c>
      <c r="AA16" s="298">
        <v>46157</v>
      </c>
      <c r="AB16" s="303">
        <f t="shared" si="2"/>
        <v>6555000</v>
      </c>
      <c r="AC16" s="310">
        <v>9832500</v>
      </c>
      <c r="AD16" s="622" t="s">
        <v>202</v>
      </c>
      <c r="AE16" s="295">
        <v>0</v>
      </c>
      <c r="AF16" s="295">
        <v>0</v>
      </c>
      <c r="AG16" s="295">
        <v>0</v>
      </c>
      <c r="AH16" s="295" t="s">
        <v>203</v>
      </c>
      <c r="AI16" s="295">
        <v>6082655202</v>
      </c>
      <c r="AJ16" s="305" t="s">
        <v>204</v>
      </c>
      <c r="AK16" s="306">
        <v>26817</v>
      </c>
      <c r="AL16" s="293">
        <v>52</v>
      </c>
      <c r="AM16" s="301" t="s">
        <v>205</v>
      </c>
      <c r="AN16" s="301" t="s">
        <v>186</v>
      </c>
    </row>
    <row r="17" spans="1:40" ht="17.25" customHeight="1" x14ac:dyDescent="0.3">
      <c r="A17" s="572" t="s">
        <v>206</v>
      </c>
      <c r="B17" s="525" t="s">
        <v>151</v>
      </c>
      <c r="C17" s="295" t="s">
        <v>60</v>
      </c>
      <c r="D17" s="295" t="s">
        <v>141</v>
      </c>
      <c r="E17" s="293" t="s">
        <v>62</v>
      </c>
      <c r="F17" s="295" t="s">
        <v>142</v>
      </c>
      <c r="G17" s="545" t="s">
        <v>64</v>
      </c>
      <c r="H17" s="555">
        <v>12000000</v>
      </c>
      <c r="I17" s="295" t="s">
        <v>207</v>
      </c>
      <c r="J17" s="508" t="s">
        <v>208</v>
      </c>
      <c r="K17" s="533" t="s">
        <v>209</v>
      </c>
      <c r="L17" s="297">
        <v>7</v>
      </c>
      <c r="M17" s="297">
        <v>7</v>
      </c>
      <c r="N17" s="298">
        <v>46023</v>
      </c>
      <c r="O17" s="561">
        <f t="shared" si="0"/>
        <v>12000000</v>
      </c>
      <c r="P17" s="302">
        <v>46023</v>
      </c>
      <c r="Q17" s="293" t="s">
        <v>50</v>
      </c>
      <c r="R17" s="302">
        <v>46023</v>
      </c>
      <c r="S17" s="293">
        <v>17</v>
      </c>
      <c r="T17" s="495">
        <v>220401</v>
      </c>
      <c r="U17" s="555">
        <f t="shared" si="1"/>
        <v>12000000</v>
      </c>
      <c r="V17" s="300">
        <v>46022</v>
      </c>
      <c r="W17" s="301" t="s">
        <v>210</v>
      </c>
      <c r="X17" s="302">
        <v>46023</v>
      </c>
      <c r="Y17" s="307">
        <v>46112</v>
      </c>
      <c r="Z17" s="299">
        <v>46113</v>
      </c>
      <c r="AA17" s="298">
        <v>46157</v>
      </c>
      <c r="AB17" s="303">
        <f t="shared" si="2"/>
        <v>4000000</v>
      </c>
      <c r="AC17" s="310">
        <v>6000000</v>
      </c>
      <c r="AD17" s="623" t="s">
        <v>211</v>
      </c>
      <c r="AE17" s="295">
        <v>0</v>
      </c>
      <c r="AF17" s="295">
        <v>0</v>
      </c>
      <c r="AG17" s="295">
        <v>0</v>
      </c>
      <c r="AH17" s="295" t="s">
        <v>212</v>
      </c>
      <c r="AI17" s="295">
        <v>3184839621</v>
      </c>
      <c r="AJ17" s="312" t="s">
        <v>213</v>
      </c>
      <c r="AK17" s="313" t="s">
        <v>214</v>
      </c>
      <c r="AL17" s="293">
        <v>8</v>
      </c>
      <c r="AM17" s="301" t="s">
        <v>149</v>
      </c>
      <c r="AN17" s="301" t="s">
        <v>94</v>
      </c>
    </row>
    <row r="18" spans="1:40" ht="17.25" customHeight="1" x14ac:dyDescent="0.3">
      <c r="A18" s="572" t="s">
        <v>215</v>
      </c>
      <c r="B18" s="525" t="s">
        <v>151</v>
      </c>
      <c r="C18" s="295" t="s">
        <v>96</v>
      </c>
      <c r="D18" s="295" t="s">
        <v>216</v>
      </c>
      <c r="E18" s="293" t="s">
        <v>154</v>
      </c>
      <c r="F18" s="295" t="s">
        <v>217</v>
      </c>
      <c r="G18" s="545" t="s">
        <v>64</v>
      </c>
      <c r="H18" s="555">
        <v>60000000</v>
      </c>
      <c r="I18" s="295" t="s">
        <v>218</v>
      </c>
      <c r="J18" s="508" t="s">
        <v>219</v>
      </c>
      <c r="K18" s="533" t="s">
        <v>170</v>
      </c>
      <c r="L18" s="297">
        <v>6</v>
      </c>
      <c r="M18" s="297">
        <v>42</v>
      </c>
      <c r="N18" s="298">
        <v>46023</v>
      </c>
      <c r="O18" s="561">
        <f t="shared" si="0"/>
        <v>60000000</v>
      </c>
      <c r="P18" s="302">
        <v>46023</v>
      </c>
      <c r="Q18" s="293" t="s">
        <v>50</v>
      </c>
      <c r="R18" s="302">
        <v>46023</v>
      </c>
      <c r="S18" s="293">
        <v>18</v>
      </c>
      <c r="T18" s="495">
        <v>220202</v>
      </c>
      <c r="U18" s="555">
        <f t="shared" si="1"/>
        <v>60000000</v>
      </c>
      <c r="V18" s="300">
        <v>46022</v>
      </c>
      <c r="W18" s="301" t="s">
        <v>220</v>
      </c>
      <c r="X18" s="302">
        <v>46023</v>
      </c>
      <c r="Y18" s="307">
        <v>46053</v>
      </c>
      <c r="Z18" s="299"/>
      <c r="AA18" s="299"/>
      <c r="AB18" s="303">
        <f>+U18</f>
        <v>60000000</v>
      </c>
      <c r="AC18" s="295"/>
      <c r="AD18" s="622" t="s">
        <v>221</v>
      </c>
      <c r="AE18" s="295">
        <v>0</v>
      </c>
      <c r="AF18" s="295">
        <v>0</v>
      </c>
      <c r="AG18" s="295">
        <v>0</v>
      </c>
      <c r="AH18" s="295" t="s">
        <v>222</v>
      </c>
      <c r="AI18" s="295">
        <v>3103576446</v>
      </c>
      <c r="AJ18" s="312" t="s">
        <v>223</v>
      </c>
      <c r="AK18" s="306">
        <v>26955</v>
      </c>
      <c r="AL18" s="293">
        <v>52</v>
      </c>
      <c r="AM18" s="301" t="s">
        <v>149</v>
      </c>
      <c r="AN18" s="301" t="s">
        <v>64</v>
      </c>
    </row>
    <row r="19" spans="1:40" ht="17.25" customHeight="1" x14ac:dyDescent="0.3">
      <c r="A19" s="572" t="s">
        <v>224</v>
      </c>
      <c r="B19" s="525" t="s">
        <v>151</v>
      </c>
      <c r="C19" s="294" t="s">
        <v>225</v>
      </c>
      <c r="D19" s="295" t="s">
        <v>226</v>
      </c>
      <c r="E19" s="293" t="s">
        <v>154</v>
      </c>
      <c r="F19" s="295" t="s">
        <v>227</v>
      </c>
      <c r="G19" s="545" t="s">
        <v>46</v>
      </c>
      <c r="H19" s="555">
        <v>278636400</v>
      </c>
      <c r="I19" s="295" t="s">
        <v>228</v>
      </c>
      <c r="J19" s="508" t="s">
        <v>229</v>
      </c>
      <c r="K19" s="533" t="s">
        <v>230</v>
      </c>
      <c r="L19" s="297">
        <v>9</v>
      </c>
      <c r="M19" s="297">
        <v>33</v>
      </c>
      <c r="N19" s="298">
        <v>46023</v>
      </c>
      <c r="O19" s="561">
        <f t="shared" si="0"/>
        <v>278636400</v>
      </c>
      <c r="P19" s="302">
        <v>46023</v>
      </c>
      <c r="Q19" s="293" t="s">
        <v>50</v>
      </c>
      <c r="R19" s="302">
        <v>46023</v>
      </c>
      <c r="S19" s="293">
        <v>19</v>
      </c>
      <c r="T19" s="495">
        <v>2102020211</v>
      </c>
      <c r="U19" s="555">
        <f t="shared" si="1"/>
        <v>278636400</v>
      </c>
      <c r="V19" s="300">
        <v>46022</v>
      </c>
      <c r="W19" s="301" t="s">
        <v>231</v>
      </c>
      <c r="X19" s="302">
        <v>46023</v>
      </c>
      <c r="Y19" s="307">
        <v>46068</v>
      </c>
      <c r="Z19" s="299">
        <v>46069</v>
      </c>
      <c r="AA19" s="299">
        <v>46080</v>
      </c>
      <c r="AB19" s="303">
        <f>+U19/1.5</f>
        <v>185757600</v>
      </c>
      <c r="AC19" s="303">
        <v>68111120</v>
      </c>
      <c r="AD19" s="623" t="s">
        <v>232</v>
      </c>
      <c r="AE19" s="295">
        <v>0</v>
      </c>
      <c r="AF19" s="295">
        <v>0</v>
      </c>
      <c r="AG19" s="295">
        <v>0</v>
      </c>
      <c r="AH19" s="295" t="s">
        <v>233</v>
      </c>
      <c r="AI19" s="295">
        <v>3234806441</v>
      </c>
      <c r="AJ19" s="312" t="s">
        <v>234</v>
      </c>
      <c r="AK19" s="306">
        <v>34258</v>
      </c>
      <c r="AL19" s="293">
        <v>32</v>
      </c>
      <c r="AM19" s="301" t="s">
        <v>64</v>
      </c>
      <c r="AN19" s="301" t="s">
        <v>46</v>
      </c>
    </row>
    <row r="20" spans="1:40" ht="17.25" customHeight="1" x14ac:dyDescent="0.3">
      <c r="A20" s="572" t="s">
        <v>235</v>
      </c>
      <c r="B20" s="525" t="s">
        <v>59</v>
      </c>
      <c r="C20" s="295" t="s">
        <v>96</v>
      </c>
      <c r="D20" s="295" t="s">
        <v>236</v>
      </c>
      <c r="E20" s="293" t="s">
        <v>62</v>
      </c>
      <c r="F20" s="295" t="s">
        <v>237</v>
      </c>
      <c r="G20" s="545" t="s">
        <v>64</v>
      </c>
      <c r="H20" s="555">
        <v>15090300</v>
      </c>
      <c r="I20" s="295" t="s">
        <v>238</v>
      </c>
      <c r="J20" s="508" t="s">
        <v>239</v>
      </c>
      <c r="K20" s="533" t="s">
        <v>240</v>
      </c>
      <c r="L20" s="297">
        <v>7</v>
      </c>
      <c r="M20" s="297">
        <v>39</v>
      </c>
      <c r="N20" s="298">
        <v>46023</v>
      </c>
      <c r="O20" s="561">
        <f t="shared" si="0"/>
        <v>15090300</v>
      </c>
      <c r="P20" s="302">
        <v>46023</v>
      </c>
      <c r="Q20" s="293" t="s">
        <v>50</v>
      </c>
      <c r="R20" s="302">
        <v>46023</v>
      </c>
      <c r="S20" s="293">
        <v>20</v>
      </c>
      <c r="T20" s="495">
        <v>220401</v>
      </c>
      <c r="U20" s="555">
        <f t="shared" si="1"/>
        <v>15090300</v>
      </c>
      <c r="V20" s="300">
        <v>46023</v>
      </c>
      <c r="W20" s="301" t="s">
        <v>241</v>
      </c>
      <c r="X20" s="302">
        <v>46023</v>
      </c>
      <c r="Y20" s="307">
        <v>46112</v>
      </c>
      <c r="Z20" s="299">
        <v>46113</v>
      </c>
      <c r="AA20" s="298">
        <v>46157</v>
      </c>
      <c r="AB20" s="303">
        <f>+U20/3</f>
        <v>5030100</v>
      </c>
      <c r="AC20" s="310">
        <v>7545150</v>
      </c>
      <c r="AD20" s="622" t="s">
        <v>242</v>
      </c>
      <c r="AE20" s="295">
        <v>0</v>
      </c>
      <c r="AF20" s="295">
        <v>0</v>
      </c>
      <c r="AG20" s="295">
        <v>0</v>
      </c>
      <c r="AH20" s="295" t="s">
        <v>243</v>
      </c>
      <c r="AI20" s="295">
        <v>3003500256</v>
      </c>
      <c r="AJ20" s="312" t="s">
        <v>244</v>
      </c>
      <c r="AK20" s="306">
        <v>30520</v>
      </c>
      <c r="AL20" s="293">
        <v>42</v>
      </c>
      <c r="AM20" s="301" t="s">
        <v>72</v>
      </c>
      <c r="AN20" s="301" t="s">
        <v>94</v>
      </c>
    </row>
    <row r="21" spans="1:40" ht="17.25" customHeight="1" x14ac:dyDescent="0.3">
      <c r="A21" s="572" t="s">
        <v>245</v>
      </c>
      <c r="B21" s="525" t="s">
        <v>59</v>
      </c>
      <c r="C21" s="295" t="s">
        <v>60</v>
      </c>
      <c r="D21" s="295" t="s">
        <v>246</v>
      </c>
      <c r="E21" s="293" t="s">
        <v>62</v>
      </c>
      <c r="F21" s="295" t="s">
        <v>247</v>
      </c>
      <c r="G21" s="545" t="s">
        <v>64</v>
      </c>
      <c r="H21" s="555">
        <v>12000000</v>
      </c>
      <c r="I21" s="295" t="s">
        <v>248</v>
      </c>
      <c r="J21" s="508" t="s">
        <v>249</v>
      </c>
      <c r="K21" s="533" t="s">
        <v>250</v>
      </c>
      <c r="L21" s="297">
        <v>7</v>
      </c>
      <c r="M21" s="297">
        <v>55</v>
      </c>
      <c r="N21" s="298">
        <v>46023</v>
      </c>
      <c r="O21" s="561">
        <f t="shared" si="0"/>
        <v>12000000</v>
      </c>
      <c r="P21" s="302">
        <v>46023</v>
      </c>
      <c r="Q21" s="293" t="s">
        <v>50</v>
      </c>
      <c r="R21" s="302">
        <v>46023</v>
      </c>
      <c r="S21" s="293">
        <v>21</v>
      </c>
      <c r="T21" s="495">
        <v>220401</v>
      </c>
      <c r="U21" s="555">
        <f t="shared" si="1"/>
        <v>12000000</v>
      </c>
      <c r="V21" s="300">
        <v>46022</v>
      </c>
      <c r="W21" s="301" t="s">
        <v>251</v>
      </c>
      <c r="X21" s="302">
        <v>46024</v>
      </c>
      <c r="Y21" s="307">
        <v>46113</v>
      </c>
      <c r="Z21" s="299">
        <v>46113</v>
      </c>
      <c r="AA21" s="298">
        <v>46157</v>
      </c>
      <c r="AB21" s="303">
        <f t="shared" ref="AB21:AB82" si="3">+U21/3</f>
        <v>4000000</v>
      </c>
      <c r="AC21" s="310">
        <v>6000000</v>
      </c>
      <c r="AD21" s="623" t="s">
        <v>252</v>
      </c>
      <c r="AE21" s="295">
        <v>0</v>
      </c>
      <c r="AF21" s="295">
        <v>0</v>
      </c>
      <c r="AG21" s="295">
        <v>0</v>
      </c>
      <c r="AH21" s="295" t="s">
        <v>253</v>
      </c>
      <c r="AI21" s="295">
        <v>3183964324</v>
      </c>
      <c r="AJ21" s="312" t="s">
        <v>254</v>
      </c>
      <c r="AK21" s="306">
        <v>26167</v>
      </c>
      <c r="AL21" s="293">
        <v>54</v>
      </c>
      <c r="AM21" s="301" t="s">
        <v>149</v>
      </c>
      <c r="AN21" s="301" t="s">
        <v>255</v>
      </c>
    </row>
    <row r="22" spans="1:40" ht="17.25" customHeight="1" x14ac:dyDescent="0.3">
      <c r="A22" s="572" t="s">
        <v>256</v>
      </c>
      <c r="B22" s="525" t="s">
        <v>59</v>
      </c>
      <c r="C22" s="295" t="s">
        <v>60</v>
      </c>
      <c r="D22" s="295" t="s">
        <v>257</v>
      </c>
      <c r="E22" s="293" t="s">
        <v>62</v>
      </c>
      <c r="F22" s="295" t="s">
        <v>258</v>
      </c>
      <c r="G22" s="545" t="s">
        <v>64</v>
      </c>
      <c r="H22" s="555">
        <v>9000000</v>
      </c>
      <c r="I22" s="295" t="s">
        <v>259</v>
      </c>
      <c r="J22" s="508" t="s">
        <v>260</v>
      </c>
      <c r="K22" s="533" t="s">
        <v>261</v>
      </c>
      <c r="L22" s="297">
        <v>5</v>
      </c>
      <c r="M22" s="297">
        <v>50</v>
      </c>
      <c r="N22" s="298">
        <v>46023</v>
      </c>
      <c r="O22" s="561">
        <f t="shared" si="0"/>
        <v>9000000</v>
      </c>
      <c r="P22" s="302">
        <v>46023</v>
      </c>
      <c r="Q22" s="293" t="s">
        <v>50</v>
      </c>
      <c r="R22" s="302">
        <v>46023</v>
      </c>
      <c r="S22" s="293">
        <v>22</v>
      </c>
      <c r="T22" s="495">
        <v>220401</v>
      </c>
      <c r="U22" s="555">
        <f t="shared" si="1"/>
        <v>9000000</v>
      </c>
      <c r="V22" s="300">
        <v>46022</v>
      </c>
      <c r="W22" s="301" t="s">
        <v>262</v>
      </c>
      <c r="X22" s="302">
        <v>46023</v>
      </c>
      <c r="Y22" s="307">
        <v>46081</v>
      </c>
      <c r="Z22" s="314">
        <v>46113</v>
      </c>
      <c r="AA22" s="314">
        <v>46157</v>
      </c>
      <c r="AB22" s="303">
        <f>+U22/2</f>
        <v>4500000</v>
      </c>
      <c r="AC22" s="303">
        <v>4500000</v>
      </c>
      <c r="AD22" s="622" t="s">
        <v>263</v>
      </c>
      <c r="AE22" s="295">
        <v>0</v>
      </c>
      <c r="AF22" s="295">
        <v>0</v>
      </c>
      <c r="AG22" s="295">
        <v>0</v>
      </c>
      <c r="AH22" s="295" t="s">
        <v>264</v>
      </c>
      <c r="AI22" s="295">
        <v>3042092595</v>
      </c>
      <c r="AJ22" s="312" t="s">
        <v>265</v>
      </c>
      <c r="AK22" s="306">
        <v>34272</v>
      </c>
      <c r="AL22" s="293">
        <v>32</v>
      </c>
      <c r="AM22" s="301" t="s">
        <v>149</v>
      </c>
      <c r="AN22" s="301" t="s">
        <v>255</v>
      </c>
    </row>
    <row r="23" spans="1:40" ht="16.5" customHeight="1" x14ac:dyDescent="0.3">
      <c r="A23" s="572" t="s">
        <v>266</v>
      </c>
      <c r="B23" s="525" t="s">
        <v>59</v>
      </c>
      <c r="C23" s="294" t="s">
        <v>84</v>
      </c>
      <c r="D23" s="295" t="s">
        <v>267</v>
      </c>
      <c r="E23" s="293" t="s">
        <v>62</v>
      </c>
      <c r="F23" s="295" t="s">
        <v>268</v>
      </c>
      <c r="G23" s="545" t="s">
        <v>64</v>
      </c>
      <c r="H23" s="555">
        <v>7355745</v>
      </c>
      <c r="I23" s="295" t="s">
        <v>269</v>
      </c>
      <c r="J23" s="508" t="s">
        <v>270</v>
      </c>
      <c r="K23" s="533" t="s">
        <v>89</v>
      </c>
      <c r="L23" s="297">
        <v>6</v>
      </c>
      <c r="M23" s="297">
        <v>47</v>
      </c>
      <c r="N23" s="298">
        <v>46023</v>
      </c>
      <c r="O23" s="561">
        <f t="shared" si="0"/>
        <v>7355745</v>
      </c>
      <c r="P23" s="302">
        <v>46023</v>
      </c>
      <c r="Q23" s="293" t="s">
        <v>50</v>
      </c>
      <c r="R23" s="302">
        <v>46023</v>
      </c>
      <c r="S23" s="293">
        <v>23</v>
      </c>
      <c r="T23" s="495">
        <v>220402</v>
      </c>
      <c r="U23" s="555">
        <f t="shared" si="1"/>
        <v>7355745</v>
      </c>
      <c r="V23" s="300">
        <v>46023</v>
      </c>
      <c r="W23" s="301">
        <v>100051765</v>
      </c>
      <c r="X23" s="302">
        <v>46024</v>
      </c>
      <c r="Y23" s="307">
        <v>46113</v>
      </c>
      <c r="Z23" s="299">
        <v>46113</v>
      </c>
      <c r="AA23" s="298">
        <v>46157</v>
      </c>
      <c r="AB23" s="303">
        <f t="shared" si="3"/>
        <v>2451915</v>
      </c>
      <c r="AC23" s="310">
        <v>3677872</v>
      </c>
      <c r="AD23" s="623" t="s">
        <v>271</v>
      </c>
      <c r="AE23" s="295">
        <v>0</v>
      </c>
      <c r="AF23" s="295">
        <v>0</v>
      </c>
      <c r="AG23" s="295">
        <v>0</v>
      </c>
      <c r="AH23" s="295" t="s">
        <v>272</v>
      </c>
      <c r="AI23" s="295">
        <v>3103240738</v>
      </c>
      <c r="AJ23" s="312" t="s">
        <v>273</v>
      </c>
      <c r="AK23" s="306">
        <v>30862</v>
      </c>
      <c r="AL23" s="293">
        <v>41</v>
      </c>
      <c r="AM23" s="301" t="s">
        <v>274</v>
      </c>
      <c r="AN23" s="301" t="s">
        <v>275</v>
      </c>
    </row>
    <row r="24" spans="1:40" ht="17.25" customHeight="1" x14ac:dyDescent="0.3">
      <c r="A24" s="572" t="s">
        <v>276</v>
      </c>
      <c r="B24" s="525" t="s">
        <v>41</v>
      </c>
      <c r="C24" s="295" t="s">
        <v>96</v>
      </c>
      <c r="D24" s="295" t="s">
        <v>277</v>
      </c>
      <c r="E24" s="293" t="s">
        <v>44</v>
      </c>
      <c r="F24" s="295" t="s">
        <v>278</v>
      </c>
      <c r="G24" s="545" t="s">
        <v>64</v>
      </c>
      <c r="H24" s="555">
        <v>264000000</v>
      </c>
      <c r="I24" s="295" t="s">
        <v>279</v>
      </c>
      <c r="J24" s="508" t="s">
        <v>280</v>
      </c>
      <c r="K24" s="533" t="s">
        <v>89</v>
      </c>
      <c r="L24" s="297">
        <v>0</v>
      </c>
      <c r="M24" s="297">
        <v>57</v>
      </c>
      <c r="N24" s="298">
        <v>46023</v>
      </c>
      <c r="O24" s="561">
        <f t="shared" si="0"/>
        <v>264000000</v>
      </c>
      <c r="P24" s="302">
        <v>46023</v>
      </c>
      <c r="Q24" s="293" t="s">
        <v>50</v>
      </c>
      <c r="R24" s="302">
        <v>46023</v>
      </c>
      <c r="S24" s="293">
        <v>24</v>
      </c>
      <c r="T24" s="495">
        <v>220101</v>
      </c>
      <c r="U24" s="555">
        <f t="shared" si="1"/>
        <v>264000000</v>
      </c>
      <c r="V24" s="300">
        <v>46024</v>
      </c>
      <c r="W24" s="301" t="s">
        <v>281</v>
      </c>
      <c r="X24" s="302">
        <v>46024</v>
      </c>
      <c r="Y24" s="307">
        <v>46113</v>
      </c>
      <c r="Z24" s="314">
        <v>46069</v>
      </c>
      <c r="AA24" s="314">
        <v>46083</v>
      </c>
      <c r="AB24" s="303">
        <f t="shared" si="3"/>
        <v>88000000</v>
      </c>
      <c r="AC24" s="303">
        <v>86181000</v>
      </c>
      <c r="AD24" s="622" t="s">
        <v>282</v>
      </c>
      <c r="AE24" s="295">
        <v>0</v>
      </c>
      <c r="AF24" s="295">
        <v>0</v>
      </c>
      <c r="AG24" s="295">
        <v>0</v>
      </c>
      <c r="AH24" s="294" t="s">
        <v>283</v>
      </c>
      <c r="AI24" s="294">
        <v>3163162117</v>
      </c>
      <c r="AJ24" s="305" t="s">
        <v>284</v>
      </c>
      <c r="AK24" s="315">
        <v>36312</v>
      </c>
      <c r="AL24" s="316">
        <v>26</v>
      </c>
      <c r="AM24" s="317" t="s">
        <v>57</v>
      </c>
      <c r="AN24" s="317" t="s">
        <v>285</v>
      </c>
    </row>
    <row r="25" spans="1:40" ht="17.25" customHeight="1" x14ac:dyDescent="0.3">
      <c r="A25" s="572" t="s">
        <v>286</v>
      </c>
      <c r="B25" s="525" t="s">
        <v>41</v>
      </c>
      <c r="C25" s="294" t="s">
        <v>287</v>
      </c>
      <c r="D25" s="295" t="s">
        <v>288</v>
      </c>
      <c r="E25" s="293" t="s">
        <v>154</v>
      </c>
      <c r="F25" s="295" t="s">
        <v>289</v>
      </c>
      <c r="G25" s="545" t="s">
        <v>156</v>
      </c>
      <c r="H25" s="555">
        <v>58774800</v>
      </c>
      <c r="I25" s="295" t="s">
        <v>290</v>
      </c>
      <c r="J25" s="508" t="s">
        <v>291</v>
      </c>
      <c r="K25" s="533" t="s">
        <v>292</v>
      </c>
      <c r="L25" s="297">
        <v>3</v>
      </c>
      <c r="M25" s="297">
        <v>49</v>
      </c>
      <c r="N25" s="298">
        <v>46023</v>
      </c>
      <c r="O25" s="561">
        <f t="shared" si="0"/>
        <v>58774800</v>
      </c>
      <c r="P25" s="302">
        <v>46023</v>
      </c>
      <c r="Q25" s="293" t="s">
        <v>50</v>
      </c>
      <c r="R25" s="302">
        <v>46023</v>
      </c>
      <c r="S25" s="293">
        <v>25</v>
      </c>
      <c r="T25" s="495">
        <v>2101010301</v>
      </c>
      <c r="U25" s="555">
        <f t="shared" si="1"/>
        <v>58774800</v>
      </c>
      <c r="V25" s="300">
        <v>46023</v>
      </c>
      <c r="W25" s="301" t="s">
        <v>293</v>
      </c>
      <c r="X25" s="302">
        <v>46023</v>
      </c>
      <c r="Y25" s="307" t="s">
        <v>53</v>
      </c>
      <c r="Z25" s="299"/>
      <c r="AA25" s="295"/>
      <c r="AB25" s="303">
        <f>+U25/12</f>
        <v>4897900</v>
      </c>
      <c r="AC25" s="295" t="s">
        <v>294</v>
      </c>
      <c r="AD25" s="623" t="s">
        <v>295</v>
      </c>
      <c r="AE25" s="295">
        <v>0</v>
      </c>
      <c r="AF25" s="295">
        <v>0</v>
      </c>
      <c r="AG25" s="295">
        <v>0</v>
      </c>
      <c r="AH25" s="294" t="s">
        <v>296</v>
      </c>
      <c r="AI25" s="294">
        <v>3208414183</v>
      </c>
      <c r="AJ25" s="294" t="s">
        <v>297</v>
      </c>
      <c r="AK25" s="306">
        <v>27709</v>
      </c>
      <c r="AL25" s="293">
        <v>50</v>
      </c>
      <c r="AM25" s="301" t="s">
        <v>72</v>
      </c>
      <c r="AN25" s="301" t="s">
        <v>298</v>
      </c>
    </row>
    <row r="26" spans="1:40" ht="17.25" customHeight="1" x14ac:dyDescent="0.3">
      <c r="A26" s="572" t="s">
        <v>299</v>
      </c>
      <c r="B26" s="525" t="s">
        <v>41</v>
      </c>
      <c r="C26" s="295" t="s">
        <v>300</v>
      </c>
      <c r="D26" s="295" t="s">
        <v>301</v>
      </c>
      <c r="E26" s="293" t="s">
        <v>154</v>
      </c>
      <c r="F26" s="295" t="s">
        <v>302</v>
      </c>
      <c r="G26" s="545" t="s">
        <v>303</v>
      </c>
      <c r="H26" s="555">
        <v>1000000</v>
      </c>
      <c r="I26" s="295" t="s">
        <v>304</v>
      </c>
      <c r="J26" s="508" t="s">
        <v>305</v>
      </c>
      <c r="K26" s="533" t="s">
        <v>89</v>
      </c>
      <c r="L26" s="297">
        <v>1</v>
      </c>
      <c r="M26" s="297">
        <v>76</v>
      </c>
      <c r="N26" s="298">
        <v>46023</v>
      </c>
      <c r="O26" s="561">
        <f t="shared" si="0"/>
        <v>1000000</v>
      </c>
      <c r="P26" s="302">
        <v>46023</v>
      </c>
      <c r="Q26" s="293" t="s">
        <v>50</v>
      </c>
      <c r="R26" s="302">
        <v>46023</v>
      </c>
      <c r="S26" s="293">
        <v>26</v>
      </c>
      <c r="T26" s="495">
        <v>2101010301</v>
      </c>
      <c r="U26" s="555">
        <f t="shared" si="1"/>
        <v>1000000</v>
      </c>
      <c r="V26" s="300">
        <v>46023</v>
      </c>
      <c r="W26" s="301" t="s">
        <v>306</v>
      </c>
      <c r="X26" s="302">
        <v>46023</v>
      </c>
      <c r="Y26" s="307">
        <v>46152</v>
      </c>
      <c r="Z26" s="299"/>
      <c r="AA26" s="295"/>
      <c r="AB26" s="303">
        <f>+U26</f>
        <v>1000000</v>
      </c>
      <c r="AC26" s="295"/>
      <c r="AD26" s="622" t="s">
        <v>307</v>
      </c>
      <c r="AE26" s="295">
        <v>0</v>
      </c>
      <c r="AF26" s="295">
        <v>0</v>
      </c>
      <c r="AG26" s="295">
        <v>0</v>
      </c>
      <c r="AH26" s="312" t="s">
        <v>308</v>
      </c>
      <c r="AI26" s="295">
        <v>3144394113</v>
      </c>
      <c r="AJ26" s="312" t="s">
        <v>309</v>
      </c>
      <c r="AK26" s="306">
        <v>28010</v>
      </c>
      <c r="AL26" s="293">
        <v>49</v>
      </c>
      <c r="AM26" s="301" t="s">
        <v>149</v>
      </c>
      <c r="AN26" s="301" t="s">
        <v>310</v>
      </c>
    </row>
    <row r="27" spans="1:40" ht="17.25" customHeight="1" x14ac:dyDescent="0.3">
      <c r="A27" s="572" t="s">
        <v>311</v>
      </c>
      <c r="B27" s="525" t="s">
        <v>151</v>
      </c>
      <c r="C27" s="294" t="s">
        <v>312</v>
      </c>
      <c r="D27" s="295" t="s">
        <v>313</v>
      </c>
      <c r="E27" s="293" t="s">
        <v>154</v>
      </c>
      <c r="F27" s="295" t="s">
        <v>314</v>
      </c>
      <c r="G27" s="545" t="s">
        <v>156</v>
      </c>
      <c r="H27" s="555">
        <v>38377800</v>
      </c>
      <c r="I27" s="295" t="s">
        <v>315</v>
      </c>
      <c r="J27" s="508" t="s">
        <v>316</v>
      </c>
      <c r="K27" s="533" t="s">
        <v>89</v>
      </c>
      <c r="L27" s="297">
        <v>0</v>
      </c>
      <c r="M27" s="297">
        <v>65</v>
      </c>
      <c r="N27" s="298">
        <v>46023</v>
      </c>
      <c r="O27" s="561">
        <f t="shared" si="0"/>
        <v>38377800</v>
      </c>
      <c r="P27" s="302">
        <v>46023</v>
      </c>
      <c r="Q27" s="293" t="s">
        <v>50</v>
      </c>
      <c r="R27" s="302">
        <v>46023</v>
      </c>
      <c r="S27" s="293">
        <v>27</v>
      </c>
      <c r="T27" s="495">
        <v>2101010301</v>
      </c>
      <c r="U27" s="555">
        <f t="shared" si="1"/>
        <v>38377800</v>
      </c>
      <c r="V27" s="300"/>
      <c r="W27" s="318" t="s">
        <v>317</v>
      </c>
      <c r="X27" s="319">
        <v>46027</v>
      </c>
      <c r="Y27" s="307">
        <v>46207</v>
      </c>
      <c r="Z27" s="307">
        <v>46208</v>
      </c>
      <c r="AA27" s="307">
        <v>46238</v>
      </c>
      <c r="AB27" s="303">
        <f>+U27/6</f>
        <v>6396300</v>
      </c>
      <c r="AC27" s="303">
        <v>6396300</v>
      </c>
      <c r="AD27" s="623" t="s">
        <v>318</v>
      </c>
      <c r="AE27" s="295">
        <v>0</v>
      </c>
      <c r="AF27" s="295">
        <v>0</v>
      </c>
      <c r="AG27" s="295">
        <v>0</v>
      </c>
      <c r="AH27" s="295" t="s">
        <v>319</v>
      </c>
      <c r="AI27" s="295">
        <v>3187121322</v>
      </c>
      <c r="AJ27" s="312" t="s">
        <v>320</v>
      </c>
      <c r="AK27" s="306">
        <v>24405</v>
      </c>
      <c r="AL27" s="293">
        <v>59</v>
      </c>
      <c r="AM27" s="301" t="s">
        <v>72</v>
      </c>
      <c r="AN27" s="301" t="s">
        <v>321</v>
      </c>
    </row>
    <row r="28" spans="1:40" ht="17.25" customHeight="1" x14ac:dyDescent="0.3">
      <c r="A28" s="572" t="s">
        <v>322</v>
      </c>
      <c r="B28" s="525" t="s">
        <v>41</v>
      </c>
      <c r="C28" s="294" t="s">
        <v>323</v>
      </c>
      <c r="D28" s="295" t="s">
        <v>324</v>
      </c>
      <c r="E28" s="293" t="s">
        <v>154</v>
      </c>
      <c r="F28" s="295" t="s">
        <v>325</v>
      </c>
      <c r="G28" s="545" t="s">
        <v>46</v>
      </c>
      <c r="H28" s="555">
        <v>282469222</v>
      </c>
      <c r="I28" s="295" t="s">
        <v>326</v>
      </c>
      <c r="J28" s="508" t="s">
        <v>327</v>
      </c>
      <c r="K28" s="533" t="s">
        <v>89</v>
      </c>
      <c r="L28" s="297">
        <v>2</v>
      </c>
      <c r="M28" s="297">
        <v>66</v>
      </c>
      <c r="N28" s="298">
        <v>46023</v>
      </c>
      <c r="O28" s="561">
        <f t="shared" si="0"/>
        <v>282469222</v>
      </c>
      <c r="P28" s="302">
        <v>46023</v>
      </c>
      <c r="Q28" s="293" t="s">
        <v>50</v>
      </c>
      <c r="R28" s="302">
        <v>46023</v>
      </c>
      <c r="S28" s="293">
        <v>28</v>
      </c>
      <c r="T28" s="495">
        <v>2102020210</v>
      </c>
      <c r="U28" s="555">
        <f t="shared" si="1"/>
        <v>282469222</v>
      </c>
      <c r="V28" s="300">
        <v>46023</v>
      </c>
      <c r="W28" s="301" t="s">
        <v>328</v>
      </c>
      <c r="X28" s="302">
        <v>46023</v>
      </c>
      <c r="Y28" s="307">
        <v>46070</v>
      </c>
      <c r="Z28" s="320">
        <v>46071</v>
      </c>
      <c r="AA28" s="320">
        <v>46082</v>
      </c>
      <c r="AB28" s="303">
        <f>+U28/1.7</f>
        <v>166158365.88235295</v>
      </c>
      <c r="AC28" s="303">
        <v>66109818</v>
      </c>
      <c r="AD28" s="622" t="s">
        <v>329</v>
      </c>
      <c r="AE28" s="295">
        <v>0</v>
      </c>
      <c r="AF28" s="295">
        <v>0</v>
      </c>
      <c r="AG28" s="295">
        <v>0</v>
      </c>
      <c r="AH28" s="294" t="s">
        <v>330</v>
      </c>
      <c r="AI28" s="294">
        <v>3173744109</v>
      </c>
      <c r="AJ28" s="305" t="s">
        <v>331</v>
      </c>
      <c r="AK28" s="315">
        <v>35695</v>
      </c>
      <c r="AL28" s="316">
        <v>28</v>
      </c>
      <c r="AM28" s="317" t="s">
        <v>332</v>
      </c>
      <c r="AN28" s="317" t="s">
        <v>333</v>
      </c>
    </row>
    <row r="29" spans="1:40" ht="17.25" customHeight="1" x14ac:dyDescent="0.3">
      <c r="A29" s="572" t="s">
        <v>334</v>
      </c>
      <c r="B29" s="525" t="s">
        <v>41</v>
      </c>
      <c r="C29" s="294" t="s">
        <v>335</v>
      </c>
      <c r="D29" s="295" t="s">
        <v>336</v>
      </c>
      <c r="E29" s="293" t="s">
        <v>154</v>
      </c>
      <c r="F29" s="295" t="s">
        <v>337</v>
      </c>
      <c r="G29" s="545" t="s">
        <v>64</v>
      </c>
      <c r="H29" s="555">
        <v>11250000</v>
      </c>
      <c r="I29" s="295" t="s">
        <v>338</v>
      </c>
      <c r="J29" s="508" t="s">
        <v>339</v>
      </c>
      <c r="K29" s="533" t="s">
        <v>89</v>
      </c>
      <c r="L29" s="297">
        <v>1</v>
      </c>
      <c r="M29" s="297">
        <v>81</v>
      </c>
      <c r="N29" s="298">
        <v>46023</v>
      </c>
      <c r="O29" s="561">
        <f t="shared" si="0"/>
        <v>11250000</v>
      </c>
      <c r="P29" s="302">
        <v>46023</v>
      </c>
      <c r="Q29" s="293" t="s">
        <v>50</v>
      </c>
      <c r="R29" s="302">
        <v>46023</v>
      </c>
      <c r="S29" s="293">
        <v>29</v>
      </c>
      <c r="T29" s="495">
        <v>220106</v>
      </c>
      <c r="U29" s="555">
        <f t="shared" si="1"/>
        <v>11250000</v>
      </c>
      <c r="V29" s="300">
        <v>46024</v>
      </c>
      <c r="W29" s="301" t="s">
        <v>340</v>
      </c>
      <c r="X29" s="302">
        <v>46024</v>
      </c>
      <c r="Y29" s="307">
        <v>46026</v>
      </c>
      <c r="Z29" s="299">
        <v>46114</v>
      </c>
      <c r="AA29" s="298">
        <v>46158</v>
      </c>
      <c r="AB29" s="303">
        <f t="shared" si="3"/>
        <v>3750000</v>
      </c>
      <c r="AC29" s="310">
        <v>5625000</v>
      </c>
      <c r="AD29" s="623" t="s">
        <v>341</v>
      </c>
      <c r="AE29" s="295">
        <v>0</v>
      </c>
      <c r="AF29" s="295">
        <v>0</v>
      </c>
      <c r="AG29" s="295">
        <v>0</v>
      </c>
      <c r="AH29" s="295" t="s">
        <v>342</v>
      </c>
      <c r="AI29" s="295">
        <v>3193913362</v>
      </c>
      <c r="AJ29" s="312" t="s">
        <v>343</v>
      </c>
      <c r="AK29" s="306">
        <v>20560</v>
      </c>
      <c r="AL29" s="293">
        <v>69</v>
      </c>
      <c r="AM29" s="301" t="s">
        <v>344</v>
      </c>
      <c r="AN29" s="301" t="s">
        <v>345</v>
      </c>
    </row>
    <row r="30" spans="1:40" ht="17.25" customHeight="1" x14ac:dyDescent="0.3">
      <c r="A30" s="572" t="s">
        <v>346</v>
      </c>
      <c r="B30" s="525" t="s">
        <v>41</v>
      </c>
      <c r="C30" s="294" t="s">
        <v>225</v>
      </c>
      <c r="D30" s="295" t="s">
        <v>347</v>
      </c>
      <c r="E30" s="293" t="s">
        <v>44</v>
      </c>
      <c r="F30" s="295" t="s">
        <v>348</v>
      </c>
      <c r="G30" s="545" t="s">
        <v>64</v>
      </c>
      <c r="H30" s="555">
        <v>52845000</v>
      </c>
      <c r="I30" s="295" t="s">
        <v>349</v>
      </c>
      <c r="J30" s="508" t="s">
        <v>350</v>
      </c>
      <c r="K30" s="533" t="s">
        <v>351</v>
      </c>
      <c r="L30" s="297">
        <v>4</v>
      </c>
      <c r="M30" s="297">
        <v>80</v>
      </c>
      <c r="N30" s="298">
        <v>46023</v>
      </c>
      <c r="O30" s="561">
        <f t="shared" si="0"/>
        <v>52845000</v>
      </c>
      <c r="P30" s="302">
        <v>46023</v>
      </c>
      <c r="Q30" s="293" t="s">
        <v>50</v>
      </c>
      <c r="R30" s="302">
        <v>46023</v>
      </c>
      <c r="S30" s="293">
        <v>30</v>
      </c>
      <c r="T30" s="495">
        <v>21030202</v>
      </c>
      <c r="U30" s="555">
        <v>52845000</v>
      </c>
      <c r="V30" s="300">
        <v>46024</v>
      </c>
      <c r="W30" s="301" t="s">
        <v>352</v>
      </c>
      <c r="X30" s="302">
        <v>46024</v>
      </c>
      <c r="Y30" s="307">
        <v>46113</v>
      </c>
      <c r="Z30" s="299">
        <v>46114</v>
      </c>
      <c r="AA30" s="298">
        <v>46158</v>
      </c>
      <c r="AB30" s="303">
        <f>+U30/3</f>
        <v>17615000</v>
      </c>
      <c r="AC30" s="295"/>
      <c r="AD30" s="622" t="s">
        <v>353</v>
      </c>
      <c r="AE30" s="295">
        <v>0</v>
      </c>
      <c r="AF30" s="295">
        <v>0</v>
      </c>
      <c r="AG30" s="295">
        <v>0</v>
      </c>
      <c r="AH30" s="294" t="s">
        <v>354</v>
      </c>
      <c r="AI30" s="294">
        <v>3132171088</v>
      </c>
      <c r="AJ30" s="305" t="s">
        <v>355</v>
      </c>
      <c r="AK30" s="306">
        <v>24781</v>
      </c>
      <c r="AL30" s="293">
        <v>58</v>
      </c>
      <c r="AM30" s="301" t="s">
        <v>185</v>
      </c>
      <c r="AN30" s="301" t="s">
        <v>356</v>
      </c>
    </row>
    <row r="31" spans="1:40" ht="17.25" customHeight="1" x14ac:dyDescent="0.3">
      <c r="A31" s="572" t="s">
        <v>357</v>
      </c>
      <c r="B31" s="525" t="s">
        <v>59</v>
      </c>
      <c r="C31" s="294" t="s">
        <v>358</v>
      </c>
      <c r="D31" s="295" t="s">
        <v>359</v>
      </c>
      <c r="E31" s="293" t="s">
        <v>154</v>
      </c>
      <c r="F31" s="295" t="s">
        <v>314</v>
      </c>
      <c r="G31" s="545" t="s">
        <v>156</v>
      </c>
      <c r="H31" s="555">
        <v>18000000</v>
      </c>
      <c r="I31" s="295" t="s">
        <v>360</v>
      </c>
      <c r="J31" s="508" t="s">
        <v>361</v>
      </c>
      <c r="K31" s="533" t="s">
        <v>170</v>
      </c>
      <c r="L31" s="297">
        <v>7</v>
      </c>
      <c r="M31" s="297">
        <v>77</v>
      </c>
      <c r="N31" s="298">
        <v>46023</v>
      </c>
      <c r="O31" s="561">
        <f t="shared" si="0"/>
        <v>18000000</v>
      </c>
      <c r="P31" s="302">
        <v>46023</v>
      </c>
      <c r="Q31" s="293" t="s">
        <v>50</v>
      </c>
      <c r="R31" s="302">
        <v>46023</v>
      </c>
      <c r="S31" s="293">
        <v>31</v>
      </c>
      <c r="T31" s="495">
        <v>220401</v>
      </c>
      <c r="U31" s="555">
        <f t="shared" si="1"/>
        <v>18000000</v>
      </c>
      <c r="V31" s="300">
        <v>46024</v>
      </c>
      <c r="W31" s="301">
        <v>100051815</v>
      </c>
      <c r="X31" s="302">
        <v>46027</v>
      </c>
      <c r="Y31" s="307">
        <v>46116</v>
      </c>
      <c r="Z31" s="299"/>
      <c r="AA31" s="295"/>
      <c r="AB31" s="303">
        <f t="shared" si="3"/>
        <v>6000000</v>
      </c>
      <c r="AC31" s="295"/>
      <c r="AD31" s="623" t="s">
        <v>362</v>
      </c>
      <c r="AE31" s="295">
        <v>0</v>
      </c>
      <c r="AF31" s="295">
        <v>0</v>
      </c>
      <c r="AG31" s="295">
        <v>0</v>
      </c>
      <c r="AH31" s="295" t="s">
        <v>363</v>
      </c>
      <c r="AI31" s="295">
        <v>3183741216</v>
      </c>
      <c r="AJ31" s="312" t="s">
        <v>364</v>
      </c>
      <c r="AK31" s="306">
        <v>30508</v>
      </c>
      <c r="AL31" s="293">
        <v>0</v>
      </c>
      <c r="AM31" s="301" t="s">
        <v>149</v>
      </c>
      <c r="AN31" s="301" t="s">
        <v>156</v>
      </c>
    </row>
    <row r="32" spans="1:40" ht="17.25" customHeight="1" x14ac:dyDescent="0.3">
      <c r="A32" s="572" t="s">
        <v>365</v>
      </c>
      <c r="B32" s="525" t="s">
        <v>41</v>
      </c>
      <c r="C32" s="294" t="s">
        <v>312</v>
      </c>
      <c r="D32" s="295" t="s">
        <v>366</v>
      </c>
      <c r="E32" s="293" t="s">
        <v>154</v>
      </c>
      <c r="F32" s="295" t="s">
        <v>367</v>
      </c>
      <c r="G32" s="545" t="s">
        <v>156</v>
      </c>
      <c r="H32" s="555">
        <v>19188900</v>
      </c>
      <c r="I32" s="295" t="s">
        <v>368</v>
      </c>
      <c r="J32" s="508" t="s">
        <v>369</v>
      </c>
      <c r="K32" s="533" t="s">
        <v>370</v>
      </c>
      <c r="L32" s="297">
        <v>1</v>
      </c>
      <c r="M32" s="297">
        <v>75</v>
      </c>
      <c r="N32" s="298">
        <v>46023</v>
      </c>
      <c r="O32" s="561">
        <f t="shared" si="0"/>
        <v>19188900</v>
      </c>
      <c r="P32" s="302">
        <v>46023</v>
      </c>
      <c r="Q32" s="293" t="s">
        <v>50</v>
      </c>
      <c r="R32" s="302">
        <v>46023</v>
      </c>
      <c r="S32" s="293">
        <v>32</v>
      </c>
      <c r="T32" s="495">
        <v>2101010301</v>
      </c>
      <c r="U32" s="555">
        <f t="shared" si="1"/>
        <v>19188900</v>
      </c>
      <c r="V32" s="300">
        <v>46027</v>
      </c>
      <c r="W32" s="301" t="s">
        <v>371</v>
      </c>
      <c r="X32" s="302">
        <v>46027</v>
      </c>
      <c r="Y32" s="307">
        <v>46116</v>
      </c>
      <c r="Z32" s="299">
        <v>46117</v>
      </c>
      <c r="AA32" s="298">
        <v>46161</v>
      </c>
      <c r="AB32" s="303">
        <f t="shared" si="3"/>
        <v>6396300</v>
      </c>
      <c r="AC32" s="310">
        <v>9594450</v>
      </c>
      <c r="AD32" s="622" t="s">
        <v>372</v>
      </c>
      <c r="AE32" s="295">
        <v>0</v>
      </c>
      <c r="AF32" s="295">
        <v>0</v>
      </c>
      <c r="AG32" s="295">
        <v>0</v>
      </c>
      <c r="AH32" s="295" t="s">
        <v>373</v>
      </c>
      <c r="AI32" s="295">
        <v>3123855109</v>
      </c>
      <c r="AJ32" s="312" t="s">
        <v>374</v>
      </c>
      <c r="AK32" s="306">
        <v>27060</v>
      </c>
      <c r="AL32" s="293">
        <v>51</v>
      </c>
      <c r="AM32" s="301" t="s">
        <v>72</v>
      </c>
      <c r="AN32" s="301" t="s">
        <v>156</v>
      </c>
    </row>
    <row r="33" spans="1:40" ht="17.25" customHeight="1" x14ac:dyDescent="0.3">
      <c r="A33" s="572" t="s">
        <v>375</v>
      </c>
      <c r="B33" s="525" t="s">
        <v>59</v>
      </c>
      <c r="C33" s="295" t="s">
        <v>96</v>
      </c>
      <c r="D33" s="295" t="s">
        <v>236</v>
      </c>
      <c r="E33" s="293" t="s">
        <v>62</v>
      </c>
      <c r="F33" s="295" t="s">
        <v>237</v>
      </c>
      <c r="G33" s="545" t="s">
        <v>64</v>
      </c>
      <c r="H33" s="555">
        <v>15090300</v>
      </c>
      <c r="I33" s="295" t="s">
        <v>376</v>
      </c>
      <c r="J33" s="508" t="s">
        <v>377</v>
      </c>
      <c r="K33" s="533" t="s">
        <v>89</v>
      </c>
      <c r="L33" s="297">
        <v>1</v>
      </c>
      <c r="M33" s="297">
        <v>37</v>
      </c>
      <c r="N33" s="298">
        <v>46023</v>
      </c>
      <c r="O33" s="561">
        <f t="shared" si="0"/>
        <v>15090300</v>
      </c>
      <c r="P33" s="302">
        <v>46024</v>
      </c>
      <c r="Q33" s="293" t="s">
        <v>50</v>
      </c>
      <c r="R33" s="302">
        <v>46024</v>
      </c>
      <c r="S33" s="293">
        <v>33</v>
      </c>
      <c r="T33" s="495">
        <v>220401</v>
      </c>
      <c r="U33" s="555">
        <f t="shared" si="1"/>
        <v>15090300</v>
      </c>
      <c r="V33" s="300">
        <v>46024</v>
      </c>
      <c r="W33" s="301" t="s">
        <v>378</v>
      </c>
      <c r="X33" s="302">
        <v>46024</v>
      </c>
      <c r="Y33" s="307">
        <v>46113</v>
      </c>
      <c r="Z33" s="299">
        <v>46114</v>
      </c>
      <c r="AA33" s="298">
        <v>46158</v>
      </c>
      <c r="AB33" s="303">
        <f t="shared" si="3"/>
        <v>5030100</v>
      </c>
      <c r="AC33" s="310">
        <v>7545150</v>
      </c>
      <c r="AD33" s="623" t="s">
        <v>379</v>
      </c>
      <c r="AE33" s="295">
        <v>0</v>
      </c>
      <c r="AF33" s="295">
        <v>0</v>
      </c>
      <c r="AG33" s="295">
        <v>0</v>
      </c>
      <c r="AH33" s="294" t="s">
        <v>380</v>
      </c>
      <c r="AI33" s="294">
        <v>3103054601</v>
      </c>
      <c r="AJ33" s="305" t="s">
        <v>381</v>
      </c>
      <c r="AK33" s="306">
        <v>30690</v>
      </c>
      <c r="AL33" s="293">
        <v>39</v>
      </c>
      <c r="AM33" s="301" t="s">
        <v>72</v>
      </c>
      <c r="AN33" s="301" t="s">
        <v>94</v>
      </c>
    </row>
    <row r="34" spans="1:40" ht="17.25" customHeight="1" x14ac:dyDescent="0.3">
      <c r="A34" s="572" t="s">
        <v>382</v>
      </c>
      <c r="B34" s="525" t="s">
        <v>59</v>
      </c>
      <c r="C34" s="294" t="s">
        <v>383</v>
      </c>
      <c r="D34" s="295" t="s">
        <v>384</v>
      </c>
      <c r="E34" s="293" t="s">
        <v>62</v>
      </c>
      <c r="F34" s="295" t="s">
        <v>385</v>
      </c>
      <c r="G34" s="545" t="s">
        <v>156</v>
      </c>
      <c r="H34" s="555">
        <v>8520000</v>
      </c>
      <c r="I34" s="295" t="s">
        <v>386</v>
      </c>
      <c r="J34" s="508" t="s">
        <v>387</v>
      </c>
      <c r="K34" s="533" t="s">
        <v>388</v>
      </c>
      <c r="L34" s="297">
        <v>0</v>
      </c>
      <c r="M34" s="297">
        <v>21</v>
      </c>
      <c r="N34" s="298">
        <v>46023</v>
      </c>
      <c r="O34" s="561">
        <f t="shared" si="0"/>
        <v>8520000</v>
      </c>
      <c r="P34" s="302">
        <v>46024</v>
      </c>
      <c r="Q34" s="293" t="s">
        <v>389</v>
      </c>
      <c r="R34" s="302">
        <v>46024</v>
      </c>
      <c r="S34" s="293">
        <v>34</v>
      </c>
      <c r="T34" s="495">
        <v>220402</v>
      </c>
      <c r="U34" s="555">
        <v>8520000</v>
      </c>
      <c r="V34" s="300">
        <v>46024</v>
      </c>
      <c r="W34" s="301" t="s">
        <v>390</v>
      </c>
      <c r="X34" s="302">
        <v>46024</v>
      </c>
      <c r="Y34" s="307">
        <v>45748</v>
      </c>
      <c r="Z34" s="299">
        <v>46114</v>
      </c>
      <c r="AA34" s="298">
        <v>46158</v>
      </c>
      <c r="AB34" s="303">
        <f t="shared" si="3"/>
        <v>2840000</v>
      </c>
      <c r="AC34" s="310">
        <v>4260000</v>
      </c>
      <c r="AD34" s="622" t="s">
        <v>391</v>
      </c>
      <c r="AE34" s="295">
        <v>0</v>
      </c>
      <c r="AF34" s="295">
        <v>0</v>
      </c>
      <c r="AG34" s="295">
        <v>0</v>
      </c>
      <c r="AH34" s="295" t="s">
        <v>392</v>
      </c>
      <c r="AI34" s="295">
        <v>3108211965</v>
      </c>
      <c r="AJ34" s="312" t="s">
        <v>393</v>
      </c>
      <c r="AK34" s="306">
        <v>36716</v>
      </c>
      <c r="AL34" s="293">
        <v>25</v>
      </c>
      <c r="AM34" s="301" t="s">
        <v>385</v>
      </c>
      <c r="AN34" s="301" t="s">
        <v>394</v>
      </c>
    </row>
    <row r="35" spans="1:40" ht="17.25" customHeight="1" x14ac:dyDescent="0.3">
      <c r="A35" s="572" t="s">
        <v>395</v>
      </c>
      <c r="B35" s="525" t="s">
        <v>59</v>
      </c>
      <c r="C35" s="294" t="s">
        <v>383</v>
      </c>
      <c r="D35" s="295" t="s">
        <v>396</v>
      </c>
      <c r="E35" s="293" t="s">
        <v>62</v>
      </c>
      <c r="F35" s="295" t="s">
        <v>385</v>
      </c>
      <c r="G35" s="545" t="s">
        <v>156</v>
      </c>
      <c r="H35" s="555">
        <v>8520000</v>
      </c>
      <c r="I35" s="295" t="s">
        <v>397</v>
      </c>
      <c r="J35" s="508" t="s">
        <v>398</v>
      </c>
      <c r="K35" s="533" t="s">
        <v>399</v>
      </c>
      <c r="L35" s="297">
        <v>9</v>
      </c>
      <c r="M35" s="297">
        <v>56</v>
      </c>
      <c r="N35" s="298">
        <v>46023</v>
      </c>
      <c r="O35" s="561">
        <f t="shared" si="0"/>
        <v>8520000</v>
      </c>
      <c r="P35" s="302">
        <v>46024</v>
      </c>
      <c r="Q35" s="293" t="s">
        <v>50</v>
      </c>
      <c r="R35" s="302">
        <v>46024</v>
      </c>
      <c r="S35" s="293">
        <v>35</v>
      </c>
      <c r="T35" s="495">
        <v>220402</v>
      </c>
      <c r="U35" s="555">
        <f t="shared" si="1"/>
        <v>8520000</v>
      </c>
      <c r="V35" s="300">
        <v>46024</v>
      </c>
      <c r="W35" s="301" t="s">
        <v>400</v>
      </c>
      <c r="X35" s="302">
        <v>46024</v>
      </c>
      <c r="Y35" s="307">
        <v>45748</v>
      </c>
      <c r="Z35" s="299">
        <v>46114</v>
      </c>
      <c r="AA35" s="298">
        <v>46158</v>
      </c>
      <c r="AB35" s="303">
        <f t="shared" si="3"/>
        <v>2840000</v>
      </c>
      <c r="AC35" s="310">
        <v>4260000</v>
      </c>
      <c r="AD35" s="623" t="s">
        <v>401</v>
      </c>
      <c r="AE35" s="295">
        <v>0</v>
      </c>
      <c r="AF35" s="295">
        <v>0</v>
      </c>
      <c r="AG35" s="295">
        <v>0</v>
      </c>
      <c r="AH35" s="295" t="s">
        <v>402</v>
      </c>
      <c r="AI35" s="295">
        <v>3144882344</v>
      </c>
      <c r="AJ35" s="312" t="s">
        <v>403</v>
      </c>
      <c r="AK35" s="306">
        <v>32414</v>
      </c>
      <c r="AL35" s="293">
        <v>37</v>
      </c>
      <c r="AM35" s="301" t="s">
        <v>385</v>
      </c>
      <c r="AN35" s="301" t="s">
        <v>394</v>
      </c>
    </row>
    <row r="36" spans="1:40" ht="17.25" customHeight="1" x14ac:dyDescent="0.3">
      <c r="A36" s="572" t="s">
        <v>404</v>
      </c>
      <c r="B36" s="525" t="s">
        <v>59</v>
      </c>
      <c r="C36" s="294" t="s">
        <v>383</v>
      </c>
      <c r="D36" s="295" t="s">
        <v>405</v>
      </c>
      <c r="E36" s="293" t="s">
        <v>62</v>
      </c>
      <c r="F36" s="295" t="s">
        <v>406</v>
      </c>
      <c r="G36" s="545" t="s">
        <v>156</v>
      </c>
      <c r="H36" s="555">
        <v>7995375</v>
      </c>
      <c r="I36" s="295" t="s">
        <v>407</v>
      </c>
      <c r="J36" s="508" t="s">
        <v>408</v>
      </c>
      <c r="K36" s="533" t="s">
        <v>89</v>
      </c>
      <c r="L36" s="297">
        <v>5</v>
      </c>
      <c r="M36" s="297">
        <v>22</v>
      </c>
      <c r="N36" s="298">
        <v>46023</v>
      </c>
      <c r="O36" s="561">
        <f t="shared" si="0"/>
        <v>7995375</v>
      </c>
      <c r="P36" s="302">
        <v>46024</v>
      </c>
      <c r="Q36" s="293" t="s">
        <v>50</v>
      </c>
      <c r="R36" s="302">
        <v>46024</v>
      </c>
      <c r="S36" s="321">
        <v>36</v>
      </c>
      <c r="T36" s="495">
        <v>220402</v>
      </c>
      <c r="U36" s="555">
        <f t="shared" si="1"/>
        <v>7995375</v>
      </c>
      <c r="V36" s="300">
        <v>46024</v>
      </c>
      <c r="W36" s="301" t="s">
        <v>409</v>
      </c>
      <c r="X36" s="302">
        <v>46024</v>
      </c>
      <c r="Y36" s="307">
        <v>45748</v>
      </c>
      <c r="Z36" s="299"/>
      <c r="AA36" s="295"/>
      <c r="AB36" s="303">
        <f t="shared" si="3"/>
        <v>2665125</v>
      </c>
      <c r="AC36" s="295"/>
      <c r="AD36" s="622" t="s">
        <v>410</v>
      </c>
      <c r="AE36" s="295">
        <v>0</v>
      </c>
      <c r="AF36" s="295">
        <v>0</v>
      </c>
      <c r="AG36" s="295">
        <v>0</v>
      </c>
      <c r="AH36" s="298" t="s">
        <v>411</v>
      </c>
      <c r="AI36" s="295">
        <v>3144568702</v>
      </c>
      <c r="AJ36" s="312" t="s">
        <v>412</v>
      </c>
      <c r="AK36" s="306">
        <v>36633</v>
      </c>
      <c r="AL36" s="293">
        <v>25</v>
      </c>
      <c r="AM36" s="301" t="s">
        <v>385</v>
      </c>
      <c r="AN36" s="301" t="s">
        <v>394</v>
      </c>
    </row>
    <row r="37" spans="1:40" ht="17.25" customHeight="1" x14ac:dyDescent="0.3">
      <c r="A37" s="572" t="s">
        <v>413</v>
      </c>
      <c r="B37" s="525" t="s">
        <v>59</v>
      </c>
      <c r="C37" s="294" t="s">
        <v>42</v>
      </c>
      <c r="D37" s="295" t="s">
        <v>414</v>
      </c>
      <c r="E37" s="293" t="s">
        <v>62</v>
      </c>
      <c r="F37" s="295" t="s">
        <v>385</v>
      </c>
      <c r="G37" s="545" t="s">
        <v>156</v>
      </c>
      <c r="H37" s="555">
        <v>8520000</v>
      </c>
      <c r="I37" s="295" t="s">
        <v>415</v>
      </c>
      <c r="J37" s="508" t="s">
        <v>416</v>
      </c>
      <c r="K37" s="533" t="s">
        <v>89</v>
      </c>
      <c r="L37" s="297">
        <v>8</v>
      </c>
      <c r="M37" s="297">
        <v>20</v>
      </c>
      <c r="N37" s="298">
        <v>46023</v>
      </c>
      <c r="O37" s="561">
        <f t="shared" si="0"/>
        <v>8520000</v>
      </c>
      <c r="P37" s="302">
        <v>46027</v>
      </c>
      <c r="Q37" s="293" t="s">
        <v>50</v>
      </c>
      <c r="R37" s="302">
        <v>46024</v>
      </c>
      <c r="S37" s="293">
        <v>37</v>
      </c>
      <c r="T37" s="495">
        <v>220402</v>
      </c>
      <c r="U37" s="555">
        <f t="shared" si="1"/>
        <v>8520000</v>
      </c>
      <c r="V37" s="300">
        <v>46024</v>
      </c>
      <c r="W37" s="301" t="s">
        <v>417</v>
      </c>
      <c r="X37" s="302">
        <v>46024</v>
      </c>
      <c r="Y37" s="307">
        <v>46113</v>
      </c>
      <c r="Z37" s="299">
        <v>46114</v>
      </c>
      <c r="AA37" s="298">
        <v>46158</v>
      </c>
      <c r="AB37" s="303">
        <f t="shared" si="3"/>
        <v>2840000</v>
      </c>
      <c r="AC37" s="310">
        <v>4260000</v>
      </c>
      <c r="AD37" s="623" t="s">
        <v>418</v>
      </c>
      <c r="AE37" s="295">
        <v>0</v>
      </c>
      <c r="AF37" s="295">
        <v>0</v>
      </c>
      <c r="AG37" s="295">
        <v>0</v>
      </c>
      <c r="AH37" s="295" t="s">
        <v>419</v>
      </c>
      <c r="AI37" s="295">
        <v>3202336859</v>
      </c>
      <c r="AJ37" s="312" t="s">
        <v>420</v>
      </c>
      <c r="AK37" s="306">
        <v>32527</v>
      </c>
      <c r="AL37" s="293">
        <v>36</v>
      </c>
      <c r="AM37" s="301" t="s">
        <v>385</v>
      </c>
      <c r="AN37" s="301" t="s">
        <v>394</v>
      </c>
    </row>
    <row r="38" spans="1:40" ht="17.25" customHeight="1" x14ac:dyDescent="0.3">
      <c r="A38" s="572" t="s">
        <v>421</v>
      </c>
      <c r="B38" s="525" t="s">
        <v>59</v>
      </c>
      <c r="C38" s="295" t="s">
        <v>422</v>
      </c>
      <c r="D38" s="295" t="s">
        <v>423</v>
      </c>
      <c r="E38" s="293" t="s">
        <v>62</v>
      </c>
      <c r="F38" s="295" t="s">
        <v>424</v>
      </c>
      <c r="G38" s="545" t="s">
        <v>64</v>
      </c>
      <c r="H38" s="555">
        <v>18000000</v>
      </c>
      <c r="I38" s="295" t="s">
        <v>425</v>
      </c>
      <c r="J38" s="508" t="s">
        <v>426</v>
      </c>
      <c r="K38" s="533" t="s">
        <v>89</v>
      </c>
      <c r="L38" s="297">
        <v>9</v>
      </c>
      <c r="M38" s="297">
        <v>51</v>
      </c>
      <c r="N38" s="298">
        <v>46023</v>
      </c>
      <c r="O38" s="561">
        <f>+H38</f>
        <v>18000000</v>
      </c>
      <c r="P38" s="302">
        <v>46027</v>
      </c>
      <c r="Q38" s="293" t="s">
        <v>50</v>
      </c>
      <c r="R38" s="302">
        <v>46027</v>
      </c>
      <c r="S38" s="293">
        <v>38</v>
      </c>
      <c r="T38" s="495">
        <v>220401</v>
      </c>
      <c r="U38" s="555">
        <f t="shared" si="1"/>
        <v>18000000</v>
      </c>
      <c r="V38" s="300">
        <v>46027</v>
      </c>
      <c r="W38" s="301" t="s">
        <v>427</v>
      </c>
      <c r="X38" s="302">
        <v>46027</v>
      </c>
      <c r="Y38" s="307">
        <v>46116</v>
      </c>
      <c r="Z38" s="299">
        <v>46117</v>
      </c>
      <c r="AA38" s="298">
        <v>46161</v>
      </c>
      <c r="AB38" s="303">
        <f t="shared" si="3"/>
        <v>6000000</v>
      </c>
      <c r="AC38" s="310">
        <v>9000000</v>
      </c>
      <c r="AD38" s="622" t="s">
        <v>428</v>
      </c>
      <c r="AE38" s="295">
        <v>0</v>
      </c>
      <c r="AF38" s="295">
        <v>0</v>
      </c>
      <c r="AG38" s="295">
        <v>0</v>
      </c>
      <c r="AH38" s="295" t="s">
        <v>429</v>
      </c>
      <c r="AI38" s="295">
        <v>3103043838</v>
      </c>
      <c r="AJ38" s="312" t="s">
        <v>430</v>
      </c>
      <c r="AK38" s="306">
        <v>34090</v>
      </c>
      <c r="AL38" s="293">
        <v>32</v>
      </c>
      <c r="AM38" s="301" t="s">
        <v>431</v>
      </c>
      <c r="AN38" s="301" t="s">
        <v>64</v>
      </c>
    </row>
    <row r="39" spans="1:40" ht="17.25" customHeight="1" x14ac:dyDescent="0.3">
      <c r="A39" s="572" t="s">
        <v>432</v>
      </c>
      <c r="B39" s="525" t="s">
        <v>59</v>
      </c>
      <c r="C39" s="295" t="s">
        <v>422</v>
      </c>
      <c r="D39" s="295" t="s">
        <v>433</v>
      </c>
      <c r="E39" s="293" t="s">
        <v>62</v>
      </c>
      <c r="F39" s="295" t="s">
        <v>434</v>
      </c>
      <c r="G39" s="545" t="s">
        <v>64</v>
      </c>
      <c r="H39" s="555">
        <v>7355745</v>
      </c>
      <c r="I39" s="295" t="s">
        <v>435</v>
      </c>
      <c r="J39" s="508" t="s">
        <v>436</v>
      </c>
      <c r="K39" s="533" t="s">
        <v>49</v>
      </c>
      <c r="L39" s="297">
        <v>1</v>
      </c>
      <c r="M39" s="297">
        <v>10</v>
      </c>
      <c r="N39" s="298">
        <v>46023</v>
      </c>
      <c r="O39" s="561">
        <f t="shared" ref="O39:O73" si="4">+H39</f>
        <v>7355745</v>
      </c>
      <c r="P39" s="302">
        <v>46027</v>
      </c>
      <c r="Q39" s="293" t="s">
        <v>50</v>
      </c>
      <c r="R39" s="302">
        <v>46027</v>
      </c>
      <c r="S39" s="293">
        <v>39</v>
      </c>
      <c r="T39" s="495">
        <v>220402</v>
      </c>
      <c r="U39" s="555">
        <f t="shared" si="1"/>
        <v>7355745</v>
      </c>
      <c r="V39" s="300">
        <v>46027</v>
      </c>
      <c r="W39" s="301" t="s">
        <v>437</v>
      </c>
      <c r="X39" s="302">
        <v>45662</v>
      </c>
      <c r="Y39" s="307">
        <v>46116</v>
      </c>
      <c r="Z39" s="299">
        <v>46117</v>
      </c>
      <c r="AA39" s="298">
        <v>46161</v>
      </c>
      <c r="AB39" s="303">
        <f t="shared" si="3"/>
        <v>2451915</v>
      </c>
      <c r="AC39" s="310">
        <v>3677872</v>
      </c>
      <c r="AD39" s="623" t="s">
        <v>438</v>
      </c>
      <c r="AE39" s="295">
        <v>0</v>
      </c>
      <c r="AF39" s="295">
        <v>0</v>
      </c>
      <c r="AG39" s="295">
        <v>0</v>
      </c>
      <c r="AH39" s="295" t="s">
        <v>439</v>
      </c>
      <c r="AI39" s="295">
        <v>3502836108</v>
      </c>
      <c r="AJ39" s="312" t="s">
        <v>440</v>
      </c>
      <c r="AK39" s="306">
        <v>32785</v>
      </c>
      <c r="AL39" s="293">
        <v>36</v>
      </c>
      <c r="AM39" s="301" t="s">
        <v>274</v>
      </c>
      <c r="AN39" s="301" t="s">
        <v>64</v>
      </c>
    </row>
    <row r="40" spans="1:40" ht="17.25" customHeight="1" x14ac:dyDescent="0.3">
      <c r="A40" s="572" t="s">
        <v>441</v>
      </c>
      <c r="B40" s="525" t="s">
        <v>59</v>
      </c>
      <c r="C40" s="295" t="s">
        <v>422</v>
      </c>
      <c r="D40" s="295" t="s">
        <v>442</v>
      </c>
      <c r="E40" s="293" t="s">
        <v>62</v>
      </c>
      <c r="F40" s="295" t="s">
        <v>434</v>
      </c>
      <c r="G40" s="545" t="s">
        <v>64</v>
      </c>
      <c r="H40" s="555">
        <v>7355745</v>
      </c>
      <c r="I40" s="295" t="s">
        <v>443</v>
      </c>
      <c r="J40" s="508" t="s">
        <v>444</v>
      </c>
      <c r="K40" s="533" t="s">
        <v>170</v>
      </c>
      <c r="L40" s="297">
        <v>3</v>
      </c>
      <c r="M40" s="297">
        <v>17</v>
      </c>
      <c r="N40" s="298">
        <v>46023</v>
      </c>
      <c r="O40" s="561">
        <f t="shared" si="4"/>
        <v>7355745</v>
      </c>
      <c r="P40" s="302">
        <v>46027</v>
      </c>
      <c r="Q40" s="293" t="s">
        <v>50</v>
      </c>
      <c r="R40" s="302">
        <v>46027</v>
      </c>
      <c r="S40" s="293">
        <v>40</v>
      </c>
      <c r="T40" s="495">
        <v>220402</v>
      </c>
      <c r="U40" s="555">
        <f t="shared" si="1"/>
        <v>7355745</v>
      </c>
      <c r="V40" s="300">
        <v>46027</v>
      </c>
      <c r="W40" s="301" t="s">
        <v>445</v>
      </c>
      <c r="X40" s="302">
        <v>45662</v>
      </c>
      <c r="Y40" s="307">
        <v>46116</v>
      </c>
      <c r="Z40" s="299">
        <v>46117</v>
      </c>
      <c r="AA40" s="298">
        <v>46161</v>
      </c>
      <c r="AB40" s="303">
        <f t="shared" si="3"/>
        <v>2451915</v>
      </c>
      <c r="AC40" s="310">
        <v>3677872</v>
      </c>
      <c r="AD40" s="622" t="s">
        <v>446</v>
      </c>
      <c r="AE40" s="295">
        <v>0</v>
      </c>
      <c r="AF40" s="295">
        <v>0</v>
      </c>
      <c r="AG40" s="295">
        <v>0</v>
      </c>
      <c r="AH40" s="295" t="s">
        <v>447</v>
      </c>
      <c r="AI40" s="295">
        <v>3504149209</v>
      </c>
      <c r="AJ40" s="312" t="s">
        <v>448</v>
      </c>
      <c r="AK40" s="306">
        <v>29674</v>
      </c>
      <c r="AL40" s="293">
        <v>44</v>
      </c>
      <c r="AM40" s="301" t="s">
        <v>274</v>
      </c>
      <c r="AN40" s="301" t="s">
        <v>64</v>
      </c>
    </row>
    <row r="41" spans="1:40" ht="17.25" customHeight="1" x14ac:dyDescent="0.3">
      <c r="A41" s="572" t="s">
        <v>449</v>
      </c>
      <c r="B41" s="525" t="s">
        <v>59</v>
      </c>
      <c r="C41" s="295" t="s">
        <v>422</v>
      </c>
      <c r="D41" s="295" t="s">
        <v>450</v>
      </c>
      <c r="E41" s="293" t="s">
        <v>62</v>
      </c>
      <c r="F41" s="295" t="s">
        <v>434</v>
      </c>
      <c r="G41" s="545" t="s">
        <v>64</v>
      </c>
      <c r="H41" s="555">
        <v>7355745</v>
      </c>
      <c r="I41" s="295" t="s">
        <v>451</v>
      </c>
      <c r="J41" s="508" t="s">
        <v>452</v>
      </c>
      <c r="K41" s="533" t="s">
        <v>89</v>
      </c>
      <c r="L41" s="297">
        <v>3</v>
      </c>
      <c r="M41" s="297">
        <v>15</v>
      </c>
      <c r="N41" s="298">
        <v>46023</v>
      </c>
      <c r="O41" s="561">
        <f t="shared" si="4"/>
        <v>7355745</v>
      </c>
      <c r="P41" s="302">
        <v>46027</v>
      </c>
      <c r="Q41" s="293" t="s">
        <v>50</v>
      </c>
      <c r="R41" s="302">
        <v>46027</v>
      </c>
      <c r="S41" s="293">
        <v>41</v>
      </c>
      <c r="T41" s="495">
        <v>220402</v>
      </c>
      <c r="U41" s="555">
        <f t="shared" si="1"/>
        <v>7355745</v>
      </c>
      <c r="V41" s="300">
        <v>46027</v>
      </c>
      <c r="W41" s="301" t="s">
        <v>453</v>
      </c>
      <c r="X41" s="302">
        <v>46027</v>
      </c>
      <c r="Y41" s="307">
        <v>46116</v>
      </c>
      <c r="Z41" s="299">
        <v>46117</v>
      </c>
      <c r="AA41" s="298">
        <v>46161</v>
      </c>
      <c r="AB41" s="303">
        <f t="shared" si="3"/>
        <v>2451915</v>
      </c>
      <c r="AC41" s="310">
        <v>3677872</v>
      </c>
      <c r="AD41" s="623" t="s">
        <v>454</v>
      </c>
      <c r="AE41" s="295">
        <v>0</v>
      </c>
      <c r="AF41" s="295">
        <v>0</v>
      </c>
      <c r="AG41" s="295">
        <v>0</v>
      </c>
      <c r="AH41" s="295" t="s">
        <v>455</v>
      </c>
      <c r="AI41" s="295">
        <v>3125730235</v>
      </c>
      <c r="AJ41" s="312" t="s">
        <v>456</v>
      </c>
      <c r="AK41" s="306">
        <v>36201</v>
      </c>
      <c r="AL41" s="293">
        <v>26</v>
      </c>
      <c r="AM41" s="301" t="s">
        <v>274</v>
      </c>
      <c r="AN41" s="301" t="s">
        <v>64</v>
      </c>
    </row>
    <row r="42" spans="1:40" ht="17.25" customHeight="1" x14ac:dyDescent="0.3">
      <c r="A42" s="572" t="s">
        <v>457</v>
      </c>
      <c r="B42" s="525" t="s">
        <v>59</v>
      </c>
      <c r="C42" s="295" t="s">
        <v>422</v>
      </c>
      <c r="D42" s="295" t="s">
        <v>458</v>
      </c>
      <c r="E42" s="293" t="s">
        <v>62</v>
      </c>
      <c r="F42" s="295" t="s">
        <v>434</v>
      </c>
      <c r="G42" s="545" t="s">
        <v>64</v>
      </c>
      <c r="H42" s="555">
        <v>7355745</v>
      </c>
      <c r="I42" s="295" t="s">
        <v>459</v>
      </c>
      <c r="J42" s="508" t="s">
        <v>460</v>
      </c>
      <c r="K42" s="533" t="s">
        <v>89</v>
      </c>
      <c r="L42" s="297">
        <v>1</v>
      </c>
      <c r="M42" s="297">
        <v>16</v>
      </c>
      <c r="N42" s="298">
        <v>46023</v>
      </c>
      <c r="O42" s="561">
        <f t="shared" si="4"/>
        <v>7355745</v>
      </c>
      <c r="P42" s="302">
        <v>46027</v>
      </c>
      <c r="Q42" s="293" t="s">
        <v>50</v>
      </c>
      <c r="R42" s="302">
        <v>46027</v>
      </c>
      <c r="S42" s="293">
        <v>42</v>
      </c>
      <c r="T42" s="495">
        <v>220402</v>
      </c>
      <c r="U42" s="555">
        <f t="shared" si="1"/>
        <v>7355745</v>
      </c>
      <c r="V42" s="300">
        <v>46027</v>
      </c>
      <c r="W42" s="301" t="s">
        <v>461</v>
      </c>
      <c r="X42" s="302">
        <v>45662</v>
      </c>
      <c r="Y42" s="307">
        <v>46116</v>
      </c>
      <c r="Z42" s="299">
        <v>46117</v>
      </c>
      <c r="AA42" s="298">
        <v>46161</v>
      </c>
      <c r="AB42" s="303">
        <f t="shared" si="3"/>
        <v>2451915</v>
      </c>
      <c r="AC42" s="310">
        <v>3677872</v>
      </c>
      <c r="AD42" s="622" t="s">
        <v>462</v>
      </c>
      <c r="AE42" s="295">
        <v>0</v>
      </c>
      <c r="AF42" s="295">
        <v>0</v>
      </c>
      <c r="AG42" s="295">
        <v>0</v>
      </c>
      <c r="AH42" s="295" t="s">
        <v>463</v>
      </c>
      <c r="AI42" s="295">
        <v>3113394413</v>
      </c>
      <c r="AJ42" s="312" t="s">
        <v>464</v>
      </c>
      <c r="AK42" s="306">
        <v>37048</v>
      </c>
      <c r="AL42" s="293">
        <v>25</v>
      </c>
      <c r="AM42" s="301" t="s">
        <v>274</v>
      </c>
      <c r="AN42" s="301" t="s">
        <v>64</v>
      </c>
    </row>
    <row r="43" spans="1:40" ht="17.25" customHeight="1" x14ac:dyDescent="0.3">
      <c r="A43" s="572" t="s">
        <v>465</v>
      </c>
      <c r="B43" s="525" t="s">
        <v>59</v>
      </c>
      <c r="C43" s="295" t="s">
        <v>466</v>
      </c>
      <c r="D43" s="295" t="s">
        <v>467</v>
      </c>
      <c r="E43" s="293" t="s">
        <v>62</v>
      </c>
      <c r="F43" s="295" t="s">
        <v>434</v>
      </c>
      <c r="G43" s="545" t="s">
        <v>64</v>
      </c>
      <c r="H43" s="555">
        <v>7355745</v>
      </c>
      <c r="I43" s="295" t="s">
        <v>468</v>
      </c>
      <c r="J43" s="508" t="s">
        <v>469</v>
      </c>
      <c r="K43" s="533" t="s">
        <v>89</v>
      </c>
      <c r="L43" s="297">
        <v>7</v>
      </c>
      <c r="M43" s="297">
        <v>14</v>
      </c>
      <c r="N43" s="298">
        <v>46023</v>
      </c>
      <c r="O43" s="561">
        <f t="shared" si="4"/>
        <v>7355745</v>
      </c>
      <c r="P43" s="302">
        <v>46027</v>
      </c>
      <c r="Q43" s="293" t="s">
        <v>50</v>
      </c>
      <c r="R43" s="302">
        <v>46027</v>
      </c>
      <c r="S43" s="293">
        <v>43</v>
      </c>
      <c r="T43" s="495">
        <v>220402</v>
      </c>
      <c r="U43" s="555">
        <f t="shared" si="1"/>
        <v>7355745</v>
      </c>
      <c r="V43" s="300">
        <v>46027</v>
      </c>
      <c r="W43" s="301" t="s">
        <v>470</v>
      </c>
      <c r="X43" s="302">
        <v>45662</v>
      </c>
      <c r="Y43" s="307">
        <v>46116</v>
      </c>
      <c r="Z43" s="299">
        <v>46117</v>
      </c>
      <c r="AA43" s="298">
        <v>46161</v>
      </c>
      <c r="AB43" s="303">
        <f t="shared" si="3"/>
        <v>2451915</v>
      </c>
      <c r="AC43" s="310">
        <v>3677872</v>
      </c>
      <c r="AD43" s="623" t="s">
        <v>471</v>
      </c>
      <c r="AE43" s="295">
        <v>0</v>
      </c>
      <c r="AF43" s="295">
        <v>0</v>
      </c>
      <c r="AG43" s="295">
        <v>0</v>
      </c>
      <c r="AH43" s="295" t="s">
        <v>472</v>
      </c>
      <c r="AI43" s="295">
        <v>3163699200</v>
      </c>
      <c r="AJ43" s="312" t="s">
        <v>473</v>
      </c>
      <c r="AK43" s="306">
        <v>32795</v>
      </c>
      <c r="AL43" s="293">
        <v>36</v>
      </c>
      <c r="AM43" s="301" t="s">
        <v>274</v>
      </c>
      <c r="AN43" s="301" t="s">
        <v>64</v>
      </c>
    </row>
    <row r="44" spans="1:40" ht="17.25" customHeight="1" x14ac:dyDescent="0.3">
      <c r="A44" s="572" t="s">
        <v>474</v>
      </c>
      <c r="B44" s="525" t="s">
        <v>59</v>
      </c>
      <c r="C44" s="295" t="s">
        <v>475</v>
      </c>
      <c r="D44" s="295" t="s">
        <v>476</v>
      </c>
      <c r="E44" s="293" t="s">
        <v>62</v>
      </c>
      <c r="F44" s="295" t="s">
        <v>406</v>
      </c>
      <c r="G44" s="545" t="s">
        <v>156</v>
      </c>
      <c r="H44" s="555">
        <v>7791000</v>
      </c>
      <c r="I44" s="295" t="s">
        <v>477</v>
      </c>
      <c r="J44" s="508" t="s">
        <v>478</v>
      </c>
      <c r="K44" s="533" t="s">
        <v>89</v>
      </c>
      <c r="L44" s="297">
        <v>7</v>
      </c>
      <c r="M44" s="297">
        <v>24</v>
      </c>
      <c r="N44" s="298">
        <v>46023</v>
      </c>
      <c r="O44" s="561">
        <f t="shared" si="4"/>
        <v>7791000</v>
      </c>
      <c r="P44" s="302">
        <v>46027</v>
      </c>
      <c r="Q44" s="293" t="s">
        <v>50</v>
      </c>
      <c r="R44" s="302">
        <v>46028</v>
      </c>
      <c r="S44" s="293">
        <v>52</v>
      </c>
      <c r="T44" s="495">
        <v>220402</v>
      </c>
      <c r="U44" s="555">
        <f t="shared" si="1"/>
        <v>7791000</v>
      </c>
      <c r="V44" s="300">
        <v>46027</v>
      </c>
      <c r="W44" s="301">
        <v>100051880</v>
      </c>
      <c r="X44" s="302">
        <v>46031</v>
      </c>
      <c r="Y44" s="307">
        <v>46120</v>
      </c>
      <c r="Z44" s="299"/>
      <c r="AA44" s="295"/>
      <c r="AB44" s="303">
        <f t="shared" si="3"/>
        <v>2597000</v>
      </c>
      <c r="AC44" s="295"/>
      <c r="AD44" s="622" t="s">
        <v>479</v>
      </c>
      <c r="AE44" s="295">
        <v>0</v>
      </c>
      <c r="AF44" s="295">
        <v>0</v>
      </c>
      <c r="AG44" s="295">
        <v>0</v>
      </c>
      <c r="AH44" s="295" t="s">
        <v>480</v>
      </c>
      <c r="AI44" s="295">
        <v>3132826784</v>
      </c>
      <c r="AJ44" s="312" t="s">
        <v>481</v>
      </c>
      <c r="AK44" s="306">
        <v>29371</v>
      </c>
      <c r="AL44" s="293">
        <v>45</v>
      </c>
      <c r="AM44" s="301" t="s">
        <v>185</v>
      </c>
      <c r="AN44" s="301" t="s">
        <v>156</v>
      </c>
    </row>
    <row r="45" spans="1:40" ht="17.25" customHeight="1" x14ac:dyDescent="0.3">
      <c r="A45" s="572" t="s">
        <v>482</v>
      </c>
      <c r="B45" s="525" t="s">
        <v>59</v>
      </c>
      <c r="C45" s="295" t="s">
        <v>475</v>
      </c>
      <c r="D45" s="295" t="s">
        <v>483</v>
      </c>
      <c r="E45" s="293" t="s">
        <v>62</v>
      </c>
      <c r="F45" s="295" t="s">
        <v>484</v>
      </c>
      <c r="G45" s="545" t="s">
        <v>156</v>
      </c>
      <c r="H45" s="555">
        <v>7407000</v>
      </c>
      <c r="I45" s="295" t="s">
        <v>485</v>
      </c>
      <c r="J45" s="508" t="s">
        <v>486</v>
      </c>
      <c r="K45" s="533" t="s">
        <v>89</v>
      </c>
      <c r="L45" s="297">
        <v>2</v>
      </c>
      <c r="M45" s="297">
        <v>26</v>
      </c>
      <c r="N45" s="298">
        <v>46023</v>
      </c>
      <c r="O45" s="561">
        <f t="shared" si="4"/>
        <v>7407000</v>
      </c>
      <c r="P45" s="302">
        <v>46027</v>
      </c>
      <c r="Q45" s="293" t="s">
        <v>50</v>
      </c>
      <c r="R45" s="302">
        <v>46027</v>
      </c>
      <c r="S45" s="293">
        <v>44</v>
      </c>
      <c r="T45" s="495">
        <v>220402</v>
      </c>
      <c r="U45" s="555">
        <f t="shared" si="1"/>
        <v>7407000</v>
      </c>
      <c r="V45" s="300">
        <v>46027</v>
      </c>
      <c r="W45" s="301" t="s">
        <v>487</v>
      </c>
      <c r="X45" s="302">
        <v>45663</v>
      </c>
      <c r="Y45" s="307">
        <v>46117</v>
      </c>
      <c r="Z45" s="299">
        <v>46118</v>
      </c>
      <c r="AA45" s="298">
        <v>46162</v>
      </c>
      <c r="AB45" s="303">
        <f t="shared" si="3"/>
        <v>2469000</v>
      </c>
      <c r="AC45" s="310">
        <v>3703500</v>
      </c>
      <c r="AD45" s="623" t="s">
        <v>488</v>
      </c>
      <c r="AE45" s="295">
        <v>0</v>
      </c>
      <c r="AF45" s="295">
        <v>0</v>
      </c>
      <c r="AG45" s="295">
        <v>0</v>
      </c>
      <c r="AH45" s="295" t="s">
        <v>489</v>
      </c>
      <c r="AI45" s="295">
        <v>3132435786</v>
      </c>
      <c r="AJ45" s="312" t="s">
        <v>490</v>
      </c>
      <c r="AK45" s="306">
        <v>36257</v>
      </c>
      <c r="AL45" s="293">
        <v>26</v>
      </c>
      <c r="AM45" s="301" t="s">
        <v>491</v>
      </c>
      <c r="AN45" s="301" t="s">
        <v>492</v>
      </c>
    </row>
    <row r="46" spans="1:40" ht="17.25" customHeight="1" x14ac:dyDescent="0.3">
      <c r="A46" s="572" t="s">
        <v>493</v>
      </c>
      <c r="B46" s="525" t="s">
        <v>59</v>
      </c>
      <c r="C46" s="295" t="s">
        <v>475</v>
      </c>
      <c r="D46" s="295" t="s">
        <v>494</v>
      </c>
      <c r="E46" s="293" t="s">
        <v>62</v>
      </c>
      <c r="F46" s="295" t="s">
        <v>495</v>
      </c>
      <c r="G46" s="545" t="s">
        <v>156</v>
      </c>
      <c r="H46" s="555">
        <v>7791000</v>
      </c>
      <c r="I46" s="295" t="s">
        <v>496</v>
      </c>
      <c r="J46" s="508" t="s">
        <v>497</v>
      </c>
      <c r="K46" s="533" t="s">
        <v>89</v>
      </c>
      <c r="L46" s="297">
        <v>1</v>
      </c>
      <c r="M46" s="297">
        <v>23</v>
      </c>
      <c r="N46" s="298">
        <v>46023</v>
      </c>
      <c r="O46" s="561">
        <f t="shared" si="4"/>
        <v>7791000</v>
      </c>
      <c r="P46" s="302">
        <v>46027</v>
      </c>
      <c r="Q46" s="293" t="s">
        <v>50</v>
      </c>
      <c r="R46" s="302">
        <v>46027</v>
      </c>
      <c r="S46" s="293">
        <v>45</v>
      </c>
      <c r="T46" s="495">
        <v>220402</v>
      </c>
      <c r="U46" s="555">
        <f t="shared" si="1"/>
        <v>7791000</v>
      </c>
      <c r="V46" s="300">
        <v>46027</v>
      </c>
      <c r="W46" s="301" t="s">
        <v>498</v>
      </c>
      <c r="X46" s="302">
        <v>46029</v>
      </c>
      <c r="Y46" s="307">
        <v>46118</v>
      </c>
      <c r="Z46" s="299">
        <v>46119</v>
      </c>
      <c r="AA46" s="298">
        <v>46163</v>
      </c>
      <c r="AB46" s="303">
        <f t="shared" si="3"/>
        <v>2597000</v>
      </c>
      <c r="AC46" s="310">
        <v>3895500</v>
      </c>
      <c r="AD46" s="622" t="s">
        <v>499</v>
      </c>
      <c r="AE46" s="295">
        <v>0</v>
      </c>
      <c r="AF46" s="295">
        <v>0</v>
      </c>
      <c r="AG46" s="295">
        <v>0</v>
      </c>
      <c r="AH46" s="295" t="s">
        <v>500</v>
      </c>
      <c r="AI46" s="295">
        <v>3213329303</v>
      </c>
      <c r="AJ46" s="312" t="s">
        <v>501</v>
      </c>
      <c r="AK46" s="306">
        <v>36927</v>
      </c>
      <c r="AL46" s="293">
        <v>25</v>
      </c>
      <c r="AM46" s="301" t="s">
        <v>491</v>
      </c>
      <c r="AN46" s="301" t="s">
        <v>492</v>
      </c>
    </row>
    <row r="47" spans="1:40" ht="17.25" customHeight="1" x14ac:dyDescent="0.3">
      <c r="A47" s="572" t="s">
        <v>502</v>
      </c>
      <c r="B47" s="525" t="s">
        <v>59</v>
      </c>
      <c r="C47" s="295" t="s">
        <v>60</v>
      </c>
      <c r="D47" s="295" t="s">
        <v>503</v>
      </c>
      <c r="E47" s="293" t="s">
        <v>62</v>
      </c>
      <c r="F47" s="295" t="s">
        <v>107</v>
      </c>
      <c r="G47" s="545" t="s">
        <v>64</v>
      </c>
      <c r="H47" s="555">
        <v>18548928</v>
      </c>
      <c r="I47" s="295" t="s">
        <v>504</v>
      </c>
      <c r="J47" s="508">
        <v>1087421640</v>
      </c>
      <c r="K47" s="533" t="s">
        <v>505</v>
      </c>
      <c r="L47" s="297">
        <v>8</v>
      </c>
      <c r="M47" s="297">
        <v>25</v>
      </c>
      <c r="N47" s="298">
        <v>46023</v>
      </c>
      <c r="O47" s="561">
        <f t="shared" si="4"/>
        <v>18548928</v>
      </c>
      <c r="P47" s="302">
        <v>46027</v>
      </c>
      <c r="Q47" s="293" t="s">
        <v>50</v>
      </c>
      <c r="R47" s="302">
        <v>46027</v>
      </c>
      <c r="S47" s="293">
        <v>46</v>
      </c>
      <c r="T47" s="495">
        <v>220401</v>
      </c>
      <c r="U47" s="555">
        <f t="shared" si="1"/>
        <v>18548928</v>
      </c>
      <c r="V47" s="300">
        <v>46027</v>
      </c>
      <c r="W47" s="301" t="s">
        <v>506</v>
      </c>
      <c r="X47" s="302">
        <v>46027</v>
      </c>
      <c r="Y47" s="307">
        <v>46116</v>
      </c>
      <c r="Z47" s="299">
        <v>46117</v>
      </c>
      <c r="AA47" s="298">
        <v>46161</v>
      </c>
      <c r="AB47" s="303">
        <f t="shared" si="3"/>
        <v>6182976</v>
      </c>
      <c r="AC47" s="310">
        <v>9274464</v>
      </c>
      <c r="AD47" s="623" t="s">
        <v>507</v>
      </c>
      <c r="AE47" s="295">
        <v>0</v>
      </c>
      <c r="AF47" s="295">
        <v>0</v>
      </c>
      <c r="AG47" s="295">
        <v>0</v>
      </c>
      <c r="AH47" s="312" t="s">
        <v>508</v>
      </c>
      <c r="AI47" s="295">
        <v>3178056034</v>
      </c>
      <c r="AJ47" s="312" t="s">
        <v>509</v>
      </c>
      <c r="AK47" s="306">
        <v>34834</v>
      </c>
      <c r="AL47" s="293">
        <v>30</v>
      </c>
      <c r="AM47" s="301" t="s">
        <v>149</v>
      </c>
      <c r="AN47" s="301" t="s">
        <v>94</v>
      </c>
    </row>
    <row r="48" spans="1:40" ht="17.25" customHeight="1" x14ac:dyDescent="0.3">
      <c r="A48" s="572" t="s">
        <v>510</v>
      </c>
      <c r="B48" s="525" t="s">
        <v>59</v>
      </c>
      <c r="C48" s="294" t="s">
        <v>176</v>
      </c>
      <c r="D48" s="295" t="s">
        <v>511</v>
      </c>
      <c r="E48" s="293" t="s">
        <v>62</v>
      </c>
      <c r="F48" s="295" t="s">
        <v>178</v>
      </c>
      <c r="G48" s="545" t="s">
        <v>46</v>
      </c>
      <c r="H48" s="555">
        <v>8520000</v>
      </c>
      <c r="I48" s="295" t="s">
        <v>512</v>
      </c>
      <c r="J48" s="508" t="s">
        <v>513</v>
      </c>
      <c r="K48" s="533" t="s">
        <v>89</v>
      </c>
      <c r="L48" s="297">
        <v>4</v>
      </c>
      <c r="M48" s="297">
        <v>1</v>
      </c>
      <c r="N48" s="298">
        <v>46023</v>
      </c>
      <c r="O48" s="561">
        <f t="shared" si="4"/>
        <v>8520000</v>
      </c>
      <c r="P48" s="302">
        <v>46027</v>
      </c>
      <c r="Q48" s="293" t="s">
        <v>50</v>
      </c>
      <c r="R48" s="302">
        <v>46027</v>
      </c>
      <c r="S48" s="293">
        <v>47</v>
      </c>
      <c r="T48" s="495">
        <v>220401</v>
      </c>
      <c r="U48" s="555">
        <f t="shared" si="1"/>
        <v>8520000</v>
      </c>
      <c r="V48" s="300">
        <v>46027</v>
      </c>
      <c r="W48" s="301" t="s">
        <v>514</v>
      </c>
      <c r="X48" s="302">
        <v>46028</v>
      </c>
      <c r="Y48" s="307">
        <v>46117</v>
      </c>
      <c r="Z48" s="299">
        <v>46118</v>
      </c>
      <c r="AA48" s="298">
        <v>46162</v>
      </c>
      <c r="AB48" s="303">
        <f t="shared" si="3"/>
        <v>2840000</v>
      </c>
      <c r="AC48" s="310">
        <v>4260000</v>
      </c>
      <c r="AD48" s="622" t="s">
        <v>515</v>
      </c>
      <c r="AE48" s="295">
        <v>0</v>
      </c>
      <c r="AF48" s="295">
        <v>0</v>
      </c>
      <c r="AG48" s="295">
        <v>0</v>
      </c>
      <c r="AH48" s="295" t="s">
        <v>516</v>
      </c>
      <c r="AI48" s="295">
        <v>3227005294</v>
      </c>
      <c r="AJ48" s="312" t="s">
        <v>517</v>
      </c>
      <c r="AK48" s="306">
        <v>32635</v>
      </c>
      <c r="AL48" s="293">
        <v>6</v>
      </c>
      <c r="AM48" s="301" t="s">
        <v>185</v>
      </c>
      <c r="AN48" s="301" t="s">
        <v>186</v>
      </c>
    </row>
    <row r="49" spans="1:40" ht="17.25" customHeight="1" x14ac:dyDescent="0.3">
      <c r="A49" s="572" t="s">
        <v>518</v>
      </c>
      <c r="B49" s="525" t="s">
        <v>59</v>
      </c>
      <c r="C49" s="295" t="s">
        <v>96</v>
      </c>
      <c r="D49" s="295" t="s">
        <v>519</v>
      </c>
      <c r="E49" s="293" t="s">
        <v>62</v>
      </c>
      <c r="F49" s="295" t="s">
        <v>520</v>
      </c>
      <c r="G49" s="545" t="s">
        <v>64</v>
      </c>
      <c r="H49" s="555">
        <v>30180600</v>
      </c>
      <c r="I49" s="295" t="s">
        <v>521</v>
      </c>
      <c r="J49" s="508" t="s">
        <v>522</v>
      </c>
      <c r="K49" s="533" t="s">
        <v>523</v>
      </c>
      <c r="L49" s="297">
        <v>5</v>
      </c>
      <c r="M49" s="297">
        <v>46</v>
      </c>
      <c r="N49" s="298">
        <v>46023</v>
      </c>
      <c r="O49" s="561">
        <f t="shared" si="4"/>
        <v>30180600</v>
      </c>
      <c r="P49" s="302">
        <v>46027</v>
      </c>
      <c r="Q49" s="293" t="s">
        <v>50</v>
      </c>
      <c r="R49" s="302">
        <v>46028</v>
      </c>
      <c r="S49" s="293">
        <v>49</v>
      </c>
      <c r="T49" s="495">
        <v>220401</v>
      </c>
      <c r="U49" s="555">
        <f t="shared" si="1"/>
        <v>30180600</v>
      </c>
      <c r="V49" s="300">
        <v>46028</v>
      </c>
      <c r="W49" s="311" t="s">
        <v>524</v>
      </c>
      <c r="X49" s="302">
        <v>46028</v>
      </c>
      <c r="Y49" s="307">
        <v>46117</v>
      </c>
      <c r="Z49" s="299">
        <v>46118</v>
      </c>
      <c r="AA49" s="298">
        <v>46162</v>
      </c>
      <c r="AB49" s="303">
        <f t="shared" si="3"/>
        <v>10060200</v>
      </c>
      <c r="AC49" s="310">
        <v>15090300</v>
      </c>
      <c r="AD49" s="623" t="s">
        <v>525</v>
      </c>
      <c r="AE49" s="295">
        <v>0</v>
      </c>
      <c r="AF49" s="295">
        <v>0</v>
      </c>
      <c r="AG49" s="295">
        <v>0</v>
      </c>
      <c r="AH49" s="295" t="s">
        <v>526</v>
      </c>
      <c r="AI49" s="295">
        <v>3122950049</v>
      </c>
      <c r="AJ49" s="312" t="s">
        <v>527</v>
      </c>
      <c r="AK49" s="306">
        <v>21231</v>
      </c>
      <c r="AL49" s="293">
        <v>67</v>
      </c>
      <c r="AM49" s="301" t="s">
        <v>528</v>
      </c>
      <c r="AN49" s="301" t="s">
        <v>529</v>
      </c>
    </row>
    <row r="50" spans="1:40" ht="17.25" customHeight="1" x14ac:dyDescent="0.3">
      <c r="A50" s="572" t="s">
        <v>530</v>
      </c>
      <c r="B50" s="525" t="s">
        <v>59</v>
      </c>
      <c r="C50" s="295" t="s">
        <v>96</v>
      </c>
      <c r="D50" s="295" t="s">
        <v>531</v>
      </c>
      <c r="E50" s="293" t="s">
        <v>62</v>
      </c>
      <c r="F50" s="295" t="s">
        <v>532</v>
      </c>
      <c r="G50" s="545" t="s">
        <v>64</v>
      </c>
      <c r="H50" s="555">
        <v>12624000</v>
      </c>
      <c r="I50" s="295" t="s">
        <v>533</v>
      </c>
      <c r="J50" s="508" t="s">
        <v>534</v>
      </c>
      <c r="K50" s="533" t="s">
        <v>535</v>
      </c>
      <c r="L50" s="297">
        <v>5</v>
      </c>
      <c r="M50" s="297">
        <v>34</v>
      </c>
      <c r="N50" s="298">
        <v>46023</v>
      </c>
      <c r="O50" s="561">
        <f t="shared" si="4"/>
        <v>12624000</v>
      </c>
      <c r="P50" s="302">
        <v>46027</v>
      </c>
      <c r="Q50" s="293" t="s">
        <v>50</v>
      </c>
      <c r="R50" s="302">
        <v>46028</v>
      </c>
      <c r="S50" s="293">
        <v>50</v>
      </c>
      <c r="T50" s="495">
        <v>220401</v>
      </c>
      <c r="U50" s="555">
        <f t="shared" si="1"/>
        <v>12624000</v>
      </c>
      <c r="V50" s="300">
        <v>46028</v>
      </c>
      <c r="W50" s="311" t="s">
        <v>536</v>
      </c>
      <c r="X50" s="302">
        <v>46028</v>
      </c>
      <c r="Y50" s="307">
        <v>46117</v>
      </c>
      <c r="Z50" s="299">
        <v>46118</v>
      </c>
      <c r="AA50" s="298">
        <v>46162</v>
      </c>
      <c r="AB50" s="303">
        <f t="shared" si="3"/>
        <v>4208000</v>
      </c>
      <c r="AC50" s="310">
        <v>6312000</v>
      </c>
      <c r="AD50" s="622" t="s">
        <v>537</v>
      </c>
      <c r="AE50" s="295">
        <v>0</v>
      </c>
      <c r="AF50" s="295">
        <v>0</v>
      </c>
      <c r="AG50" s="295">
        <v>0</v>
      </c>
      <c r="AH50" s="295" t="s">
        <v>538</v>
      </c>
      <c r="AI50" s="295">
        <v>3146170875</v>
      </c>
      <c r="AJ50" s="312" t="s">
        <v>539</v>
      </c>
      <c r="AK50" s="306">
        <v>28663</v>
      </c>
      <c r="AL50" s="293">
        <v>47</v>
      </c>
      <c r="AM50" s="301" t="s">
        <v>540</v>
      </c>
      <c r="AN50" s="301" t="s">
        <v>529</v>
      </c>
    </row>
    <row r="51" spans="1:40" ht="17.25" customHeight="1" x14ac:dyDescent="0.3">
      <c r="A51" s="572" t="s">
        <v>541</v>
      </c>
      <c r="B51" s="525" t="s">
        <v>59</v>
      </c>
      <c r="C51" s="295" t="s">
        <v>96</v>
      </c>
      <c r="D51" s="295" t="s">
        <v>542</v>
      </c>
      <c r="E51" s="293" t="s">
        <v>62</v>
      </c>
      <c r="F51" s="295" t="s">
        <v>543</v>
      </c>
      <c r="G51" s="545" t="s">
        <v>64</v>
      </c>
      <c r="H51" s="555">
        <v>30180600</v>
      </c>
      <c r="I51" s="295" t="s">
        <v>544</v>
      </c>
      <c r="J51" s="508" t="s">
        <v>545</v>
      </c>
      <c r="K51" s="533" t="s">
        <v>89</v>
      </c>
      <c r="L51" s="297">
        <v>1</v>
      </c>
      <c r="M51" s="297">
        <v>74</v>
      </c>
      <c r="N51" s="298">
        <v>46023</v>
      </c>
      <c r="O51" s="561">
        <f t="shared" si="4"/>
        <v>30180600</v>
      </c>
      <c r="P51" s="302">
        <v>46027</v>
      </c>
      <c r="Q51" s="293" t="s">
        <v>50</v>
      </c>
      <c r="R51" s="302">
        <v>46028</v>
      </c>
      <c r="S51" s="293">
        <v>51</v>
      </c>
      <c r="T51" s="495">
        <v>220401</v>
      </c>
      <c r="U51" s="555">
        <f t="shared" si="1"/>
        <v>30180600</v>
      </c>
      <c r="V51" s="300">
        <v>46028</v>
      </c>
      <c r="W51" s="311" t="s">
        <v>546</v>
      </c>
      <c r="X51" s="302">
        <v>46029</v>
      </c>
      <c r="Y51" s="307">
        <v>46112</v>
      </c>
      <c r="Z51" s="299"/>
      <c r="AA51" s="295"/>
      <c r="AB51" s="303">
        <f t="shared" si="3"/>
        <v>10060200</v>
      </c>
      <c r="AC51" s="295"/>
      <c r="AD51" s="623" t="s">
        <v>547</v>
      </c>
      <c r="AE51" s="295">
        <v>0</v>
      </c>
      <c r="AF51" s="295">
        <v>0</v>
      </c>
      <c r="AG51" s="295">
        <v>0</v>
      </c>
      <c r="AH51" s="295" t="s">
        <v>548</v>
      </c>
      <c r="AI51" s="295">
        <v>3232021218</v>
      </c>
      <c r="AJ51" s="312" t="s">
        <v>549</v>
      </c>
      <c r="AK51" s="306">
        <v>24964</v>
      </c>
      <c r="AL51" s="293">
        <v>57</v>
      </c>
      <c r="AM51" s="301" t="s">
        <v>528</v>
      </c>
      <c r="AN51" s="301" t="s">
        <v>529</v>
      </c>
    </row>
    <row r="52" spans="1:40" ht="17.25" customHeight="1" x14ac:dyDescent="0.3">
      <c r="A52" s="572" t="s">
        <v>550</v>
      </c>
      <c r="B52" s="525" t="s">
        <v>59</v>
      </c>
      <c r="C52" s="295" t="s">
        <v>96</v>
      </c>
      <c r="D52" s="295" t="s">
        <v>551</v>
      </c>
      <c r="E52" s="293" t="s">
        <v>62</v>
      </c>
      <c r="F52" s="295" t="s">
        <v>552</v>
      </c>
      <c r="G52" s="545" t="s">
        <v>64</v>
      </c>
      <c r="H52" s="555">
        <v>35210700</v>
      </c>
      <c r="I52" s="295" t="s">
        <v>553</v>
      </c>
      <c r="J52" s="508" t="s">
        <v>554</v>
      </c>
      <c r="K52" s="533" t="s">
        <v>89</v>
      </c>
      <c r="L52" s="297">
        <v>2</v>
      </c>
      <c r="M52" s="297">
        <v>44</v>
      </c>
      <c r="N52" s="298">
        <v>46023</v>
      </c>
      <c r="O52" s="561">
        <f t="shared" si="4"/>
        <v>35210700</v>
      </c>
      <c r="P52" s="302">
        <v>46027</v>
      </c>
      <c r="Q52" s="293" t="s">
        <v>50</v>
      </c>
      <c r="R52" s="302">
        <v>45662</v>
      </c>
      <c r="S52" s="293">
        <v>48</v>
      </c>
      <c r="T52" s="495">
        <v>220401</v>
      </c>
      <c r="U52" s="555">
        <f t="shared" si="1"/>
        <v>35210700</v>
      </c>
      <c r="V52" s="300">
        <v>46027</v>
      </c>
      <c r="W52" s="301" t="s">
        <v>555</v>
      </c>
      <c r="X52" s="302">
        <v>46028</v>
      </c>
      <c r="Y52" s="307">
        <v>46112</v>
      </c>
      <c r="Z52" s="299">
        <v>46113</v>
      </c>
      <c r="AA52" s="298">
        <v>46157</v>
      </c>
      <c r="AB52" s="303">
        <f t="shared" si="3"/>
        <v>11736900</v>
      </c>
      <c r="AC52" s="310">
        <v>17186175</v>
      </c>
      <c r="AD52" s="622" t="s">
        <v>556</v>
      </c>
      <c r="AE52" s="295">
        <v>0</v>
      </c>
      <c r="AF52" s="295">
        <v>0</v>
      </c>
      <c r="AG52" s="295">
        <v>0</v>
      </c>
      <c r="AH52" s="295" t="s">
        <v>557</v>
      </c>
      <c r="AI52" s="295">
        <v>3007057327</v>
      </c>
      <c r="AJ52" s="312" t="s">
        <v>558</v>
      </c>
      <c r="AK52" s="306">
        <v>30770</v>
      </c>
      <c r="AL52" s="293">
        <v>41</v>
      </c>
      <c r="AM52" s="301" t="s">
        <v>72</v>
      </c>
      <c r="AN52" s="301" t="s">
        <v>529</v>
      </c>
    </row>
    <row r="53" spans="1:40" ht="17.25" customHeight="1" x14ac:dyDescent="0.3">
      <c r="A53" s="572" t="s">
        <v>559</v>
      </c>
      <c r="B53" s="525" t="s">
        <v>59</v>
      </c>
      <c r="C53" s="295" t="s">
        <v>96</v>
      </c>
      <c r="D53" s="295" t="s">
        <v>560</v>
      </c>
      <c r="E53" s="293" t="s">
        <v>62</v>
      </c>
      <c r="F53" s="295" t="s">
        <v>552</v>
      </c>
      <c r="G53" s="545" t="s">
        <v>64</v>
      </c>
      <c r="H53" s="555">
        <v>15090300</v>
      </c>
      <c r="I53" s="295" t="s">
        <v>561</v>
      </c>
      <c r="J53" s="508" t="s">
        <v>562</v>
      </c>
      <c r="K53" s="533" t="s">
        <v>89</v>
      </c>
      <c r="L53" s="297">
        <v>7</v>
      </c>
      <c r="M53" s="297">
        <v>45</v>
      </c>
      <c r="N53" s="298">
        <v>46023</v>
      </c>
      <c r="O53" s="561">
        <f t="shared" si="4"/>
        <v>15090300</v>
      </c>
      <c r="P53" s="302">
        <v>46028</v>
      </c>
      <c r="Q53" s="293" t="s">
        <v>50</v>
      </c>
      <c r="R53" s="302">
        <v>46028</v>
      </c>
      <c r="S53" s="293">
        <v>53</v>
      </c>
      <c r="T53" s="495">
        <v>220401</v>
      </c>
      <c r="U53" s="555">
        <f t="shared" si="1"/>
        <v>15090300</v>
      </c>
      <c r="V53" s="300">
        <v>46028</v>
      </c>
      <c r="W53" s="301" t="s">
        <v>563</v>
      </c>
      <c r="X53" s="302">
        <v>46028</v>
      </c>
      <c r="Y53" s="307">
        <v>46112</v>
      </c>
      <c r="Z53" s="299">
        <v>46113</v>
      </c>
      <c r="AA53" s="298">
        <v>46157</v>
      </c>
      <c r="AB53" s="303">
        <f t="shared" si="3"/>
        <v>5030100</v>
      </c>
      <c r="AC53" s="310">
        <v>7545150</v>
      </c>
      <c r="AD53" s="623" t="s">
        <v>564</v>
      </c>
      <c r="AE53" s="295">
        <v>0</v>
      </c>
      <c r="AF53" s="295">
        <v>0</v>
      </c>
      <c r="AG53" s="295">
        <v>0</v>
      </c>
      <c r="AH53" s="295" t="s">
        <v>565</v>
      </c>
      <c r="AI53" s="295">
        <v>3004980074</v>
      </c>
      <c r="AJ53" s="312" t="s">
        <v>566</v>
      </c>
      <c r="AK53" s="306">
        <v>33058</v>
      </c>
      <c r="AL53" s="293">
        <v>35</v>
      </c>
      <c r="AM53" s="301" t="s">
        <v>72</v>
      </c>
      <c r="AN53" s="301" t="s">
        <v>529</v>
      </c>
    </row>
    <row r="54" spans="1:40" ht="17.25" customHeight="1" x14ac:dyDescent="0.3">
      <c r="A54" s="572" t="s">
        <v>567</v>
      </c>
      <c r="B54" s="525" t="s">
        <v>59</v>
      </c>
      <c r="C54" s="295" t="s">
        <v>96</v>
      </c>
      <c r="D54" s="295" t="s">
        <v>560</v>
      </c>
      <c r="E54" s="293" t="s">
        <v>62</v>
      </c>
      <c r="F54" s="295" t="s">
        <v>552</v>
      </c>
      <c r="G54" s="545" t="s">
        <v>64</v>
      </c>
      <c r="H54" s="555">
        <v>25150500</v>
      </c>
      <c r="I54" s="295" t="s">
        <v>568</v>
      </c>
      <c r="J54" s="508" t="s">
        <v>569</v>
      </c>
      <c r="K54" s="533" t="s">
        <v>570</v>
      </c>
      <c r="L54" s="297">
        <v>8</v>
      </c>
      <c r="M54" s="297">
        <v>43</v>
      </c>
      <c r="N54" s="298">
        <v>46023</v>
      </c>
      <c r="O54" s="561">
        <f t="shared" si="4"/>
        <v>25150500</v>
      </c>
      <c r="P54" s="302">
        <v>46028</v>
      </c>
      <c r="Q54" s="293" t="s">
        <v>50</v>
      </c>
      <c r="R54" s="302">
        <v>46028</v>
      </c>
      <c r="S54" s="293">
        <v>54</v>
      </c>
      <c r="T54" s="495">
        <v>220401</v>
      </c>
      <c r="U54" s="555">
        <f t="shared" si="1"/>
        <v>25150500</v>
      </c>
      <c r="V54" s="300">
        <v>46028</v>
      </c>
      <c r="W54" s="301" t="s">
        <v>571</v>
      </c>
      <c r="X54" s="302">
        <v>46028</v>
      </c>
      <c r="Y54" s="307">
        <v>46112</v>
      </c>
      <c r="Z54" s="299">
        <v>46113</v>
      </c>
      <c r="AA54" s="298">
        <v>46157</v>
      </c>
      <c r="AB54" s="303">
        <f t="shared" si="3"/>
        <v>8383500</v>
      </c>
      <c r="AC54" s="310">
        <v>12156075</v>
      </c>
      <c r="AD54" s="622" t="s">
        <v>572</v>
      </c>
      <c r="AE54" s="295">
        <v>0</v>
      </c>
      <c r="AF54" s="295">
        <v>0</v>
      </c>
      <c r="AG54" s="295">
        <v>0</v>
      </c>
      <c r="AH54" s="295" t="s">
        <v>573</v>
      </c>
      <c r="AI54" s="295">
        <v>3183882555</v>
      </c>
      <c r="AJ54" s="312" t="s">
        <v>574</v>
      </c>
      <c r="AK54" s="306">
        <v>31761</v>
      </c>
      <c r="AL54" s="293">
        <v>39</v>
      </c>
      <c r="AM54" s="301" t="s">
        <v>72</v>
      </c>
      <c r="AN54" s="301" t="s">
        <v>529</v>
      </c>
    </row>
    <row r="55" spans="1:40" ht="17.25" customHeight="1" x14ac:dyDescent="0.3">
      <c r="A55" s="572" t="s">
        <v>575</v>
      </c>
      <c r="B55" s="525" t="s">
        <v>59</v>
      </c>
      <c r="C55" s="294" t="s">
        <v>358</v>
      </c>
      <c r="D55" s="295" t="s">
        <v>576</v>
      </c>
      <c r="E55" s="293" t="s">
        <v>62</v>
      </c>
      <c r="F55" s="295" t="s">
        <v>314</v>
      </c>
      <c r="G55" s="545" t="s">
        <v>156</v>
      </c>
      <c r="H55" s="555">
        <v>15990000</v>
      </c>
      <c r="I55" s="295" t="s">
        <v>577</v>
      </c>
      <c r="J55" s="508" t="s">
        <v>578</v>
      </c>
      <c r="K55" s="533" t="s">
        <v>89</v>
      </c>
      <c r="L55" s="297">
        <v>0</v>
      </c>
      <c r="M55" s="297">
        <v>79</v>
      </c>
      <c r="N55" s="298">
        <v>46023</v>
      </c>
      <c r="O55" s="561">
        <f t="shared" si="4"/>
        <v>15990000</v>
      </c>
      <c r="P55" s="302">
        <v>46028</v>
      </c>
      <c r="Q55" s="293" t="s">
        <v>50</v>
      </c>
      <c r="R55" s="302">
        <v>46028</v>
      </c>
      <c r="S55" s="293">
        <v>55</v>
      </c>
      <c r="T55" s="495">
        <v>220401</v>
      </c>
      <c r="U55" s="555">
        <f t="shared" si="1"/>
        <v>15990000</v>
      </c>
      <c r="V55" s="300">
        <v>46028</v>
      </c>
      <c r="W55" s="301" t="s">
        <v>579</v>
      </c>
      <c r="X55" s="302">
        <v>46029</v>
      </c>
      <c r="Y55" s="307">
        <v>46118</v>
      </c>
      <c r="Z55" s="299">
        <v>46119</v>
      </c>
      <c r="AA55" s="298">
        <v>46163</v>
      </c>
      <c r="AB55" s="303">
        <f t="shared" si="3"/>
        <v>5330000</v>
      </c>
      <c r="AC55" s="310">
        <v>7995000</v>
      </c>
      <c r="AD55" s="623" t="s">
        <v>580</v>
      </c>
      <c r="AE55" s="295">
        <v>0</v>
      </c>
      <c r="AF55" s="295">
        <v>0</v>
      </c>
      <c r="AG55" s="295">
        <v>0</v>
      </c>
      <c r="AH55" s="295" t="s">
        <v>581</v>
      </c>
      <c r="AI55" s="295">
        <v>3103163489</v>
      </c>
      <c r="AJ55" s="312" t="s">
        <v>582</v>
      </c>
      <c r="AK55" s="306">
        <v>35965</v>
      </c>
      <c r="AL55" s="293">
        <v>27</v>
      </c>
      <c r="AM55" s="301" t="s">
        <v>72</v>
      </c>
      <c r="AN55" s="301" t="s">
        <v>583</v>
      </c>
    </row>
    <row r="56" spans="1:40" ht="17.25" customHeight="1" x14ac:dyDescent="0.3">
      <c r="A56" s="572" t="s">
        <v>584</v>
      </c>
      <c r="B56" s="525" t="s">
        <v>59</v>
      </c>
      <c r="C56" s="294" t="s">
        <v>358</v>
      </c>
      <c r="D56" s="295" t="s">
        <v>585</v>
      </c>
      <c r="E56" s="293" t="s">
        <v>62</v>
      </c>
      <c r="F56" s="295" t="s">
        <v>314</v>
      </c>
      <c r="G56" s="545" t="s">
        <v>156</v>
      </c>
      <c r="H56" s="555">
        <v>15990000</v>
      </c>
      <c r="I56" s="295" t="s">
        <v>586</v>
      </c>
      <c r="J56" s="508" t="s">
        <v>587</v>
      </c>
      <c r="K56" s="533" t="s">
        <v>89</v>
      </c>
      <c r="L56" s="297">
        <v>7</v>
      </c>
      <c r="M56" s="297">
        <v>78</v>
      </c>
      <c r="N56" s="298">
        <v>46023</v>
      </c>
      <c r="O56" s="561">
        <f t="shared" si="4"/>
        <v>15990000</v>
      </c>
      <c r="P56" s="302">
        <v>46028</v>
      </c>
      <c r="Q56" s="293" t="s">
        <v>50</v>
      </c>
      <c r="R56" s="302">
        <v>46028</v>
      </c>
      <c r="S56" s="293">
        <v>56</v>
      </c>
      <c r="T56" s="495">
        <v>220401</v>
      </c>
      <c r="U56" s="555">
        <f t="shared" si="1"/>
        <v>15990000</v>
      </c>
      <c r="V56" s="300">
        <v>46028</v>
      </c>
      <c r="W56" s="301" t="s">
        <v>588</v>
      </c>
      <c r="X56" s="302">
        <v>46031</v>
      </c>
      <c r="Y56" s="307">
        <v>46120</v>
      </c>
      <c r="Z56" s="299">
        <v>46121</v>
      </c>
      <c r="AA56" s="298">
        <v>46165</v>
      </c>
      <c r="AB56" s="303">
        <f t="shared" si="3"/>
        <v>5330000</v>
      </c>
      <c r="AC56" s="310">
        <v>7995000</v>
      </c>
      <c r="AD56" s="622" t="s">
        <v>589</v>
      </c>
      <c r="AE56" s="295">
        <v>0</v>
      </c>
      <c r="AF56" s="295">
        <v>0</v>
      </c>
      <c r="AG56" s="295">
        <v>0</v>
      </c>
      <c r="AH56" s="295" t="s">
        <v>590</v>
      </c>
      <c r="AI56" s="295">
        <v>3046809267</v>
      </c>
      <c r="AJ56" s="312" t="s">
        <v>591</v>
      </c>
      <c r="AK56" s="306">
        <v>32909</v>
      </c>
      <c r="AL56" s="293">
        <v>35</v>
      </c>
      <c r="AM56" s="301" t="s">
        <v>72</v>
      </c>
      <c r="AN56" s="301" t="s">
        <v>583</v>
      </c>
    </row>
    <row r="57" spans="1:40" ht="17.25" customHeight="1" x14ac:dyDescent="0.3">
      <c r="A57" s="572" t="s">
        <v>592</v>
      </c>
      <c r="B57" s="525" t="s">
        <v>59</v>
      </c>
      <c r="C57" s="295" t="s">
        <v>593</v>
      </c>
      <c r="D57" s="295" t="s">
        <v>594</v>
      </c>
      <c r="E57" s="293" t="s">
        <v>62</v>
      </c>
      <c r="F57" s="295" t="s">
        <v>434</v>
      </c>
      <c r="G57" s="545" t="s">
        <v>64</v>
      </c>
      <c r="H57" s="555">
        <v>7355745</v>
      </c>
      <c r="I57" s="295" t="s">
        <v>595</v>
      </c>
      <c r="J57" s="508" t="s">
        <v>596</v>
      </c>
      <c r="K57" s="533" t="s">
        <v>388</v>
      </c>
      <c r="L57" s="297">
        <v>1</v>
      </c>
      <c r="M57" s="297">
        <v>70</v>
      </c>
      <c r="N57" s="298">
        <v>46023</v>
      </c>
      <c r="O57" s="561">
        <f t="shared" si="4"/>
        <v>7355745</v>
      </c>
      <c r="P57" s="302">
        <v>46028</v>
      </c>
      <c r="Q57" s="293" t="s">
        <v>50</v>
      </c>
      <c r="R57" s="302">
        <v>46028</v>
      </c>
      <c r="S57" s="293">
        <v>57</v>
      </c>
      <c r="T57" s="495">
        <v>220402</v>
      </c>
      <c r="U57" s="555">
        <f t="shared" si="1"/>
        <v>7355745</v>
      </c>
      <c r="V57" s="300">
        <v>46028</v>
      </c>
      <c r="W57" s="301" t="s">
        <v>597</v>
      </c>
      <c r="X57" s="302">
        <v>46029</v>
      </c>
      <c r="Y57" s="307">
        <v>46118</v>
      </c>
      <c r="Z57" s="299">
        <v>46119</v>
      </c>
      <c r="AA57" s="298">
        <v>46163</v>
      </c>
      <c r="AB57" s="303">
        <f t="shared" si="3"/>
        <v>2451915</v>
      </c>
      <c r="AC57" s="310">
        <v>3677873</v>
      </c>
      <c r="AD57" s="623" t="s">
        <v>598</v>
      </c>
      <c r="AE57" s="295">
        <v>0</v>
      </c>
      <c r="AF57" s="295">
        <v>0</v>
      </c>
      <c r="AG57" s="295">
        <v>0</v>
      </c>
      <c r="AH57" s="295" t="s">
        <v>599</v>
      </c>
      <c r="AI57" s="295">
        <v>3232510569</v>
      </c>
      <c r="AJ57" s="312" t="s">
        <v>600</v>
      </c>
      <c r="AK57" s="306">
        <v>31602</v>
      </c>
      <c r="AL57" s="293">
        <v>39</v>
      </c>
      <c r="AM57" s="301" t="s">
        <v>274</v>
      </c>
      <c r="AN57" s="301" t="s">
        <v>64</v>
      </c>
    </row>
    <row r="58" spans="1:40" ht="17.25" customHeight="1" x14ac:dyDescent="0.3">
      <c r="A58" s="572" t="s">
        <v>601</v>
      </c>
      <c r="B58" s="525" t="s">
        <v>151</v>
      </c>
      <c r="C58" s="295" t="s">
        <v>602</v>
      </c>
      <c r="D58" s="295" t="s">
        <v>603</v>
      </c>
      <c r="E58" s="293" t="s">
        <v>62</v>
      </c>
      <c r="F58" s="295" t="s">
        <v>604</v>
      </c>
      <c r="G58" s="545" t="s">
        <v>156</v>
      </c>
      <c r="H58" s="555">
        <v>11833155</v>
      </c>
      <c r="I58" s="295" t="s">
        <v>605</v>
      </c>
      <c r="J58" s="508" t="s">
        <v>606</v>
      </c>
      <c r="K58" s="533" t="s">
        <v>240</v>
      </c>
      <c r="L58" s="297">
        <v>3</v>
      </c>
      <c r="M58" s="297">
        <v>63</v>
      </c>
      <c r="N58" s="298">
        <v>46023</v>
      </c>
      <c r="O58" s="561">
        <f t="shared" si="4"/>
        <v>11833155</v>
      </c>
      <c r="P58" s="302">
        <v>46028</v>
      </c>
      <c r="Q58" s="293" t="s">
        <v>50</v>
      </c>
      <c r="R58" s="302">
        <v>46028</v>
      </c>
      <c r="S58" s="293">
        <v>58</v>
      </c>
      <c r="T58" s="495">
        <v>2101010301</v>
      </c>
      <c r="U58" s="555">
        <f t="shared" si="1"/>
        <v>11833155</v>
      </c>
      <c r="V58" s="300">
        <v>46028</v>
      </c>
      <c r="W58" s="301" t="s">
        <v>607</v>
      </c>
      <c r="X58" s="302">
        <v>46028</v>
      </c>
      <c r="Y58" s="307">
        <v>46117</v>
      </c>
      <c r="Z58" s="299">
        <v>46118</v>
      </c>
      <c r="AA58" s="298">
        <v>46162</v>
      </c>
      <c r="AB58" s="303">
        <f t="shared" si="3"/>
        <v>3944385</v>
      </c>
      <c r="AC58" s="310">
        <v>5916578</v>
      </c>
      <c r="AD58" s="622" t="s">
        <v>608</v>
      </c>
      <c r="AE58" s="295">
        <v>0</v>
      </c>
      <c r="AF58" s="295">
        <v>0</v>
      </c>
      <c r="AG58" s="295">
        <v>0</v>
      </c>
      <c r="AH58" s="295" t="s">
        <v>609</v>
      </c>
      <c r="AI58" s="295">
        <v>3186468311</v>
      </c>
      <c r="AJ58" s="312" t="s">
        <v>610</v>
      </c>
      <c r="AK58" s="306">
        <v>36951</v>
      </c>
      <c r="AL58" s="293">
        <v>24</v>
      </c>
      <c r="AM58" s="301" t="s">
        <v>611</v>
      </c>
      <c r="AN58" s="301" t="s">
        <v>612</v>
      </c>
    </row>
    <row r="59" spans="1:40" ht="17.25" customHeight="1" x14ac:dyDescent="0.3">
      <c r="A59" s="572" t="s">
        <v>613</v>
      </c>
      <c r="B59" s="525" t="s">
        <v>59</v>
      </c>
      <c r="C59" s="295" t="s">
        <v>593</v>
      </c>
      <c r="D59" s="295" t="s">
        <v>614</v>
      </c>
      <c r="E59" s="293" t="s">
        <v>62</v>
      </c>
      <c r="F59" s="295" t="s">
        <v>434</v>
      </c>
      <c r="G59" s="545" t="s">
        <v>64</v>
      </c>
      <c r="H59" s="555">
        <v>7355745</v>
      </c>
      <c r="I59" s="295" t="s">
        <v>615</v>
      </c>
      <c r="J59" s="508" t="s">
        <v>616</v>
      </c>
      <c r="K59" s="533" t="s">
        <v>89</v>
      </c>
      <c r="L59" s="297">
        <v>5</v>
      </c>
      <c r="M59" s="297">
        <v>71</v>
      </c>
      <c r="N59" s="298">
        <v>46023</v>
      </c>
      <c r="O59" s="561">
        <f t="shared" si="4"/>
        <v>7355745</v>
      </c>
      <c r="P59" s="302">
        <v>46028</v>
      </c>
      <c r="Q59" s="293" t="s">
        <v>50</v>
      </c>
      <c r="R59" s="302">
        <v>46028</v>
      </c>
      <c r="S59" s="293">
        <v>59</v>
      </c>
      <c r="T59" s="495">
        <v>220402</v>
      </c>
      <c r="U59" s="555">
        <f t="shared" si="1"/>
        <v>7355745</v>
      </c>
      <c r="V59" s="300">
        <v>46028</v>
      </c>
      <c r="W59" s="301" t="s">
        <v>617</v>
      </c>
      <c r="X59" s="302">
        <v>46029</v>
      </c>
      <c r="Y59" s="307">
        <v>46118</v>
      </c>
      <c r="Z59" s="299">
        <v>46119</v>
      </c>
      <c r="AA59" s="298">
        <v>46163</v>
      </c>
      <c r="AB59" s="303">
        <f t="shared" si="3"/>
        <v>2451915</v>
      </c>
      <c r="AC59" s="310">
        <v>3677873</v>
      </c>
      <c r="AD59" s="623" t="s">
        <v>618</v>
      </c>
      <c r="AE59" s="295">
        <v>0</v>
      </c>
      <c r="AF59" s="295">
        <v>0</v>
      </c>
      <c r="AG59" s="295">
        <v>0</v>
      </c>
      <c r="AH59" s="295" t="s">
        <v>619</v>
      </c>
      <c r="AI59" s="295">
        <v>3124815885</v>
      </c>
      <c r="AJ59" s="312" t="s">
        <v>620</v>
      </c>
      <c r="AK59" s="306">
        <v>32279</v>
      </c>
      <c r="AL59" s="293">
        <v>37</v>
      </c>
      <c r="AM59" s="301" t="s">
        <v>274</v>
      </c>
      <c r="AN59" s="301" t="s">
        <v>64</v>
      </c>
    </row>
    <row r="60" spans="1:40" ht="17.25" customHeight="1" x14ac:dyDescent="0.3">
      <c r="A60" s="572" t="s">
        <v>621</v>
      </c>
      <c r="B60" s="525" t="s">
        <v>59</v>
      </c>
      <c r="C60" s="295" t="s">
        <v>622</v>
      </c>
      <c r="D60" s="295" t="s">
        <v>623</v>
      </c>
      <c r="E60" s="293" t="s">
        <v>62</v>
      </c>
      <c r="F60" s="295" t="s">
        <v>434</v>
      </c>
      <c r="G60" s="545" t="s">
        <v>64</v>
      </c>
      <c r="H60" s="555">
        <v>7355745</v>
      </c>
      <c r="I60" s="295" t="s">
        <v>624</v>
      </c>
      <c r="J60" s="508" t="s">
        <v>625</v>
      </c>
      <c r="K60" s="533" t="s">
        <v>626</v>
      </c>
      <c r="L60" s="297">
        <v>3</v>
      </c>
      <c r="M60" s="297">
        <v>69</v>
      </c>
      <c r="N60" s="298">
        <v>46023</v>
      </c>
      <c r="O60" s="561">
        <f t="shared" si="4"/>
        <v>7355745</v>
      </c>
      <c r="P60" s="302">
        <v>46028</v>
      </c>
      <c r="Q60" s="293" t="s">
        <v>50</v>
      </c>
      <c r="R60" s="302">
        <v>46028</v>
      </c>
      <c r="S60" s="293">
        <v>60</v>
      </c>
      <c r="T60" s="495">
        <v>220402</v>
      </c>
      <c r="U60" s="555">
        <f t="shared" si="1"/>
        <v>7355745</v>
      </c>
      <c r="V60" s="300">
        <v>46028</v>
      </c>
      <c r="W60" s="301" t="s">
        <v>627</v>
      </c>
      <c r="X60" s="302">
        <v>46029</v>
      </c>
      <c r="Y60" s="307">
        <v>46118</v>
      </c>
      <c r="Z60" s="299">
        <v>46119</v>
      </c>
      <c r="AA60" s="298">
        <v>46163</v>
      </c>
      <c r="AB60" s="303">
        <f t="shared" si="3"/>
        <v>2451915</v>
      </c>
      <c r="AC60" s="310">
        <v>3677873</v>
      </c>
      <c r="AD60" s="622" t="s">
        <v>628</v>
      </c>
      <c r="AE60" s="295">
        <v>0</v>
      </c>
      <c r="AF60" s="295">
        <v>0</v>
      </c>
      <c r="AG60" s="295">
        <v>0</v>
      </c>
      <c r="AH60" s="295" t="s">
        <v>629</v>
      </c>
      <c r="AI60" s="295">
        <v>3166230249</v>
      </c>
      <c r="AJ60" s="312" t="s">
        <v>630</v>
      </c>
      <c r="AK60" s="306">
        <v>28741</v>
      </c>
      <c r="AL60" s="293">
        <v>47</v>
      </c>
      <c r="AM60" s="301" t="s">
        <v>274</v>
      </c>
      <c r="AN60" s="301" t="s">
        <v>64</v>
      </c>
    </row>
    <row r="61" spans="1:40" ht="15.6" customHeight="1" x14ac:dyDescent="0.3">
      <c r="A61" s="573" t="s">
        <v>631</v>
      </c>
      <c r="B61" s="526" t="s">
        <v>59</v>
      </c>
      <c r="C61" s="412" t="s">
        <v>622</v>
      </c>
      <c r="D61" s="412" t="s">
        <v>632</v>
      </c>
      <c r="E61" s="411" t="s">
        <v>62</v>
      </c>
      <c r="F61" s="412" t="s">
        <v>434</v>
      </c>
      <c r="G61" s="546" t="s">
        <v>64</v>
      </c>
      <c r="H61" s="556">
        <v>7355745</v>
      </c>
      <c r="I61" s="412" t="s">
        <v>633</v>
      </c>
      <c r="J61" s="510" t="s">
        <v>634</v>
      </c>
      <c r="K61" s="534" t="s">
        <v>89</v>
      </c>
      <c r="L61" s="414">
        <v>6</v>
      </c>
      <c r="M61" s="414">
        <v>68</v>
      </c>
      <c r="N61" s="415">
        <v>46023</v>
      </c>
      <c r="O61" s="562">
        <f t="shared" si="4"/>
        <v>7355745</v>
      </c>
      <c r="P61" s="419">
        <v>46028</v>
      </c>
      <c r="Q61" s="411" t="s">
        <v>50</v>
      </c>
      <c r="R61" s="419">
        <v>46028</v>
      </c>
      <c r="S61" s="411">
        <v>61</v>
      </c>
      <c r="T61" s="502">
        <v>220402</v>
      </c>
      <c r="U61" s="556">
        <f t="shared" si="1"/>
        <v>7355745</v>
      </c>
      <c r="V61" s="417">
        <v>46028</v>
      </c>
      <c r="W61" s="418" t="s">
        <v>635</v>
      </c>
      <c r="X61" s="419">
        <v>46029</v>
      </c>
      <c r="Y61" s="420">
        <v>46118</v>
      </c>
      <c r="Z61" s="416"/>
      <c r="AA61" s="412"/>
      <c r="AB61" s="421">
        <f t="shared" si="3"/>
        <v>2451915</v>
      </c>
      <c r="AC61" s="412"/>
      <c r="AD61" s="623" t="s">
        <v>636</v>
      </c>
      <c r="AE61" s="295">
        <v>0</v>
      </c>
      <c r="AF61" s="295">
        <v>0</v>
      </c>
      <c r="AG61" s="295">
        <v>0</v>
      </c>
      <c r="AH61" s="412" t="s">
        <v>637</v>
      </c>
      <c r="AI61" s="412">
        <v>3012040860</v>
      </c>
      <c r="AJ61" s="424" t="s">
        <v>638</v>
      </c>
      <c r="AK61" s="425">
        <v>36831</v>
      </c>
      <c r="AL61" s="411">
        <v>25</v>
      </c>
      <c r="AM61" s="418" t="s">
        <v>274</v>
      </c>
      <c r="AN61" s="418" t="s">
        <v>64</v>
      </c>
    </row>
    <row r="62" spans="1:40" ht="17.25" customHeight="1" x14ac:dyDescent="0.3">
      <c r="A62" s="574" t="s">
        <v>639</v>
      </c>
      <c r="B62" s="526" t="s">
        <v>59</v>
      </c>
      <c r="C62" s="453" t="s">
        <v>475</v>
      </c>
      <c r="D62" s="453" t="s">
        <v>4679</v>
      </c>
      <c r="E62" s="452" t="s">
        <v>62</v>
      </c>
      <c r="F62" s="455" t="s">
        <v>185</v>
      </c>
      <c r="G62" s="547" t="s">
        <v>156</v>
      </c>
      <c r="H62" s="722">
        <v>7355745</v>
      </c>
      <c r="I62" s="453" t="s">
        <v>4681</v>
      </c>
      <c r="J62" s="511" t="s">
        <v>5373</v>
      </c>
      <c r="K62" s="535" t="s">
        <v>170</v>
      </c>
      <c r="L62" s="457">
        <v>0</v>
      </c>
      <c r="M62" s="457">
        <v>27</v>
      </c>
      <c r="N62" s="458">
        <v>46023</v>
      </c>
      <c r="O62" s="562">
        <f t="shared" si="4"/>
        <v>7355745</v>
      </c>
      <c r="P62" s="462">
        <v>46029</v>
      </c>
      <c r="Q62" s="452" t="s">
        <v>50</v>
      </c>
      <c r="R62" s="462"/>
      <c r="S62" s="452"/>
      <c r="T62" s="504"/>
      <c r="U62" s="557"/>
      <c r="V62" s="460"/>
      <c r="W62" s="466"/>
      <c r="X62" s="462"/>
      <c r="Y62" s="452"/>
      <c r="Z62" s="458"/>
      <c r="AA62" s="453"/>
      <c r="AB62" s="464"/>
      <c r="AC62" s="453"/>
      <c r="AD62" s="622" t="s">
        <v>640</v>
      </c>
      <c r="AE62" s="295">
        <v>0</v>
      </c>
      <c r="AF62" s="295">
        <v>0</v>
      </c>
      <c r="AG62" s="295">
        <v>0</v>
      </c>
      <c r="AH62" s="453"/>
      <c r="AI62" s="453"/>
      <c r="AJ62" s="453"/>
      <c r="AK62" s="481"/>
      <c r="AL62" s="452"/>
      <c r="AM62" s="466"/>
      <c r="AN62" s="466"/>
    </row>
    <row r="63" spans="1:40" ht="17.25" customHeight="1" x14ac:dyDescent="0.3">
      <c r="A63" s="575" t="s">
        <v>641</v>
      </c>
      <c r="B63" s="528" t="s">
        <v>59</v>
      </c>
      <c r="C63" s="432" t="s">
        <v>622</v>
      </c>
      <c r="D63" s="432" t="s">
        <v>642</v>
      </c>
      <c r="E63" s="431" t="s">
        <v>62</v>
      </c>
      <c r="F63" s="432" t="s">
        <v>643</v>
      </c>
      <c r="G63" s="548" t="s">
        <v>64</v>
      </c>
      <c r="H63" s="558">
        <v>13572000</v>
      </c>
      <c r="I63" s="432" t="s">
        <v>644</v>
      </c>
      <c r="J63" s="512" t="s">
        <v>645</v>
      </c>
      <c r="K63" s="536" t="s">
        <v>67</v>
      </c>
      <c r="L63" s="435">
        <v>3</v>
      </c>
      <c r="M63" s="435">
        <v>67</v>
      </c>
      <c r="N63" s="442">
        <v>46023</v>
      </c>
      <c r="O63" s="564">
        <f t="shared" si="4"/>
        <v>13572000</v>
      </c>
      <c r="P63" s="439">
        <v>46029</v>
      </c>
      <c r="Q63" s="431" t="s">
        <v>50</v>
      </c>
      <c r="R63" s="439">
        <v>46029</v>
      </c>
      <c r="S63" s="431">
        <v>63</v>
      </c>
      <c r="T63" s="503">
        <v>220401</v>
      </c>
      <c r="U63" s="558">
        <f t="shared" si="1"/>
        <v>13572000</v>
      </c>
      <c r="V63" s="437">
        <v>46029</v>
      </c>
      <c r="W63" s="447" t="s">
        <v>646</v>
      </c>
      <c r="X63" s="439">
        <v>46030</v>
      </c>
      <c r="Y63" s="440">
        <v>46119</v>
      </c>
      <c r="Z63" s="436">
        <v>46120</v>
      </c>
      <c r="AA63" s="442">
        <v>46164</v>
      </c>
      <c r="AB63" s="443">
        <f t="shared" si="3"/>
        <v>4524000</v>
      </c>
      <c r="AC63" s="506">
        <v>6786000</v>
      </c>
      <c r="AD63" s="623" t="s">
        <v>647</v>
      </c>
      <c r="AE63" s="295">
        <v>0</v>
      </c>
      <c r="AF63" s="295">
        <v>0</v>
      </c>
      <c r="AG63" s="295">
        <v>0</v>
      </c>
      <c r="AH63" s="432" t="s">
        <v>648</v>
      </c>
      <c r="AI63" s="432">
        <v>3166175825</v>
      </c>
      <c r="AJ63" s="445" t="s">
        <v>649</v>
      </c>
      <c r="AK63" s="446">
        <v>29981</v>
      </c>
      <c r="AL63" s="431">
        <v>43</v>
      </c>
      <c r="AM63" s="447" t="s">
        <v>650</v>
      </c>
      <c r="AN63" s="447" t="s">
        <v>156</v>
      </c>
    </row>
    <row r="64" spans="1:40" ht="17.25" customHeight="1" x14ac:dyDescent="0.3">
      <c r="A64" s="572" t="s">
        <v>651</v>
      </c>
      <c r="B64" s="525" t="s">
        <v>59</v>
      </c>
      <c r="C64" s="295" t="s">
        <v>96</v>
      </c>
      <c r="D64" s="295" t="s">
        <v>652</v>
      </c>
      <c r="E64" s="293" t="s">
        <v>62</v>
      </c>
      <c r="F64" s="295" t="s">
        <v>653</v>
      </c>
      <c r="G64" s="545" t="s">
        <v>64</v>
      </c>
      <c r="H64" s="555">
        <v>11513340</v>
      </c>
      <c r="I64" s="295" t="s">
        <v>654</v>
      </c>
      <c r="J64" s="508" t="s">
        <v>655</v>
      </c>
      <c r="K64" s="533" t="s">
        <v>170</v>
      </c>
      <c r="L64" s="297">
        <v>7</v>
      </c>
      <c r="M64" s="297">
        <v>32</v>
      </c>
      <c r="N64" s="298">
        <v>46023</v>
      </c>
      <c r="O64" s="561">
        <f t="shared" si="4"/>
        <v>11513340</v>
      </c>
      <c r="P64" s="302">
        <v>46029</v>
      </c>
      <c r="Q64" s="293" t="s">
        <v>50</v>
      </c>
      <c r="R64" s="302">
        <v>46029</v>
      </c>
      <c r="S64" s="293">
        <v>64</v>
      </c>
      <c r="T64" s="495">
        <v>220401</v>
      </c>
      <c r="U64" s="555">
        <f t="shared" si="1"/>
        <v>11513340</v>
      </c>
      <c r="V64" s="300">
        <v>46029</v>
      </c>
      <c r="W64" s="301" t="s">
        <v>656</v>
      </c>
      <c r="X64" s="302">
        <v>46029</v>
      </c>
      <c r="Y64" s="307">
        <v>46112</v>
      </c>
      <c r="Z64" s="299">
        <v>46113</v>
      </c>
      <c r="AA64" s="298">
        <v>46157</v>
      </c>
      <c r="AB64" s="303">
        <f t="shared" si="3"/>
        <v>3837780</v>
      </c>
      <c r="AC64" s="310">
        <v>3500000</v>
      </c>
      <c r="AD64" s="622" t="s">
        <v>657</v>
      </c>
      <c r="AE64" s="295">
        <v>0</v>
      </c>
      <c r="AF64" s="295">
        <v>0</v>
      </c>
      <c r="AG64" s="295">
        <v>0</v>
      </c>
      <c r="AH64" s="295" t="s">
        <v>658</v>
      </c>
      <c r="AI64" s="295">
        <v>3106761420</v>
      </c>
      <c r="AJ64" s="312" t="s">
        <v>659</v>
      </c>
      <c r="AK64" s="306">
        <v>26025</v>
      </c>
      <c r="AL64" s="293">
        <v>46</v>
      </c>
      <c r="AM64" s="301" t="s">
        <v>540</v>
      </c>
      <c r="AN64" s="301" t="s">
        <v>64</v>
      </c>
    </row>
    <row r="65" spans="1:40" ht="17.25" customHeight="1" x14ac:dyDescent="0.3">
      <c r="A65" s="572" t="s">
        <v>660</v>
      </c>
      <c r="B65" s="525" t="s">
        <v>59</v>
      </c>
      <c r="C65" s="295" t="s">
        <v>96</v>
      </c>
      <c r="D65" s="295" t="s">
        <v>661</v>
      </c>
      <c r="E65" s="293" t="s">
        <v>62</v>
      </c>
      <c r="F65" s="295" t="s">
        <v>662</v>
      </c>
      <c r="G65" s="545" t="s">
        <v>64</v>
      </c>
      <c r="H65" s="555">
        <v>16500000</v>
      </c>
      <c r="I65" s="295" t="s">
        <v>663</v>
      </c>
      <c r="J65" s="508" t="s">
        <v>664</v>
      </c>
      <c r="K65" s="533" t="s">
        <v>170</v>
      </c>
      <c r="L65" s="297">
        <v>8</v>
      </c>
      <c r="M65" s="297">
        <v>72</v>
      </c>
      <c r="N65" s="298">
        <v>46023</v>
      </c>
      <c r="O65" s="561">
        <f t="shared" si="4"/>
        <v>16500000</v>
      </c>
      <c r="P65" s="302">
        <v>46029</v>
      </c>
      <c r="Q65" s="293" t="s">
        <v>50</v>
      </c>
      <c r="R65" s="302">
        <v>46029</v>
      </c>
      <c r="S65" s="293">
        <v>65</v>
      </c>
      <c r="T65" s="495">
        <v>220401</v>
      </c>
      <c r="U65" s="555">
        <f t="shared" si="1"/>
        <v>16500000</v>
      </c>
      <c r="V65" s="300">
        <v>45664</v>
      </c>
      <c r="W65" s="301" t="s">
        <v>665</v>
      </c>
      <c r="X65" s="302">
        <v>46030</v>
      </c>
      <c r="Y65" s="307">
        <v>46112</v>
      </c>
      <c r="Z65" s="299">
        <v>46113</v>
      </c>
      <c r="AA65" s="298">
        <v>46157</v>
      </c>
      <c r="AB65" s="303">
        <f t="shared" si="3"/>
        <v>5500000</v>
      </c>
      <c r="AC65" s="310">
        <v>6000000</v>
      </c>
      <c r="AD65" s="623" t="s">
        <v>666</v>
      </c>
      <c r="AE65" s="295">
        <v>0</v>
      </c>
      <c r="AF65" s="295">
        <v>0</v>
      </c>
      <c r="AG65" s="295">
        <v>0</v>
      </c>
      <c r="AH65" s="295" t="s">
        <v>667</v>
      </c>
      <c r="AI65" s="295">
        <v>3102519518</v>
      </c>
      <c r="AJ65" s="312" t="s">
        <v>668</v>
      </c>
      <c r="AK65" s="306">
        <v>27352</v>
      </c>
      <c r="AL65" s="293">
        <v>49</v>
      </c>
      <c r="AM65" s="301" t="s">
        <v>528</v>
      </c>
      <c r="AN65" s="301" t="s">
        <v>64</v>
      </c>
    </row>
    <row r="66" spans="1:40" ht="17.25" customHeight="1" x14ac:dyDescent="0.3">
      <c r="A66" s="572" t="s">
        <v>669</v>
      </c>
      <c r="B66" s="525" t="s">
        <v>59</v>
      </c>
      <c r="C66" s="295" t="s">
        <v>670</v>
      </c>
      <c r="D66" s="295" t="s">
        <v>671</v>
      </c>
      <c r="E66" s="293" t="s">
        <v>62</v>
      </c>
      <c r="F66" s="295" t="s">
        <v>672</v>
      </c>
      <c r="G66" s="545" t="s">
        <v>156</v>
      </c>
      <c r="H66" s="555">
        <v>19188900</v>
      </c>
      <c r="I66" s="295" t="s">
        <v>673</v>
      </c>
      <c r="J66" s="508" t="s">
        <v>674</v>
      </c>
      <c r="K66" s="533" t="s">
        <v>388</v>
      </c>
      <c r="L66" s="297">
        <v>5</v>
      </c>
      <c r="M66" s="297">
        <v>52</v>
      </c>
      <c r="N66" s="298">
        <v>46023</v>
      </c>
      <c r="O66" s="561">
        <f t="shared" si="4"/>
        <v>19188900</v>
      </c>
      <c r="P66" s="302">
        <v>46030</v>
      </c>
      <c r="Q66" s="293" t="s">
        <v>50</v>
      </c>
      <c r="R66" s="302">
        <v>46031</v>
      </c>
      <c r="S66" s="293">
        <v>72</v>
      </c>
      <c r="T66" s="495">
        <v>220401</v>
      </c>
      <c r="U66" s="555">
        <f t="shared" si="1"/>
        <v>19188900</v>
      </c>
      <c r="V66" s="300">
        <v>46030</v>
      </c>
      <c r="W66" s="301" t="s">
        <v>675</v>
      </c>
      <c r="X66" s="302">
        <v>46031</v>
      </c>
      <c r="Y66" s="307">
        <v>46120</v>
      </c>
      <c r="Z66" s="299">
        <v>46121</v>
      </c>
      <c r="AA66" s="298">
        <v>46165</v>
      </c>
      <c r="AB66" s="303">
        <f t="shared" si="3"/>
        <v>6396300</v>
      </c>
      <c r="AC66" s="310">
        <v>9594450</v>
      </c>
      <c r="AD66" s="622" t="s">
        <v>676</v>
      </c>
      <c r="AE66" s="295">
        <v>0</v>
      </c>
      <c r="AF66" s="295">
        <v>0</v>
      </c>
      <c r="AG66" s="295">
        <v>0</v>
      </c>
      <c r="AH66" s="295" t="s">
        <v>677</v>
      </c>
      <c r="AI66" s="295">
        <v>3182848266</v>
      </c>
      <c r="AJ66" s="312" t="s">
        <v>678</v>
      </c>
      <c r="AK66" s="306">
        <v>31390</v>
      </c>
      <c r="AL66" s="293">
        <v>40</v>
      </c>
      <c r="AM66" s="301" t="s">
        <v>72</v>
      </c>
      <c r="AN66" s="301" t="s">
        <v>679</v>
      </c>
    </row>
    <row r="67" spans="1:40" ht="17.25" customHeight="1" x14ac:dyDescent="0.3">
      <c r="A67" s="572" t="s">
        <v>680</v>
      </c>
      <c r="B67" s="525" t="s">
        <v>59</v>
      </c>
      <c r="C67" s="295" t="s">
        <v>681</v>
      </c>
      <c r="D67" s="295" t="s">
        <v>682</v>
      </c>
      <c r="E67" s="293" t="s">
        <v>62</v>
      </c>
      <c r="F67" s="295" t="s">
        <v>683</v>
      </c>
      <c r="G67" s="545" t="s">
        <v>156</v>
      </c>
      <c r="H67" s="555">
        <v>12000000</v>
      </c>
      <c r="I67" s="295" t="s">
        <v>684</v>
      </c>
      <c r="J67" s="507">
        <v>65755709</v>
      </c>
      <c r="K67" s="533" t="s">
        <v>89</v>
      </c>
      <c r="L67" s="297">
        <v>1</v>
      </c>
      <c r="M67" s="297">
        <v>54</v>
      </c>
      <c r="N67" s="298">
        <v>46023</v>
      </c>
      <c r="O67" s="561">
        <f t="shared" si="4"/>
        <v>12000000</v>
      </c>
      <c r="P67" s="302">
        <v>46031</v>
      </c>
      <c r="Q67" s="293" t="s">
        <v>50</v>
      </c>
      <c r="R67" s="302">
        <v>46031</v>
      </c>
      <c r="S67" s="293">
        <v>73</v>
      </c>
      <c r="T67" s="495">
        <v>220401</v>
      </c>
      <c r="U67" s="555">
        <f t="shared" ref="U67:U74" si="5">+H67</f>
        <v>12000000</v>
      </c>
      <c r="V67" s="300">
        <v>46031</v>
      </c>
      <c r="W67" s="301">
        <v>100051952</v>
      </c>
      <c r="X67" s="302">
        <v>46031</v>
      </c>
      <c r="Y67" s="307">
        <v>46120</v>
      </c>
      <c r="Z67" s="299">
        <v>46121</v>
      </c>
      <c r="AA67" s="298">
        <v>46165</v>
      </c>
      <c r="AB67" s="303">
        <f t="shared" si="3"/>
        <v>4000000</v>
      </c>
      <c r="AC67" s="310">
        <v>6000000</v>
      </c>
      <c r="AD67" s="623" t="s">
        <v>685</v>
      </c>
      <c r="AE67" s="295">
        <v>0</v>
      </c>
      <c r="AF67" s="295">
        <v>0</v>
      </c>
      <c r="AG67" s="295">
        <v>0</v>
      </c>
      <c r="AH67" s="295" t="s">
        <v>686</v>
      </c>
      <c r="AI67" s="295">
        <v>317636775</v>
      </c>
      <c r="AJ67" s="312" t="s">
        <v>687</v>
      </c>
      <c r="AK67" s="306">
        <v>26512</v>
      </c>
      <c r="AL67" s="293">
        <v>43</v>
      </c>
      <c r="AM67" s="301" t="s">
        <v>688</v>
      </c>
      <c r="AN67" s="301" t="s">
        <v>156</v>
      </c>
    </row>
    <row r="68" spans="1:40" ht="17.25" customHeight="1" x14ac:dyDescent="0.3">
      <c r="A68" s="572" t="s">
        <v>689</v>
      </c>
      <c r="B68" s="525" t="s">
        <v>59</v>
      </c>
      <c r="C68" s="295" t="s">
        <v>96</v>
      </c>
      <c r="D68" s="295" t="s">
        <v>661</v>
      </c>
      <c r="E68" s="293" t="s">
        <v>62</v>
      </c>
      <c r="F68" s="295" t="s">
        <v>367</v>
      </c>
      <c r="G68" s="545" t="s">
        <v>64</v>
      </c>
      <c r="H68" s="555">
        <v>15090300</v>
      </c>
      <c r="I68" s="295" t="s">
        <v>690</v>
      </c>
      <c r="J68" s="508">
        <v>1018433119</v>
      </c>
      <c r="K68" s="533" t="s">
        <v>170</v>
      </c>
      <c r="L68" s="297">
        <v>2</v>
      </c>
      <c r="M68" s="297">
        <v>38</v>
      </c>
      <c r="N68" s="298">
        <v>46023</v>
      </c>
      <c r="O68" s="561">
        <f t="shared" si="4"/>
        <v>15090300</v>
      </c>
      <c r="P68" s="302">
        <v>46031</v>
      </c>
      <c r="Q68" s="293" t="s">
        <v>50</v>
      </c>
      <c r="R68" s="302">
        <v>46035</v>
      </c>
      <c r="S68" s="293">
        <v>77</v>
      </c>
      <c r="T68" s="495">
        <v>220401</v>
      </c>
      <c r="U68" s="555">
        <f t="shared" si="5"/>
        <v>15090300</v>
      </c>
      <c r="V68" s="300">
        <v>46035</v>
      </c>
      <c r="W68" s="301" t="s">
        <v>691</v>
      </c>
      <c r="X68" s="302">
        <v>46035</v>
      </c>
      <c r="Y68" s="307">
        <v>46124</v>
      </c>
      <c r="Z68" s="299">
        <v>46125</v>
      </c>
      <c r="AA68" s="298">
        <v>46169</v>
      </c>
      <c r="AB68" s="303">
        <f t="shared" si="3"/>
        <v>5030100</v>
      </c>
      <c r="AC68" s="310">
        <v>7545150</v>
      </c>
      <c r="AD68" s="622" t="s">
        <v>692</v>
      </c>
      <c r="AE68" s="295">
        <v>0</v>
      </c>
      <c r="AF68" s="295">
        <v>0</v>
      </c>
      <c r="AG68" s="295">
        <v>0</v>
      </c>
      <c r="AH68" s="295" t="s">
        <v>693</v>
      </c>
      <c r="AI68" s="295">
        <v>3112684978</v>
      </c>
      <c r="AJ68" s="312" t="s">
        <v>694</v>
      </c>
      <c r="AK68" s="306">
        <v>32931</v>
      </c>
      <c r="AL68" s="293">
        <v>35</v>
      </c>
      <c r="AM68" s="301" t="s">
        <v>72</v>
      </c>
      <c r="AN68" s="301" t="s">
        <v>94</v>
      </c>
    </row>
    <row r="69" spans="1:40" ht="17.25" customHeight="1" x14ac:dyDescent="0.3">
      <c r="A69" s="572" t="s">
        <v>695</v>
      </c>
      <c r="B69" s="525" t="s">
        <v>59</v>
      </c>
      <c r="C69" s="295" t="s">
        <v>466</v>
      </c>
      <c r="D69" s="295" t="s">
        <v>467</v>
      </c>
      <c r="E69" s="293" t="s">
        <v>62</v>
      </c>
      <c r="F69" s="295" t="s">
        <v>434</v>
      </c>
      <c r="G69" s="545" t="s">
        <v>64</v>
      </c>
      <c r="H69" s="555">
        <v>7355745</v>
      </c>
      <c r="I69" s="295" t="s">
        <v>696</v>
      </c>
      <c r="J69" s="508">
        <v>1111453139</v>
      </c>
      <c r="K69" s="533" t="s">
        <v>697</v>
      </c>
      <c r="L69" s="297">
        <v>2</v>
      </c>
      <c r="M69" s="297">
        <v>13</v>
      </c>
      <c r="N69" s="298">
        <v>46023</v>
      </c>
      <c r="O69" s="561">
        <f t="shared" si="4"/>
        <v>7355745</v>
      </c>
      <c r="P69" s="302">
        <v>46031</v>
      </c>
      <c r="Q69" s="293" t="s">
        <v>50</v>
      </c>
      <c r="R69" s="302">
        <v>46031</v>
      </c>
      <c r="S69" s="293">
        <v>74</v>
      </c>
      <c r="T69" s="495">
        <v>220402</v>
      </c>
      <c r="U69" s="555">
        <f t="shared" si="5"/>
        <v>7355745</v>
      </c>
      <c r="V69" s="300">
        <v>46031</v>
      </c>
      <c r="W69" s="301" t="s">
        <v>698</v>
      </c>
      <c r="X69" s="302">
        <v>46031</v>
      </c>
      <c r="Y69" s="307">
        <v>46120</v>
      </c>
      <c r="Z69" s="299">
        <v>46121</v>
      </c>
      <c r="AA69" s="298">
        <v>46165</v>
      </c>
      <c r="AB69" s="303">
        <f t="shared" si="3"/>
        <v>2451915</v>
      </c>
      <c r="AC69" s="310">
        <v>3677872</v>
      </c>
      <c r="AD69" s="623" t="s">
        <v>699</v>
      </c>
      <c r="AE69" s="295">
        <v>0</v>
      </c>
      <c r="AF69" s="295">
        <v>0</v>
      </c>
      <c r="AG69" s="295">
        <v>0</v>
      </c>
      <c r="AH69" s="295" t="s">
        <v>700</v>
      </c>
      <c r="AI69" s="295">
        <v>3213334619</v>
      </c>
      <c r="AJ69" s="312" t="s">
        <v>701</v>
      </c>
      <c r="AK69" s="306">
        <v>32814</v>
      </c>
      <c r="AL69" s="293">
        <v>36</v>
      </c>
      <c r="AM69" s="301" t="s">
        <v>274</v>
      </c>
      <c r="AN69" s="301" t="s">
        <v>64</v>
      </c>
    </row>
    <row r="70" spans="1:40" ht="17.25" customHeight="1" x14ac:dyDescent="0.3">
      <c r="A70" s="572" t="s">
        <v>702</v>
      </c>
      <c r="B70" s="525" t="s">
        <v>59</v>
      </c>
      <c r="C70" s="295" t="s">
        <v>422</v>
      </c>
      <c r="D70" s="295" t="s">
        <v>467</v>
      </c>
      <c r="E70" s="293" t="s">
        <v>62</v>
      </c>
      <c r="F70" s="295" t="s">
        <v>434</v>
      </c>
      <c r="G70" s="545" t="s">
        <v>64</v>
      </c>
      <c r="H70" s="555">
        <v>7355745</v>
      </c>
      <c r="I70" s="295" t="s">
        <v>703</v>
      </c>
      <c r="J70" s="508">
        <v>1005719642</v>
      </c>
      <c r="K70" s="533" t="s">
        <v>89</v>
      </c>
      <c r="L70" s="297">
        <v>5</v>
      </c>
      <c r="M70" s="297">
        <v>12</v>
      </c>
      <c r="N70" s="298">
        <v>46023</v>
      </c>
      <c r="O70" s="561">
        <f t="shared" si="4"/>
        <v>7355745</v>
      </c>
      <c r="P70" s="302">
        <v>46031</v>
      </c>
      <c r="Q70" s="293" t="s">
        <v>50</v>
      </c>
      <c r="R70" s="302">
        <v>46031</v>
      </c>
      <c r="S70" s="293">
        <v>69</v>
      </c>
      <c r="T70" s="495">
        <v>220402</v>
      </c>
      <c r="U70" s="555">
        <f t="shared" si="5"/>
        <v>7355745</v>
      </c>
      <c r="V70" s="300">
        <v>46031</v>
      </c>
      <c r="W70" s="301" t="s">
        <v>704</v>
      </c>
      <c r="X70" s="302">
        <v>46031</v>
      </c>
      <c r="Y70" s="307">
        <v>46120</v>
      </c>
      <c r="Z70" s="299">
        <v>46121</v>
      </c>
      <c r="AA70" s="298">
        <v>46165</v>
      </c>
      <c r="AB70" s="303">
        <f t="shared" si="3"/>
        <v>2451915</v>
      </c>
      <c r="AC70" s="310">
        <v>3677872</v>
      </c>
      <c r="AD70" s="622" t="s">
        <v>705</v>
      </c>
      <c r="AE70" s="295">
        <v>0</v>
      </c>
      <c r="AF70" s="295">
        <v>0</v>
      </c>
      <c r="AG70" s="295">
        <v>0</v>
      </c>
      <c r="AH70" s="295" t="s">
        <v>706</v>
      </c>
      <c r="AI70" s="295">
        <v>3138994883</v>
      </c>
      <c r="AJ70" s="312" t="s">
        <v>707</v>
      </c>
      <c r="AK70" s="306">
        <v>37833</v>
      </c>
      <c r="AL70" s="293">
        <v>22</v>
      </c>
      <c r="AM70" s="301" t="s">
        <v>274</v>
      </c>
      <c r="AN70" s="301" t="s">
        <v>64</v>
      </c>
    </row>
    <row r="71" spans="1:40" ht="17.25" customHeight="1" x14ac:dyDescent="0.3">
      <c r="A71" s="572" t="s">
        <v>708</v>
      </c>
      <c r="B71" s="525" t="s">
        <v>59</v>
      </c>
      <c r="C71" s="295" t="s">
        <v>466</v>
      </c>
      <c r="D71" s="295" t="s">
        <v>467</v>
      </c>
      <c r="E71" s="293" t="s">
        <v>62</v>
      </c>
      <c r="F71" s="295" t="s">
        <v>434</v>
      </c>
      <c r="G71" s="545" t="s">
        <v>64</v>
      </c>
      <c r="H71" s="555">
        <v>7355745</v>
      </c>
      <c r="I71" s="295" t="s">
        <v>709</v>
      </c>
      <c r="J71" s="508">
        <v>1110526239</v>
      </c>
      <c r="K71" s="533" t="s">
        <v>89</v>
      </c>
      <c r="L71" s="297">
        <v>1</v>
      </c>
      <c r="M71" s="297">
        <v>11</v>
      </c>
      <c r="N71" s="298">
        <v>46023</v>
      </c>
      <c r="O71" s="561">
        <f t="shared" si="4"/>
        <v>7355745</v>
      </c>
      <c r="P71" s="302">
        <v>46031</v>
      </c>
      <c r="Q71" s="293" t="s">
        <v>50</v>
      </c>
      <c r="R71" s="302">
        <v>46031</v>
      </c>
      <c r="S71" s="293">
        <v>70</v>
      </c>
      <c r="T71" s="495">
        <v>220402</v>
      </c>
      <c r="U71" s="555">
        <f t="shared" si="5"/>
        <v>7355745</v>
      </c>
      <c r="V71" s="300">
        <v>46031</v>
      </c>
      <c r="W71" s="301" t="s">
        <v>710</v>
      </c>
      <c r="X71" s="302">
        <v>46031</v>
      </c>
      <c r="Y71" s="307">
        <v>46120</v>
      </c>
      <c r="Z71" s="299">
        <v>46121</v>
      </c>
      <c r="AA71" s="298">
        <v>46165</v>
      </c>
      <c r="AB71" s="303">
        <f t="shared" si="3"/>
        <v>2451915</v>
      </c>
      <c r="AC71" s="310">
        <v>3677872</v>
      </c>
      <c r="AD71" s="623" t="s">
        <v>711</v>
      </c>
      <c r="AE71" s="295">
        <v>0</v>
      </c>
      <c r="AF71" s="295">
        <v>0</v>
      </c>
      <c r="AG71" s="295">
        <v>0</v>
      </c>
      <c r="AH71" s="295" t="s">
        <v>712</v>
      </c>
      <c r="AI71" s="295">
        <v>3152082792</v>
      </c>
      <c r="AJ71" s="312" t="s">
        <v>713</v>
      </c>
      <c r="AK71" s="306">
        <v>33827</v>
      </c>
      <c r="AL71" s="293">
        <v>33</v>
      </c>
      <c r="AM71" s="301" t="s">
        <v>274</v>
      </c>
      <c r="AN71" s="301" t="s">
        <v>64</v>
      </c>
    </row>
    <row r="72" spans="1:40" ht="17.25" customHeight="1" x14ac:dyDescent="0.3">
      <c r="A72" s="572" t="s">
        <v>714</v>
      </c>
      <c r="B72" s="525" t="s">
        <v>59</v>
      </c>
      <c r="C72" s="295" t="s">
        <v>96</v>
      </c>
      <c r="D72" s="294" t="s">
        <v>715</v>
      </c>
      <c r="E72" s="293" t="s">
        <v>716</v>
      </c>
      <c r="F72" s="295" t="s">
        <v>717</v>
      </c>
      <c r="G72" s="545" t="s">
        <v>64</v>
      </c>
      <c r="H72" s="555">
        <v>30180600</v>
      </c>
      <c r="I72" s="294" t="s">
        <v>718</v>
      </c>
      <c r="J72" s="508">
        <v>14325425</v>
      </c>
      <c r="K72" s="533" t="s">
        <v>719</v>
      </c>
      <c r="L72" s="297">
        <v>3</v>
      </c>
      <c r="M72" s="297">
        <v>73</v>
      </c>
      <c r="N72" s="298">
        <v>46023</v>
      </c>
      <c r="O72" s="561">
        <f t="shared" si="4"/>
        <v>30180600</v>
      </c>
      <c r="P72" s="302">
        <v>45666</v>
      </c>
      <c r="Q72" s="293" t="s">
        <v>50</v>
      </c>
      <c r="R72" s="302">
        <v>46031</v>
      </c>
      <c r="S72" s="293">
        <v>71</v>
      </c>
      <c r="T72" s="495">
        <v>220401</v>
      </c>
      <c r="U72" s="555">
        <f t="shared" si="5"/>
        <v>30180600</v>
      </c>
      <c r="V72" s="300">
        <v>46035</v>
      </c>
      <c r="W72" s="301" t="s">
        <v>720</v>
      </c>
      <c r="X72" s="302">
        <v>46035</v>
      </c>
      <c r="Y72" s="307">
        <v>46112</v>
      </c>
      <c r="Z72" s="299">
        <v>46113</v>
      </c>
      <c r="AA72" s="298">
        <v>46157</v>
      </c>
      <c r="AB72" s="303">
        <f t="shared" si="3"/>
        <v>10060200</v>
      </c>
      <c r="AC72" s="310">
        <v>15090300</v>
      </c>
      <c r="AD72" s="622" t="s">
        <v>721</v>
      </c>
      <c r="AE72" s="295">
        <v>0</v>
      </c>
      <c r="AF72" s="295">
        <v>0</v>
      </c>
      <c r="AG72" s="295">
        <v>0</v>
      </c>
      <c r="AH72" s="295" t="s">
        <v>722</v>
      </c>
      <c r="AI72" s="295">
        <v>3132923939</v>
      </c>
      <c r="AJ72" s="312" t="s">
        <v>723</v>
      </c>
      <c r="AK72" s="306">
        <v>29109</v>
      </c>
      <c r="AL72" s="293">
        <v>46</v>
      </c>
      <c r="AM72" s="301" t="s">
        <v>72</v>
      </c>
      <c r="AN72" s="301" t="s">
        <v>64</v>
      </c>
    </row>
    <row r="73" spans="1:40" ht="17.25" customHeight="1" x14ac:dyDescent="0.3">
      <c r="A73" s="572" t="s">
        <v>724</v>
      </c>
      <c r="B73" s="525" t="s">
        <v>59</v>
      </c>
      <c r="C73" s="295" t="s">
        <v>725</v>
      </c>
      <c r="D73" s="295" t="s">
        <v>726</v>
      </c>
      <c r="E73" s="293" t="s">
        <v>62</v>
      </c>
      <c r="F73" s="295" t="s">
        <v>727</v>
      </c>
      <c r="G73" s="545" t="s">
        <v>64</v>
      </c>
      <c r="H73" s="555">
        <v>13260999</v>
      </c>
      <c r="I73" s="295" t="s">
        <v>728</v>
      </c>
      <c r="J73" s="508">
        <v>28816294</v>
      </c>
      <c r="K73" s="533" t="s">
        <v>261</v>
      </c>
      <c r="L73" s="297">
        <v>3</v>
      </c>
      <c r="M73" s="297">
        <v>41</v>
      </c>
      <c r="N73" s="298">
        <v>46023</v>
      </c>
      <c r="O73" s="561">
        <f t="shared" si="4"/>
        <v>13260999</v>
      </c>
      <c r="P73" s="302">
        <v>45670</v>
      </c>
      <c r="Q73" s="293" t="s">
        <v>50</v>
      </c>
      <c r="R73" s="302">
        <v>46035</v>
      </c>
      <c r="S73" s="293">
        <v>78</v>
      </c>
      <c r="T73" s="495">
        <v>220401</v>
      </c>
      <c r="U73" s="555">
        <f t="shared" si="5"/>
        <v>13260999</v>
      </c>
      <c r="V73" s="300">
        <v>46035</v>
      </c>
      <c r="W73" s="301" t="s">
        <v>729</v>
      </c>
      <c r="X73" s="302">
        <v>46037</v>
      </c>
      <c r="Y73" s="307">
        <v>46126</v>
      </c>
      <c r="Z73" s="299">
        <v>46127</v>
      </c>
      <c r="AA73" s="298">
        <v>46171</v>
      </c>
      <c r="AB73" s="303">
        <f t="shared" si="3"/>
        <v>4420333</v>
      </c>
      <c r="AC73" s="310">
        <v>6630499</v>
      </c>
      <c r="AD73" s="623" t="s">
        <v>730</v>
      </c>
      <c r="AE73" s="295">
        <v>0</v>
      </c>
      <c r="AF73" s="295">
        <v>0</v>
      </c>
      <c r="AG73" s="295">
        <v>0</v>
      </c>
      <c r="AH73" s="295" t="s">
        <v>731</v>
      </c>
      <c r="AI73" s="295">
        <v>3012002693</v>
      </c>
      <c r="AJ73" s="305" t="s">
        <v>732</v>
      </c>
      <c r="AK73" s="306">
        <v>22787</v>
      </c>
      <c r="AL73" s="293">
        <v>63</v>
      </c>
      <c r="AM73" s="301" t="s">
        <v>733</v>
      </c>
      <c r="AN73" s="301" t="s">
        <v>285</v>
      </c>
    </row>
    <row r="74" spans="1:40" ht="17.25" customHeight="1" x14ac:dyDescent="0.3">
      <c r="A74" s="572" t="s">
        <v>734</v>
      </c>
      <c r="B74" s="525" t="s">
        <v>59</v>
      </c>
      <c r="C74" s="295" t="s">
        <v>735</v>
      </c>
      <c r="D74" s="295" t="s">
        <v>736</v>
      </c>
      <c r="E74" s="293" t="s">
        <v>62</v>
      </c>
      <c r="F74" s="295" t="s">
        <v>737</v>
      </c>
      <c r="G74" s="545" t="s">
        <v>156</v>
      </c>
      <c r="H74" s="555">
        <v>7355745</v>
      </c>
      <c r="I74" s="295" t="s">
        <v>738</v>
      </c>
      <c r="J74" s="508">
        <v>1109380186</v>
      </c>
      <c r="K74" s="533" t="s">
        <v>388</v>
      </c>
      <c r="L74" s="297">
        <v>7</v>
      </c>
      <c r="M74" s="297">
        <v>60</v>
      </c>
      <c r="N74" s="298">
        <v>46054</v>
      </c>
      <c r="O74" s="561">
        <f t="shared" ref="O74" si="6">+H74</f>
        <v>7355745</v>
      </c>
      <c r="P74" s="302">
        <v>45670</v>
      </c>
      <c r="Q74" s="293" t="s">
        <v>50</v>
      </c>
      <c r="R74" s="302">
        <v>46036</v>
      </c>
      <c r="S74" s="293">
        <v>1020</v>
      </c>
      <c r="T74" s="495">
        <v>220402</v>
      </c>
      <c r="U74" s="555">
        <f t="shared" si="5"/>
        <v>7355745</v>
      </c>
      <c r="V74" s="300">
        <v>46036</v>
      </c>
      <c r="W74" s="301" t="s">
        <v>739</v>
      </c>
      <c r="X74" s="302">
        <v>46037</v>
      </c>
      <c r="Y74" s="307">
        <v>46126</v>
      </c>
      <c r="Z74" s="299">
        <v>46127</v>
      </c>
      <c r="AA74" s="298">
        <v>46171</v>
      </c>
      <c r="AB74" s="303">
        <f t="shared" si="3"/>
        <v>2451915</v>
      </c>
      <c r="AC74" s="310">
        <v>3677873</v>
      </c>
      <c r="AD74" s="622" t="s">
        <v>740</v>
      </c>
      <c r="AE74" s="295">
        <v>0</v>
      </c>
      <c r="AF74" s="295">
        <v>0</v>
      </c>
      <c r="AG74" s="295">
        <v>0</v>
      </c>
      <c r="AH74" s="295" t="s">
        <v>741</v>
      </c>
      <c r="AI74" s="295">
        <v>3163977062</v>
      </c>
      <c r="AJ74" s="305" t="s">
        <v>742</v>
      </c>
      <c r="AK74" s="306">
        <v>38084</v>
      </c>
      <c r="AL74" s="293">
        <v>21</v>
      </c>
      <c r="AM74" s="301" t="s">
        <v>743</v>
      </c>
      <c r="AN74" s="301" t="s">
        <v>744</v>
      </c>
    </row>
    <row r="75" spans="1:40" ht="17.25" customHeight="1" x14ac:dyDescent="0.3">
      <c r="A75" s="572" t="s">
        <v>745</v>
      </c>
      <c r="B75" s="525" t="s">
        <v>59</v>
      </c>
      <c r="C75" s="295" t="s">
        <v>735</v>
      </c>
      <c r="D75" s="295" t="s">
        <v>736</v>
      </c>
      <c r="E75" s="293" t="s">
        <v>62</v>
      </c>
      <c r="F75" s="295" t="s">
        <v>737</v>
      </c>
      <c r="G75" s="545" t="s">
        <v>156</v>
      </c>
      <c r="H75" s="555">
        <v>7355745</v>
      </c>
      <c r="I75" s="295" t="s">
        <v>746</v>
      </c>
      <c r="J75" s="508">
        <v>65767290</v>
      </c>
      <c r="K75" s="533" t="s">
        <v>89</v>
      </c>
      <c r="L75" s="297">
        <v>8</v>
      </c>
      <c r="M75" s="297">
        <v>61</v>
      </c>
      <c r="N75" s="298">
        <v>46023</v>
      </c>
      <c r="O75" s="561">
        <f t="shared" ref="O75:O91" si="7">+H75</f>
        <v>7355745</v>
      </c>
      <c r="P75" s="302">
        <v>45670</v>
      </c>
      <c r="Q75" s="293" t="s">
        <v>50</v>
      </c>
      <c r="R75" s="302">
        <v>46036</v>
      </c>
      <c r="S75" s="293">
        <v>1021</v>
      </c>
      <c r="T75" s="495">
        <v>220402</v>
      </c>
      <c r="U75" s="555">
        <f t="shared" ref="U75:U79" si="8">+H75</f>
        <v>7355745</v>
      </c>
      <c r="V75" s="300">
        <v>45671</v>
      </c>
      <c r="W75" s="301" t="s">
        <v>747</v>
      </c>
      <c r="X75" s="302">
        <v>46037</v>
      </c>
      <c r="Y75" s="307">
        <v>46126</v>
      </c>
      <c r="Z75" s="299">
        <v>46127</v>
      </c>
      <c r="AA75" s="298">
        <v>46171</v>
      </c>
      <c r="AB75" s="303">
        <f t="shared" si="3"/>
        <v>2451915</v>
      </c>
      <c r="AC75" s="310">
        <v>3677873</v>
      </c>
      <c r="AD75" s="623" t="s">
        <v>748</v>
      </c>
      <c r="AE75" s="295">
        <v>0</v>
      </c>
      <c r="AF75" s="295">
        <v>0</v>
      </c>
      <c r="AG75" s="295">
        <v>0</v>
      </c>
      <c r="AH75" s="295" t="s">
        <v>749</v>
      </c>
      <c r="AI75" s="295">
        <v>3135486363</v>
      </c>
      <c r="AJ75" s="305" t="s">
        <v>750</v>
      </c>
      <c r="AK75" s="306">
        <v>38084</v>
      </c>
      <c r="AL75" s="293">
        <v>21</v>
      </c>
      <c r="AM75" s="301" t="s">
        <v>743</v>
      </c>
      <c r="AN75" s="301" t="s">
        <v>744</v>
      </c>
    </row>
    <row r="76" spans="1:40" ht="17.25" customHeight="1" x14ac:dyDescent="0.3">
      <c r="A76" s="572" t="s">
        <v>751</v>
      </c>
      <c r="B76" s="525" t="s">
        <v>59</v>
      </c>
      <c r="C76" s="295" t="s">
        <v>752</v>
      </c>
      <c r="D76" s="295" t="s">
        <v>753</v>
      </c>
      <c r="E76" s="293" t="s">
        <v>62</v>
      </c>
      <c r="F76" s="295" t="s">
        <v>367</v>
      </c>
      <c r="G76" s="545" t="s">
        <v>156</v>
      </c>
      <c r="H76" s="555">
        <v>19188900</v>
      </c>
      <c r="I76" s="295" t="s">
        <v>754</v>
      </c>
      <c r="J76" s="508">
        <v>28588298</v>
      </c>
      <c r="K76" s="533" t="s">
        <v>755</v>
      </c>
      <c r="L76" s="297">
        <v>3</v>
      </c>
      <c r="M76" s="297">
        <v>53</v>
      </c>
      <c r="N76" s="298">
        <v>46023</v>
      </c>
      <c r="O76" s="561">
        <f t="shared" si="7"/>
        <v>19188900</v>
      </c>
      <c r="P76" s="302">
        <v>46035</v>
      </c>
      <c r="Q76" s="293" t="s">
        <v>50</v>
      </c>
      <c r="R76" s="302">
        <v>46035</v>
      </c>
      <c r="S76" s="293">
        <v>79</v>
      </c>
      <c r="T76" s="495">
        <v>220401</v>
      </c>
      <c r="U76" s="555">
        <f t="shared" si="8"/>
        <v>19188900</v>
      </c>
      <c r="V76" s="300">
        <v>46035</v>
      </c>
      <c r="W76" s="301" t="s">
        <v>756</v>
      </c>
      <c r="X76" s="302">
        <v>46036</v>
      </c>
      <c r="Y76" s="307">
        <v>46125</v>
      </c>
      <c r="Z76" s="299">
        <v>46126</v>
      </c>
      <c r="AA76" s="298">
        <v>46170</v>
      </c>
      <c r="AB76" s="303">
        <f t="shared" si="3"/>
        <v>6396300</v>
      </c>
      <c r="AC76" s="310">
        <v>9594450</v>
      </c>
      <c r="AD76" s="622" t="s">
        <v>757</v>
      </c>
      <c r="AE76" s="295">
        <v>0</v>
      </c>
      <c r="AF76" s="295">
        <v>0</v>
      </c>
      <c r="AG76" s="295">
        <v>0</v>
      </c>
      <c r="AH76" s="295" t="s">
        <v>758</v>
      </c>
      <c r="AI76" s="295">
        <v>3112907179</v>
      </c>
      <c r="AJ76" s="305" t="s">
        <v>759</v>
      </c>
      <c r="AK76" s="306">
        <v>27493</v>
      </c>
      <c r="AL76" s="293">
        <v>50</v>
      </c>
      <c r="AM76" s="301" t="s">
        <v>743</v>
      </c>
      <c r="AN76" s="301" t="s">
        <v>679</v>
      </c>
    </row>
    <row r="77" spans="1:40" ht="17.25" customHeight="1" x14ac:dyDescent="0.3">
      <c r="A77" s="572" t="s">
        <v>760</v>
      </c>
      <c r="B77" s="525" t="s">
        <v>59</v>
      </c>
      <c r="C77" s="295" t="s">
        <v>761</v>
      </c>
      <c r="D77" s="295" t="s">
        <v>762</v>
      </c>
      <c r="E77" s="293" t="s">
        <v>62</v>
      </c>
      <c r="F77" s="295" t="s">
        <v>737</v>
      </c>
      <c r="G77" s="545" t="s">
        <v>156</v>
      </c>
      <c r="H77" s="555">
        <v>9938000</v>
      </c>
      <c r="I77" s="295" t="s">
        <v>763</v>
      </c>
      <c r="J77" s="508">
        <v>93413094</v>
      </c>
      <c r="K77" s="533" t="s">
        <v>89</v>
      </c>
      <c r="L77" s="297">
        <v>3</v>
      </c>
      <c r="M77" s="297">
        <v>88</v>
      </c>
      <c r="N77" s="298">
        <v>46235</v>
      </c>
      <c r="O77" s="561">
        <f t="shared" si="7"/>
        <v>9938000</v>
      </c>
      <c r="P77" s="302">
        <v>46035</v>
      </c>
      <c r="Q77" s="293" t="s">
        <v>50</v>
      </c>
      <c r="R77" s="302">
        <v>46035</v>
      </c>
      <c r="S77" s="293">
        <v>80</v>
      </c>
      <c r="T77" s="495">
        <v>220401</v>
      </c>
      <c r="U77" s="555">
        <f t="shared" si="8"/>
        <v>9938000</v>
      </c>
      <c r="V77" s="300">
        <v>45671</v>
      </c>
      <c r="W77" s="301">
        <v>100052025</v>
      </c>
      <c r="X77" s="302">
        <v>46036</v>
      </c>
      <c r="Y77" s="307">
        <v>46125</v>
      </c>
      <c r="Z77" s="299">
        <v>46126</v>
      </c>
      <c r="AA77" s="298">
        <v>46170</v>
      </c>
      <c r="AB77" s="303">
        <f t="shared" si="3"/>
        <v>3312666.6666666665</v>
      </c>
      <c r="AC77" s="310">
        <v>4419000</v>
      </c>
      <c r="AD77" s="624" t="s">
        <v>764</v>
      </c>
      <c r="AE77" s="295">
        <v>0</v>
      </c>
      <c r="AF77" s="295">
        <v>0</v>
      </c>
      <c r="AG77" s="295">
        <v>0</v>
      </c>
      <c r="AH77" s="295" t="s">
        <v>765</v>
      </c>
      <c r="AI77" s="295">
        <v>3102523298</v>
      </c>
      <c r="AJ77" s="305" t="s">
        <v>766</v>
      </c>
      <c r="AK77" s="306">
        <v>28926</v>
      </c>
      <c r="AL77" s="293">
        <v>46</v>
      </c>
      <c r="AM77" s="301" t="s">
        <v>743</v>
      </c>
      <c r="AN77" s="301" t="s">
        <v>164</v>
      </c>
    </row>
    <row r="78" spans="1:40" ht="17.25" customHeight="1" x14ac:dyDescent="0.3">
      <c r="A78" s="572" t="s">
        <v>767</v>
      </c>
      <c r="B78" s="525" t="s">
        <v>59</v>
      </c>
      <c r="C78" s="295" t="s">
        <v>60</v>
      </c>
      <c r="D78" s="295" t="s">
        <v>768</v>
      </c>
      <c r="E78" s="293" t="s">
        <v>62</v>
      </c>
      <c r="F78" s="295" t="s">
        <v>769</v>
      </c>
      <c r="G78" s="545" t="s">
        <v>64</v>
      </c>
      <c r="H78" s="555">
        <v>12000000</v>
      </c>
      <c r="I78" s="295" t="s">
        <v>770</v>
      </c>
      <c r="J78" s="508" t="s">
        <v>771</v>
      </c>
      <c r="K78" s="533" t="s">
        <v>89</v>
      </c>
      <c r="L78" s="297">
        <v>3</v>
      </c>
      <c r="M78" s="297">
        <v>90</v>
      </c>
      <c r="N78" s="298">
        <v>46266</v>
      </c>
      <c r="O78" s="561">
        <f t="shared" si="7"/>
        <v>12000000</v>
      </c>
      <c r="P78" s="302">
        <v>46035</v>
      </c>
      <c r="Q78" s="293" t="s">
        <v>50</v>
      </c>
      <c r="R78" s="302">
        <v>46035</v>
      </c>
      <c r="S78" s="293">
        <v>81</v>
      </c>
      <c r="T78" s="495">
        <v>220401</v>
      </c>
      <c r="U78" s="555">
        <f t="shared" si="8"/>
        <v>12000000</v>
      </c>
      <c r="V78" s="300">
        <v>45673</v>
      </c>
      <c r="W78" s="301" t="s">
        <v>772</v>
      </c>
      <c r="X78" s="302">
        <v>46041</v>
      </c>
      <c r="Y78" s="307">
        <v>46130</v>
      </c>
      <c r="Z78" s="299">
        <v>46131</v>
      </c>
      <c r="AA78" s="298">
        <v>46175</v>
      </c>
      <c r="AB78" s="303">
        <f t="shared" si="3"/>
        <v>4000000</v>
      </c>
      <c r="AC78" s="310">
        <v>6000000</v>
      </c>
      <c r="AD78" s="622" t="s">
        <v>773</v>
      </c>
      <c r="AE78" s="295">
        <v>0</v>
      </c>
      <c r="AF78" s="295">
        <v>0</v>
      </c>
      <c r="AG78" s="295">
        <v>0</v>
      </c>
      <c r="AH78" s="295" t="s">
        <v>774</v>
      </c>
      <c r="AI78" s="295">
        <v>3186189305</v>
      </c>
      <c r="AJ78" s="305" t="s">
        <v>775</v>
      </c>
      <c r="AK78" s="306">
        <v>35641</v>
      </c>
      <c r="AL78" s="293">
        <v>28</v>
      </c>
      <c r="AM78" s="301" t="s">
        <v>540</v>
      </c>
      <c r="AN78" s="301" t="s">
        <v>776</v>
      </c>
    </row>
    <row r="79" spans="1:40" ht="17.25" customHeight="1" x14ac:dyDescent="0.3">
      <c r="A79" s="572" t="s">
        <v>777</v>
      </c>
      <c r="B79" s="525" t="s">
        <v>59</v>
      </c>
      <c r="C79" s="295" t="s">
        <v>60</v>
      </c>
      <c r="D79" s="295" t="s">
        <v>768</v>
      </c>
      <c r="E79" s="293" t="s">
        <v>62</v>
      </c>
      <c r="F79" s="295" t="s">
        <v>769</v>
      </c>
      <c r="G79" s="545" t="s">
        <v>64</v>
      </c>
      <c r="H79" s="555">
        <v>12000000</v>
      </c>
      <c r="I79" s="295" t="s">
        <v>778</v>
      </c>
      <c r="J79" s="508">
        <v>1110445843</v>
      </c>
      <c r="K79" s="533" t="s">
        <v>89</v>
      </c>
      <c r="L79" s="297">
        <v>2</v>
      </c>
      <c r="M79" s="297">
        <v>89</v>
      </c>
      <c r="N79" s="298">
        <v>46266</v>
      </c>
      <c r="O79" s="561">
        <f t="shared" si="7"/>
        <v>12000000</v>
      </c>
      <c r="P79" s="302">
        <v>46035</v>
      </c>
      <c r="Q79" s="293" t="s">
        <v>50</v>
      </c>
      <c r="R79" s="302">
        <v>46035</v>
      </c>
      <c r="S79" s="293">
        <v>82</v>
      </c>
      <c r="T79" s="495">
        <v>220401</v>
      </c>
      <c r="U79" s="555">
        <f t="shared" si="8"/>
        <v>12000000</v>
      </c>
      <c r="V79" s="300">
        <v>46036</v>
      </c>
      <c r="W79" s="301" t="s">
        <v>779</v>
      </c>
      <c r="X79" s="302">
        <v>46036</v>
      </c>
      <c r="Y79" s="307">
        <v>46125</v>
      </c>
      <c r="Z79" s="299">
        <v>46126</v>
      </c>
      <c r="AA79" s="298">
        <v>46170</v>
      </c>
      <c r="AB79" s="303">
        <f t="shared" si="3"/>
        <v>4000000</v>
      </c>
      <c r="AC79" s="310">
        <v>6000000</v>
      </c>
      <c r="AD79" s="623" t="s">
        <v>780</v>
      </c>
      <c r="AE79" s="295">
        <v>0</v>
      </c>
      <c r="AF79" s="295">
        <v>0</v>
      </c>
      <c r="AG79" s="295">
        <v>0</v>
      </c>
      <c r="AH79" s="295" t="s">
        <v>781</v>
      </c>
      <c r="AI79" s="295">
        <v>3202836318</v>
      </c>
      <c r="AJ79" s="305" t="s">
        <v>782</v>
      </c>
      <c r="AK79" s="306">
        <v>31472</v>
      </c>
      <c r="AL79" s="293">
        <v>39</v>
      </c>
      <c r="AM79" s="301" t="s">
        <v>540</v>
      </c>
      <c r="AN79" s="301" t="s">
        <v>776</v>
      </c>
    </row>
    <row r="80" spans="1:40" ht="17.25" customHeight="1" x14ac:dyDescent="0.3">
      <c r="A80" s="572" t="s">
        <v>783</v>
      </c>
      <c r="B80" s="525" t="s">
        <v>59</v>
      </c>
      <c r="C80" s="295" t="s">
        <v>60</v>
      </c>
      <c r="D80" s="295" t="s">
        <v>768</v>
      </c>
      <c r="E80" s="293" t="s">
        <v>62</v>
      </c>
      <c r="F80" s="295" t="s">
        <v>769</v>
      </c>
      <c r="G80" s="545" t="s">
        <v>64</v>
      </c>
      <c r="H80" s="555">
        <v>12000000</v>
      </c>
      <c r="I80" s="295" t="s">
        <v>784</v>
      </c>
      <c r="J80" s="508">
        <v>1053849833</v>
      </c>
      <c r="K80" s="533" t="s">
        <v>67</v>
      </c>
      <c r="L80" s="297">
        <v>7</v>
      </c>
      <c r="M80" s="297">
        <v>91</v>
      </c>
      <c r="N80" s="298">
        <v>46266</v>
      </c>
      <c r="O80" s="561">
        <f t="shared" ref="O80:O82" si="9">+H80</f>
        <v>12000000</v>
      </c>
      <c r="P80" s="302">
        <v>46035</v>
      </c>
      <c r="Q80" s="293" t="s">
        <v>50</v>
      </c>
      <c r="R80" s="302">
        <v>46035</v>
      </c>
      <c r="S80" s="293">
        <v>83</v>
      </c>
      <c r="T80" s="495">
        <v>220401</v>
      </c>
      <c r="U80" s="555">
        <f t="shared" ref="U80:U91" si="10">+H80</f>
        <v>12000000</v>
      </c>
      <c r="V80" s="300">
        <v>46035</v>
      </c>
      <c r="W80" s="301" t="s">
        <v>785</v>
      </c>
      <c r="X80" s="302">
        <v>46036</v>
      </c>
      <c r="Y80" s="307">
        <v>46125</v>
      </c>
      <c r="Z80" s="299">
        <v>46126</v>
      </c>
      <c r="AA80" s="298">
        <v>46170</v>
      </c>
      <c r="AB80" s="303">
        <f t="shared" si="3"/>
        <v>4000000</v>
      </c>
      <c r="AC80" s="310">
        <v>6000000</v>
      </c>
      <c r="AD80" s="622" t="s">
        <v>786</v>
      </c>
      <c r="AE80" s="295">
        <v>0</v>
      </c>
      <c r="AF80" s="295">
        <v>0</v>
      </c>
      <c r="AG80" s="295">
        <v>0</v>
      </c>
      <c r="AH80" s="295" t="s">
        <v>787</v>
      </c>
      <c r="AI80" s="295">
        <v>3186189305</v>
      </c>
      <c r="AJ80" s="305" t="s">
        <v>775</v>
      </c>
      <c r="AK80" s="306">
        <v>35195</v>
      </c>
      <c r="AL80" s="293">
        <v>29</v>
      </c>
      <c r="AM80" s="301" t="s">
        <v>540</v>
      </c>
      <c r="AN80" s="301" t="s">
        <v>776</v>
      </c>
    </row>
    <row r="81" spans="1:50" s="295" customFormat="1" ht="17.25" customHeight="1" x14ac:dyDescent="0.3">
      <c r="A81" s="572" t="s">
        <v>788</v>
      </c>
      <c r="B81" s="529" t="s">
        <v>59</v>
      </c>
      <c r="C81" s="294" t="s">
        <v>312</v>
      </c>
      <c r="D81" s="294" t="s">
        <v>789</v>
      </c>
      <c r="E81" s="316" t="s">
        <v>62</v>
      </c>
      <c r="F81" s="335" t="s">
        <v>790</v>
      </c>
      <c r="G81" s="361" t="s">
        <v>156</v>
      </c>
      <c r="H81" s="555">
        <v>15900000</v>
      </c>
      <c r="I81" s="294" t="s">
        <v>791</v>
      </c>
      <c r="J81" s="513">
        <v>38140837</v>
      </c>
      <c r="K81" s="537" t="s">
        <v>89</v>
      </c>
      <c r="L81" s="336">
        <v>6</v>
      </c>
      <c r="M81" s="336">
        <v>87</v>
      </c>
      <c r="N81" s="315">
        <v>46235</v>
      </c>
      <c r="O81" s="561">
        <f t="shared" si="9"/>
        <v>15900000</v>
      </c>
      <c r="P81" s="338">
        <v>46036</v>
      </c>
      <c r="Q81" s="316" t="s">
        <v>50</v>
      </c>
      <c r="R81" s="338">
        <v>46037</v>
      </c>
      <c r="S81" s="316">
        <v>1022</v>
      </c>
      <c r="T81" s="497">
        <v>220401</v>
      </c>
      <c r="U81" s="555">
        <f t="shared" si="10"/>
        <v>15900000</v>
      </c>
      <c r="V81" s="337">
        <v>46036</v>
      </c>
      <c r="W81" s="317" t="s">
        <v>792</v>
      </c>
      <c r="X81" s="338">
        <v>46036</v>
      </c>
      <c r="Y81" s="307">
        <v>46125</v>
      </c>
      <c r="Z81" s="315">
        <v>46126</v>
      </c>
      <c r="AA81" s="315">
        <v>46170</v>
      </c>
      <c r="AB81" s="303">
        <f t="shared" si="3"/>
        <v>5300000</v>
      </c>
      <c r="AC81" s="339">
        <v>7950000</v>
      </c>
      <c r="AD81" s="623" t="s">
        <v>793</v>
      </c>
      <c r="AE81" s="295">
        <v>0</v>
      </c>
      <c r="AF81" s="295">
        <v>0</v>
      </c>
      <c r="AG81" s="295">
        <v>0</v>
      </c>
      <c r="AH81" s="294" t="s">
        <v>795</v>
      </c>
      <c r="AI81" s="294">
        <v>3132753229</v>
      </c>
      <c r="AJ81" s="305" t="s">
        <v>796</v>
      </c>
      <c r="AK81" s="340">
        <v>29422</v>
      </c>
      <c r="AL81" s="316">
        <v>45</v>
      </c>
      <c r="AM81" s="317" t="s">
        <v>790</v>
      </c>
      <c r="AN81" s="317" t="s">
        <v>156</v>
      </c>
      <c r="AO81" s="292"/>
      <c r="AP81" s="292"/>
      <c r="AQ81" s="292"/>
      <c r="AR81" s="292"/>
      <c r="AS81" s="292"/>
      <c r="AT81" s="292"/>
      <c r="AU81" s="292"/>
      <c r="AV81" s="292"/>
      <c r="AW81" s="292"/>
      <c r="AX81" s="341"/>
    </row>
    <row r="82" spans="1:50" ht="17.25" customHeight="1" x14ac:dyDescent="0.3">
      <c r="A82" s="572" t="s">
        <v>797</v>
      </c>
      <c r="B82" s="525" t="s">
        <v>59</v>
      </c>
      <c r="C82" s="295" t="s">
        <v>312</v>
      </c>
      <c r="D82" s="294" t="s">
        <v>798</v>
      </c>
      <c r="E82" s="293" t="s">
        <v>62</v>
      </c>
      <c r="F82" s="295" t="s">
        <v>799</v>
      </c>
      <c r="G82" s="545" t="s">
        <v>156</v>
      </c>
      <c r="H82" s="555">
        <v>19188900</v>
      </c>
      <c r="I82" s="295" t="s">
        <v>800</v>
      </c>
      <c r="J82" s="508">
        <v>91010780</v>
      </c>
      <c r="K82" s="533" t="s">
        <v>801</v>
      </c>
      <c r="L82" s="297">
        <v>0</v>
      </c>
      <c r="M82" s="297">
        <v>86</v>
      </c>
      <c r="N82" s="298">
        <v>46235</v>
      </c>
      <c r="O82" s="561">
        <f t="shared" si="9"/>
        <v>19188900</v>
      </c>
      <c r="P82" s="302">
        <v>46036</v>
      </c>
      <c r="Q82" s="293" t="s">
        <v>50</v>
      </c>
      <c r="R82" s="302">
        <v>46037</v>
      </c>
      <c r="S82" s="293">
        <v>1023</v>
      </c>
      <c r="T82" s="495">
        <v>220401</v>
      </c>
      <c r="U82" s="555">
        <f t="shared" si="10"/>
        <v>19188900</v>
      </c>
      <c r="V82" s="300">
        <v>46036</v>
      </c>
      <c r="W82" s="301" t="s">
        <v>802</v>
      </c>
      <c r="X82" s="302">
        <v>46036</v>
      </c>
      <c r="Y82" s="307">
        <v>46125</v>
      </c>
      <c r="Z82" s="299">
        <v>46126</v>
      </c>
      <c r="AA82" s="298">
        <v>46170</v>
      </c>
      <c r="AB82" s="303">
        <f t="shared" si="3"/>
        <v>6396300</v>
      </c>
      <c r="AC82" s="310">
        <v>9594450</v>
      </c>
      <c r="AD82" s="622" t="s">
        <v>803</v>
      </c>
      <c r="AE82" s="295">
        <v>0</v>
      </c>
      <c r="AF82" s="295">
        <v>0</v>
      </c>
      <c r="AG82" s="295">
        <v>0</v>
      </c>
      <c r="AH82" s="295" t="s">
        <v>804</v>
      </c>
      <c r="AI82" s="295">
        <v>3158011991</v>
      </c>
      <c r="AJ82" s="305" t="s">
        <v>805</v>
      </c>
      <c r="AK82" s="306">
        <v>21394</v>
      </c>
      <c r="AL82" s="293">
        <v>68</v>
      </c>
      <c r="AM82" s="301" t="s">
        <v>806</v>
      </c>
      <c r="AN82" s="301" t="s">
        <v>156</v>
      </c>
    </row>
    <row r="83" spans="1:50" ht="17.25" customHeight="1" x14ac:dyDescent="0.3">
      <c r="A83" s="572" t="s">
        <v>807</v>
      </c>
      <c r="B83" s="529" t="s">
        <v>41</v>
      </c>
      <c r="C83" s="294" t="s">
        <v>335</v>
      </c>
      <c r="D83" s="294" t="s">
        <v>808</v>
      </c>
      <c r="E83" s="316" t="s">
        <v>44</v>
      </c>
      <c r="F83" s="335" t="s">
        <v>809</v>
      </c>
      <c r="G83" s="361" t="s">
        <v>810</v>
      </c>
      <c r="H83" s="555">
        <v>140000000</v>
      </c>
      <c r="I83" s="294" t="s">
        <v>811</v>
      </c>
      <c r="J83" s="514">
        <v>901370428</v>
      </c>
      <c r="K83" s="537" t="s">
        <v>49</v>
      </c>
      <c r="L83" s="336">
        <v>3</v>
      </c>
      <c r="M83" s="336">
        <v>106</v>
      </c>
      <c r="N83" s="315">
        <v>46266</v>
      </c>
      <c r="O83" s="561">
        <v>140000000</v>
      </c>
      <c r="P83" s="338">
        <v>45672</v>
      </c>
      <c r="Q83" s="316" t="s">
        <v>50</v>
      </c>
      <c r="R83" s="338">
        <v>46039</v>
      </c>
      <c r="S83" s="316">
        <v>1098</v>
      </c>
      <c r="T83" s="497">
        <v>220106</v>
      </c>
      <c r="U83" s="555">
        <f t="shared" si="10"/>
        <v>140000000</v>
      </c>
      <c r="V83" s="337">
        <v>46039</v>
      </c>
      <c r="W83" s="317">
        <v>100052222</v>
      </c>
      <c r="X83" s="338">
        <v>46043</v>
      </c>
      <c r="Y83" s="307">
        <v>46387</v>
      </c>
      <c r="Z83" s="294"/>
      <c r="AA83" s="294"/>
      <c r="AB83" s="303">
        <f>+U83/12</f>
        <v>11666666.666666666</v>
      </c>
      <c r="AC83" s="294"/>
      <c r="AD83" s="623" t="s">
        <v>812</v>
      </c>
      <c r="AE83" s="295">
        <v>0</v>
      </c>
      <c r="AF83" s="295">
        <v>0</v>
      </c>
      <c r="AG83" s="295">
        <v>0</v>
      </c>
      <c r="AH83" s="294" t="s">
        <v>813</v>
      </c>
      <c r="AI83" s="294">
        <v>3124517071</v>
      </c>
      <c r="AJ83" s="305" t="s">
        <v>814</v>
      </c>
      <c r="AK83" s="315">
        <v>27854</v>
      </c>
      <c r="AL83" s="316">
        <v>49</v>
      </c>
      <c r="AM83" s="317" t="s">
        <v>149</v>
      </c>
      <c r="AN83" s="317" t="s">
        <v>356</v>
      </c>
    </row>
    <row r="84" spans="1:50" ht="17.25" customHeight="1" x14ac:dyDescent="0.3">
      <c r="A84" s="572" t="s">
        <v>815</v>
      </c>
      <c r="B84" s="525" t="s">
        <v>41</v>
      </c>
      <c r="C84" s="295" t="s">
        <v>816</v>
      </c>
      <c r="D84" s="294" t="s">
        <v>817</v>
      </c>
      <c r="E84" s="293" t="s">
        <v>62</v>
      </c>
      <c r="F84" s="295" t="s">
        <v>818</v>
      </c>
      <c r="G84" s="545" t="s">
        <v>46</v>
      </c>
      <c r="H84" s="555">
        <v>56915000</v>
      </c>
      <c r="I84" s="295" t="s">
        <v>819</v>
      </c>
      <c r="J84" s="508">
        <v>1032400530</v>
      </c>
      <c r="K84" s="533" t="s">
        <v>170</v>
      </c>
      <c r="L84" s="297">
        <v>6</v>
      </c>
      <c r="M84" s="297">
        <v>82</v>
      </c>
      <c r="N84" s="298">
        <v>46023</v>
      </c>
      <c r="O84" s="561">
        <f t="shared" si="7"/>
        <v>56915000</v>
      </c>
      <c r="P84" s="302">
        <v>46037</v>
      </c>
      <c r="Q84" s="293" t="s">
        <v>50</v>
      </c>
      <c r="R84" s="302">
        <v>46038</v>
      </c>
      <c r="S84" s="293">
        <v>1027</v>
      </c>
      <c r="T84" s="495">
        <v>2102020202</v>
      </c>
      <c r="U84" s="555">
        <f t="shared" si="10"/>
        <v>56915000</v>
      </c>
      <c r="V84" s="300">
        <v>46038</v>
      </c>
      <c r="W84" s="301" t="s">
        <v>820</v>
      </c>
      <c r="X84" s="302">
        <v>46041</v>
      </c>
      <c r="Y84" s="307">
        <v>46387</v>
      </c>
      <c r="Z84" s="299"/>
      <c r="AA84" s="295"/>
      <c r="AB84" s="303">
        <f>+U84/12</f>
        <v>4742916.666666667</v>
      </c>
      <c r="AC84" s="295"/>
      <c r="AD84" s="622" t="s">
        <v>821</v>
      </c>
      <c r="AE84" s="295">
        <v>0</v>
      </c>
      <c r="AF84" s="295">
        <v>0</v>
      </c>
      <c r="AG84" s="295">
        <v>0</v>
      </c>
      <c r="AH84" s="295" t="s">
        <v>822</v>
      </c>
      <c r="AI84" s="295">
        <v>3144566771</v>
      </c>
      <c r="AJ84" s="312" t="s">
        <v>823</v>
      </c>
      <c r="AK84" s="306">
        <v>32041</v>
      </c>
      <c r="AL84" s="293">
        <v>38</v>
      </c>
      <c r="AM84" s="301" t="s">
        <v>72</v>
      </c>
      <c r="AN84" s="301" t="s">
        <v>824</v>
      </c>
    </row>
    <row r="85" spans="1:50" ht="17.25" customHeight="1" x14ac:dyDescent="0.3">
      <c r="A85" s="572" t="s">
        <v>825</v>
      </c>
      <c r="B85" s="525" t="s">
        <v>59</v>
      </c>
      <c r="C85" s="295" t="s">
        <v>358</v>
      </c>
      <c r="D85" s="295" t="s">
        <v>826</v>
      </c>
      <c r="E85" s="293" t="s">
        <v>62</v>
      </c>
      <c r="F85" s="295" t="s">
        <v>314</v>
      </c>
      <c r="G85" s="545" t="s">
        <v>156</v>
      </c>
      <c r="H85" s="555">
        <v>15990000</v>
      </c>
      <c r="I85" s="295" t="s">
        <v>827</v>
      </c>
      <c r="J85" s="508" t="s">
        <v>828</v>
      </c>
      <c r="K85" s="533" t="s">
        <v>89</v>
      </c>
      <c r="L85" s="297">
        <v>8</v>
      </c>
      <c r="M85" s="297">
        <v>92</v>
      </c>
      <c r="N85" s="298">
        <v>46031</v>
      </c>
      <c r="O85" s="561">
        <f t="shared" si="7"/>
        <v>15990000</v>
      </c>
      <c r="P85" s="302">
        <v>46038</v>
      </c>
      <c r="Q85" s="293" t="s">
        <v>50</v>
      </c>
      <c r="R85" s="302">
        <v>46038</v>
      </c>
      <c r="S85" s="293">
        <v>1026</v>
      </c>
      <c r="T85" s="495">
        <v>220401</v>
      </c>
      <c r="U85" s="555">
        <f t="shared" si="10"/>
        <v>15990000</v>
      </c>
      <c r="V85" s="300">
        <v>46038</v>
      </c>
      <c r="W85" s="301" t="s">
        <v>829</v>
      </c>
      <c r="X85" s="302">
        <v>46041</v>
      </c>
      <c r="Y85" s="307">
        <v>46130</v>
      </c>
      <c r="Z85" s="299">
        <v>46131</v>
      </c>
      <c r="AA85" s="298">
        <v>46175</v>
      </c>
      <c r="AB85" s="303">
        <f t="shared" ref="AB85:AB110" si="11">+U85/3</f>
        <v>5330000</v>
      </c>
      <c r="AC85" s="310">
        <v>7995000</v>
      </c>
      <c r="AD85" s="623" t="s">
        <v>830</v>
      </c>
      <c r="AE85" s="295">
        <v>0</v>
      </c>
      <c r="AF85" s="295">
        <v>0</v>
      </c>
      <c r="AG85" s="295">
        <v>0</v>
      </c>
      <c r="AH85" s="295" t="s">
        <v>831</v>
      </c>
      <c r="AI85" s="295">
        <v>3004088878</v>
      </c>
      <c r="AJ85" s="312" t="s">
        <v>832</v>
      </c>
      <c r="AK85" s="306">
        <v>33227</v>
      </c>
      <c r="AL85" s="293">
        <v>35</v>
      </c>
      <c r="AM85" s="301" t="s">
        <v>72</v>
      </c>
      <c r="AN85" s="301" t="s">
        <v>833</v>
      </c>
    </row>
    <row r="86" spans="1:50" ht="17.25" customHeight="1" x14ac:dyDescent="0.3">
      <c r="A86" s="572" t="s">
        <v>834</v>
      </c>
      <c r="B86" s="525" t="s">
        <v>59</v>
      </c>
      <c r="C86" s="295" t="s">
        <v>60</v>
      </c>
      <c r="D86" s="295" t="s">
        <v>835</v>
      </c>
      <c r="E86" s="293" t="s">
        <v>62</v>
      </c>
      <c r="F86" s="295" t="s">
        <v>836</v>
      </c>
      <c r="G86" s="545" t="s">
        <v>64</v>
      </c>
      <c r="H86" s="555">
        <v>11833155</v>
      </c>
      <c r="I86" s="295" t="s">
        <v>837</v>
      </c>
      <c r="J86" s="508">
        <v>1106454197</v>
      </c>
      <c r="K86" s="533" t="s">
        <v>838</v>
      </c>
      <c r="L86" s="297">
        <v>6</v>
      </c>
      <c r="M86" s="297">
        <v>97</v>
      </c>
      <c r="N86" s="298">
        <v>46031</v>
      </c>
      <c r="O86" s="561">
        <f t="shared" si="7"/>
        <v>11833155</v>
      </c>
      <c r="P86" s="302">
        <v>46038</v>
      </c>
      <c r="Q86" s="293" t="s">
        <v>50</v>
      </c>
      <c r="R86" s="302">
        <v>46038</v>
      </c>
      <c r="S86" s="293">
        <v>1025</v>
      </c>
      <c r="T86" s="495">
        <v>220401</v>
      </c>
      <c r="U86" s="555">
        <f t="shared" si="10"/>
        <v>11833155</v>
      </c>
      <c r="V86" s="300"/>
      <c r="W86" s="301" t="s">
        <v>839</v>
      </c>
      <c r="X86" s="302">
        <v>46038</v>
      </c>
      <c r="Y86" s="307">
        <v>46127</v>
      </c>
      <c r="Z86" s="299">
        <v>46128</v>
      </c>
      <c r="AA86" s="298">
        <v>46172</v>
      </c>
      <c r="AB86" s="303">
        <f t="shared" si="11"/>
        <v>3944385</v>
      </c>
      <c r="AC86" s="310">
        <v>5916577</v>
      </c>
      <c r="AD86" s="622" t="s">
        <v>840</v>
      </c>
      <c r="AE86" s="295">
        <v>0</v>
      </c>
      <c r="AF86" s="295">
        <v>0</v>
      </c>
      <c r="AG86" s="295">
        <v>0</v>
      </c>
      <c r="AH86" s="295" t="s">
        <v>841</v>
      </c>
      <c r="AI86" s="295">
        <v>3042902595</v>
      </c>
      <c r="AJ86" s="312" t="s">
        <v>265</v>
      </c>
      <c r="AK86" s="306">
        <v>35383</v>
      </c>
      <c r="AL86" s="293">
        <v>29</v>
      </c>
      <c r="AM86" s="301" t="s">
        <v>149</v>
      </c>
      <c r="AN86" s="301" t="s">
        <v>842</v>
      </c>
    </row>
    <row r="87" spans="1:50" ht="17.25" customHeight="1" x14ac:dyDescent="0.3">
      <c r="A87" s="572" t="s">
        <v>843</v>
      </c>
      <c r="B87" s="525" t="s">
        <v>59</v>
      </c>
      <c r="C87" s="295" t="s">
        <v>622</v>
      </c>
      <c r="D87" s="295" t="s">
        <v>844</v>
      </c>
      <c r="E87" s="293" t="s">
        <v>62</v>
      </c>
      <c r="F87" s="295" t="s">
        <v>434</v>
      </c>
      <c r="G87" s="545" t="s">
        <v>64</v>
      </c>
      <c r="H87" s="555">
        <v>7995375</v>
      </c>
      <c r="I87" s="295" t="s">
        <v>845</v>
      </c>
      <c r="J87" s="508">
        <v>1234643097</v>
      </c>
      <c r="K87" s="533" t="s">
        <v>89</v>
      </c>
      <c r="L87" s="297">
        <v>3</v>
      </c>
      <c r="M87" s="297">
        <v>116</v>
      </c>
      <c r="N87" s="298">
        <v>46031</v>
      </c>
      <c r="O87" s="561">
        <f t="shared" si="7"/>
        <v>7995375</v>
      </c>
      <c r="P87" s="302">
        <v>46038</v>
      </c>
      <c r="Q87" s="293" t="s">
        <v>50</v>
      </c>
      <c r="R87" s="302">
        <v>46041</v>
      </c>
      <c r="S87" s="293">
        <v>1099</v>
      </c>
      <c r="T87" s="495">
        <v>220402</v>
      </c>
      <c r="U87" s="555">
        <f t="shared" si="10"/>
        <v>7995375</v>
      </c>
      <c r="V87" s="300">
        <v>46041</v>
      </c>
      <c r="W87" s="301" t="s">
        <v>846</v>
      </c>
      <c r="X87" s="302">
        <v>46042</v>
      </c>
      <c r="Y87" s="307">
        <v>46131</v>
      </c>
      <c r="Z87" s="307">
        <v>46132</v>
      </c>
      <c r="AA87" s="298">
        <v>46176</v>
      </c>
      <c r="AB87" s="303">
        <f t="shared" si="11"/>
        <v>2665125</v>
      </c>
      <c r="AC87" s="310">
        <v>3997688</v>
      </c>
      <c r="AD87" s="623" t="s">
        <v>847</v>
      </c>
      <c r="AE87" s="295">
        <v>0</v>
      </c>
      <c r="AF87" s="295">
        <v>0</v>
      </c>
      <c r="AG87" s="295">
        <v>0</v>
      </c>
      <c r="AH87" s="295" t="s">
        <v>848</v>
      </c>
      <c r="AI87" s="295">
        <v>3227733251</v>
      </c>
      <c r="AJ87" s="312" t="s">
        <v>849</v>
      </c>
      <c r="AK87" s="306">
        <v>36194</v>
      </c>
      <c r="AL87" s="293">
        <v>26</v>
      </c>
      <c r="AM87" s="301" t="s">
        <v>185</v>
      </c>
      <c r="AN87" s="301" t="s">
        <v>850</v>
      </c>
    </row>
    <row r="88" spans="1:50" ht="17.25" customHeight="1" x14ac:dyDescent="0.3">
      <c r="A88" s="572" t="s">
        <v>851</v>
      </c>
      <c r="B88" s="525" t="s">
        <v>59</v>
      </c>
      <c r="C88" s="295" t="s">
        <v>622</v>
      </c>
      <c r="D88" s="295" t="s">
        <v>844</v>
      </c>
      <c r="E88" s="293" t="s">
        <v>62</v>
      </c>
      <c r="F88" s="295" t="s">
        <v>434</v>
      </c>
      <c r="G88" s="545" t="s">
        <v>64</v>
      </c>
      <c r="H88" s="555">
        <v>7995375</v>
      </c>
      <c r="I88" s="295" t="s">
        <v>852</v>
      </c>
      <c r="J88" s="508">
        <v>1193511610</v>
      </c>
      <c r="K88" s="533" t="s">
        <v>89</v>
      </c>
      <c r="L88" s="297">
        <v>8</v>
      </c>
      <c r="M88" s="297">
        <v>111</v>
      </c>
      <c r="N88" s="298">
        <v>46031</v>
      </c>
      <c r="O88" s="561">
        <f t="shared" ref="O88" si="12">+H88</f>
        <v>7995375</v>
      </c>
      <c r="P88" s="302">
        <v>46038</v>
      </c>
      <c r="Q88" s="293" t="s">
        <v>50</v>
      </c>
      <c r="R88" s="302">
        <v>46038</v>
      </c>
      <c r="S88" s="293">
        <v>1024</v>
      </c>
      <c r="T88" s="495">
        <v>220402</v>
      </c>
      <c r="U88" s="555">
        <f t="shared" ref="U88" si="13">+H88</f>
        <v>7995375</v>
      </c>
      <c r="V88" s="300">
        <v>46038</v>
      </c>
      <c r="W88" s="301" t="s">
        <v>853</v>
      </c>
      <c r="X88" s="302">
        <v>46042</v>
      </c>
      <c r="Y88" s="307">
        <v>46131</v>
      </c>
      <c r="Z88" s="307">
        <v>46132</v>
      </c>
      <c r="AA88" s="298">
        <v>46176</v>
      </c>
      <c r="AB88" s="303">
        <f t="shared" si="11"/>
        <v>2665125</v>
      </c>
      <c r="AC88" s="310">
        <v>3997688</v>
      </c>
      <c r="AD88" s="622" t="s">
        <v>854</v>
      </c>
      <c r="AE88" s="295">
        <v>0</v>
      </c>
      <c r="AF88" s="295">
        <v>0</v>
      </c>
      <c r="AG88" s="295">
        <v>0</v>
      </c>
      <c r="AH88" s="295" t="s">
        <v>855</v>
      </c>
      <c r="AI88" s="295">
        <v>3205669823</v>
      </c>
      <c r="AJ88" s="312" t="s">
        <v>856</v>
      </c>
      <c r="AK88" s="306">
        <v>36831</v>
      </c>
      <c r="AL88" s="293">
        <v>25</v>
      </c>
      <c r="AM88" s="301" t="s">
        <v>185</v>
      </c>
      <c r="AN88" s="301" t="s">
        <v>850</v>
      </c>
    </row>
    <row r="89" spans="1:50" ht="17.25" customHeight="1" x14ac:dyDescent="0.3">
      <c r="A89" s="572" t="s">
        <v>857</v>
      </c>
      <c r="B89" s="525" t="s">
        <v>59</v>
      </c>
      <c r="C89" s="295" t="s">
        <v>593</v>
      </c>
      <c r="D89" s="295" t="s">
        <v>844</v>
      </c>
      <c r="E89" s="293" t="s">
        <v>62</v>
      </c>
      <c r="F89" s="295" t="s">
        <v>434</v>
      </c>
      <c r="G89" s="545" t="s">
        <v>64</v>
      </c>
      <c r="H89" s="555">
        <v>7995375</v>
      </c>
      <c r="I89" s="295" t="s">
        <v>858</v>
      </c>
      <c r="J89" s="508">
        <v>33994070</v>
      </c>
      <c r="K89" s="533" t="s">
        <v>859</v>
      </c>
      <c r="L89" s="297">
        <v>0</v>
      </c>
      <c r="M89" s="297">
        <v>100</v>
      </c>
      <c r="N89" s="298">
        <v>46031</v>
      </c>
      <c r="O89" s="561">
        <f t="shared" ref="O89" si="14">+H89</f>
        <v>7995375</v>
      </c>
      <c r="P89" s="302">
        <v>46038</v>
      </c>
      <c r="Q89" s="293" t="s">
        <v>50</v>
      </c>
      <c r="R89" s="302">
        <v>46041</v>
      </c>
      <c r="S89" s="293">
        <v>1100</v>
      </c>
      <c r="T89" s="495">
        <v>220402</v>
      </c>
      <c r="U89" s="555">
        <f t="shared" ref="U89" si="15">+H89</f>
        <v>7995375</v>
      </c>
      <c r="V89" s="300">
        <v>46042</v>
      </c>
      <c r="W89" s="301" t="s">
        <v>860</v>
      </c>
      <c r="X89" s="302">
        <v>45678</v>
      </c>
      <c r="Y89" s="307">
        <v>46132</v>
      </c>
      <c r="Z89" s="307">
        <v>46133</v>
      </c>
      <c r="AA89" s="298">
        <v>46177</v>
      </c>
      <c r="AB89" s="303">
        <f t="shared" si="11"/>
        <v>2665125</v>
      </c>
      <c r="AC89" s="310">
        <v>3997688</v>
      </c>
      <c r="AD89" s="623" t="s">
        <v>861</v>
      </c>
      <c r="AE89" s="295">
        <v>0</v>
      </c>
      <c r="AF89" s="295">
        <v>0</v>
      </c>
      <c r="AG89" s="295">
        <v>0</v>
      </c>
      <c r="AH89" s="295" t="s">
        <v>862</v>
      </c>
      <c r="AI89" s="295">
        <v>3102666173</v>
      </c>
      <c r="AJ89" s="312" t="s">
        <v>863</v>
      </c>
      <c r="AK89" s="306">
        <v>29842</v>
      </c>
      <c r="AL89" s="293">
        <v>36</v>
      </c>
      <c r="AM89" s="301" t="s">
        <v>185</v>
      </c>
      <c r="AN89" s="301" t="s">
        <v>850</v>
      </c>
    </row>
    <row r="90" spans="1:50" ht="17.25" customHeight="1" x14ac:dyDescent="0.3">
      <c r="A90" s="572" t="s">
        <v>864</v>
      </c>
      <c r="B90" s="525" t="s">
        <v>59</v>
      </c>
      <c r="C90" s="295" t="s">
        <v>865</v>
      </c>
      <c r="D90" s="295" t="s">
        <v>866</v>
      </c>
      <c r="E90" s="293" t="s">
        <v>62</v>
      </c>
      <c r="F90" s="295" t="s">
        <v>867</v>
      </c>
      <c r="G90" s="545" t="s">
        <v>64</v>
      </c>
      <c r="H90" s="555">
        <v>12254475</v>
      </c>
      <c r="I90" s="295" t="s">
        <v>868</v>
      </c>
      <c r="J90" s="508">
        <v>65764100</v>
      </c>
      <c r="K90" s="533" t="s">
        <v>89</v>
      </c>
      <c r="L90" s="297">
        <v>3</v>
      </c>
      <c r="M90" s="297">
        <v>121</v>
      </c>
      <c r="N90" s="298">
        <v>46031</v>
      </c>
      <c r="O90" s="561">
        <f t="shared" si="7"/>
        <v>12254475</v>
      </c>
      <c r="P90" s="302">
        <v>46041</v>
      </c>
      <c r="Q90" s="293" t="s">
        <v>50</v>
      </c>
      <c r="R90" s="302">
        <v>46041</v>
      </c>
      <c r="S90" s="293">
        <v>1101</v>
      </c>
      <c r="T90" s="495">
        <v>220401</v>
      </c>
      <c r="U90" s="555">
        <f t="shared" si="10"/>
        <v>12254475</v>
      </c>
      <c r="V90" s="300">
        <v>46041</v>
      </c>
      <c r="W90" s="301" t="s">
        <v>869</v>
      </c>
      <c r="X90" s="302">
        <v>46043</v>
      </c>
      <c r="Y90" s="307">
        <v>46132</v>
      </c>
      <c r="Z90" s="307">
        <v>46133</v>
      </c>
      <c r="AA90" s="298">
        <v>46177</v>
      </c>
      <c r="AB90" s="303">
        <f t="shared" si="11"/>
        <v>4084825</v>
      </c>
      <c r="AC90" s="310">
        <v>6127237</v>
      </c>
      <c r="AD90" s="622" t="s">
        <v>870</v>
      </c>
      <c r="AE90" s="295">
        <v>0</v>
      </c>
      <c r="AF90" s="295">
        <v>0</v>
      </c>
      <c r="AG90" s="295">
        <v>0</v>
      </c>
      <c r="AH90" s="295" t="s">
        <v>871</v>
      </c>
      <c r="AI90" s="295">
        <v>3143308961</v>
      </c>
      <c r="AJ90" s="312" t="s">
        <v>872</v>
      </c>
      <c r="AK90" s="306">
        <v>27248</v>
      </c>
      <c r="AL90" s="293">
        <v>51</v>
      </c>
      <c r="AM90" s="301" t="s">
        <v>873</v>
      </c>
      <c r="AN90" s="301" t="s">
        <v>64</v>
      </c>
    </row>
    <row r="91" spans="1:50" ht="17.25" customHeight="1" x14ac:dyDescent="0.3">
      <c r="A91" s="572" t="s">
        <v>874</v>
      </c>
      <c r="B91" s="525" t="s">
        <v>59</v>
      </c>
      <c r="C91" s="295" t="s">
        <v>865</v>
      </c>
      <c r="D91" s="295" t="s">
        <v>875</v>
      </c>
      <c r="E91" s="293" t="s">
        <v>62</v>
      </c>
      <c r="F91" s="295" t="s">
        <v>876</v>
      </c>
      <c r="G91" s="545" t="s">
        <v>64</v>
      </c>
      <c r="H91" s="555">
        <v>7355745</v>
      </c>
      <c r="I91" s="295" t="s">
        <v>877</v>
      </c>
      <c r="J91" s="508">
        <v>1110448973</v>
      </c>
      <c r="K91" s="533" t="s">
        <v>89</v>
      </c>
      <c r="L91" s="297">
        <v>5</v>
      </c>
      <c r="M91" s="297">
        <v>126</v>
      </c>
      <c r="N91" s="298">
        <v>46031</v>
      </c>
      <c r="O91" s="561">
        <f t="shared" si="7"/>
        <v>7355745</v>
      </c>
      <c r="P91" s="302">
        <v>46041</v>
      </c>
      <c r="Q91" s="293" t="s">
        <v>50</v>
      </c>
      <c r="R91" s="302">
        <v>46041</v>
      </c>
      <c r="S91" s="293">
        <v>1102</v>
      </c>
      <c r="T91" s="495">
        <v>220401</v>
      </c>
      <c r="U91" s="555">
        <f t="shared" si="10"/>
        <v>7355745</v>
      </c>
      <c r="V91" s="300">
        <v>46041</v>
      </c>
      <c r="W91" s="301" t="s">
        <v>878</v>
      </c>
      <c r="X91" s="302">
        <v>46043</v>
      </c>
      <c r="Y91" s="307">
        <v>46132</v>
      </c>
      <c r="Z91" s="299"/>
      <c r="AA91" s="295"/>
      <c r="AB91" s="303">
        <f t="shared" si="11"/>
        <v>2451915</v>
      </c>
      <c r="AC91" s="295"/>
      <c r="AD91" s="623" t="s">
        <v>879</v>
      </c>
      <c r="AE91" s="295">
        <v>0</v>
      </c>
      <c r="AF91" s="295">
        <v>0</v>
      </c>
      <c r="AG91" s="295">
        <v>0</v>
      </c>
      <c r="AH91" s="295" t="s">
        <v>880</v>
      </c>
      <c r="AI91" s="295">
        <v>3208821910</v>
      </c>
      <c r="AJ91" s="312" t="s">
        <v>881</v>
      </c>
      <c r="AK91" s="306">
        <v>31622</v>
      </c>
      <c r="AL91" s="293">
        <v>39</v>
      </c>
      <c r="AM91" s="301" t="s">
        <v>185</v>
      </c>
      <c r="AN91" s="301" t="s">
        <v>64</v>
      </c>
    </row>
    <row r="92" spans="1:50" ht="17.25" customHeight="1" x14ac:dyDescent="0.3">
      <c r="A92" s="572" t="s">
        <v>882</v>
      </c>
      <c r="B92" s="525" t="s">
        <v>59</v>
      </c>
      <c r="C92" s="295" t="s">
        <v>865</v>
      </c>
      <c r="D92" s="295" t="s">
        <v>875</v>
      </c>
      <c r="E92" s="293" t="s">
        <v>62</v>
      </c>
      <c r="F92" s="295" t="s">
        <v>876</v>
      </c>
      <c r="G92" s="545" t="s">
        <v>64</v>
      </c>
      <c r="H92" s="555">
        <v>7355745</v>
      </c>
      <c r="I92" s="295" t="s">
        <v>883</v>
      </c>
      <c r="J92" s="508">
        <v>65556129</v>
      </c>
      <c r="K92" s="533" t="s">
        <v>884</v>
      </c>
      <c r="L92" s="297">
        <v>4</v>
      </c>
      <c r="M92" s="297">
        <v>118</v>
      </c>
      <c r="N92" s="298">
        <v>46031</v>
      </c>
      <c r="O92" s="561">
        <f t="shared" ref="O92:O93" si="16">+H92</f>
        <v>7355745</v>
      </c>
      <c r="P92" s="302">
        <v>46041</v>
      </c>
      <c r="Q92" s="293" t="s">
        <v>50</v>
      </c>
      <c r="R92" s="302">
        <v>46041</v>
      </c>
      <c r="S92" s="293">
        <v>1103</v>
      </c>
      <c r="T92" s="495">
        <v>220402</v>
      </c>
      <c r="U92" s="555">
        <f t="shared" ref="U92:U93" si="17">+H92</f>
        <v>7355745</v>
      </c>
      <c r="V92" s="300">
        <v>46041</v>
      </c>
      <c r="W92" s="301" t="s">
        <v>885</v>
      </c>
      <c r="X92" s="302">
        <v>46043</v>
      </c>
      <c r="Y92" s="307">
        <v>46132</v>
      </c>
      <c r="Z92" s="307">
        <v>46133</v>
      </c>
      <c r="AA92" s="298">
        <v>46177</v>
      </c>
      <c r="AB92" s="303">
        <f t="shared" si="11"/>
        <v>2451915</v>
      </c>
      <c r="AC92" s="310">
        <v>3677872</v>
      </c>
      <c r="AD92" s="622" t="s">
        <v>886</v>
      </c>
      <c r="AE92" s="295">
        <v>0</v>
      </c>
      <c r="AF92" s="295">
        <v>0</v>
      </c>
      <c r="AG92" s="295">
        <v>0</v>
      </c>
      <c r="AH92" s="295" t="s">
        <v>887</v>
      </c>
      <c r="AI92" s="295">
        <v>3162211014</v>
      </c>
      <c r="AJ92" s="312" t="s">
        <v>888</v>
      </c>
      <c r="AK92" s="306">
        <v>29529</v>
      </c>
      <c r="AL92" s="293">
        <v>45</v>
      </c>
      <c r="AM92" s="301" t="s">
        <v>185</v>
      </c>
      <c r="AN92" s="301" t="s">
        <v>64</v>
      </c>
    </row>
    <row r="93" spans="1:50" ht="17.25" customHeight="1" x14ac:dyDescent="0.3">
      <c r="A93" s="572" t="s">
        <v>889</v>
      </c>
      <c r="B93" s="525" t="s">
        <v>59</v>
      </c>
      <c r="C93" s="295" t="s">
        <v>593</v>
      </c>
      <c r="D93" s="295" t="s">
        <v>844</v>
      </c>
      <c r="E93" s="293" t="s">
        <v>62</v>
      </c>
      <c r="F93" s="295" t="s">
        <v>434</v>
      </c>
      <c r="G93" s="545" t="s">
        <v>64</v>
      </c>
      <c r="H93" s="555">
        <v>7995375</v>
      </c>
      <c r="I93" s="295" t="s">
        <v>890</v>
      </c>
      <c r="J93" s="508">
        <v>1110536322</v>
      </c>
      <c r="K93" s="533" t="s">
        <v>89</v>
      </c>
      <c r="L93" s="297">
        <v>8</v>
      </c>
      <c r="M93" s="297">
        <v>114</v>
      </c>
      <c r="N93" s="298">
        <v>46031</v>
      </c>
      <c r="O93" s="561">
        <f t="shared" si="16"/>
        <v>7995375</v>
      </c>
      <c r="P93" s="302">
        <v>46042</v>
      </c>
      <c r="Q93" s="293" t="s">
        <v>50</v>
      </c>
      <c r="R93" s="490"/>
      <c r="S93" s="342"/>
      <c r="T93" s="498" t="s">
        <v>891</v>
      </c>
      <c r="U93" s="555">
        <f t="shared" si="17"/>
        <v>7995375</v>
      </c>
      <c r="V93" s="300"/>
      <c r="W93" s="343" t="s">
        <v>891</v>
      </c>
      <c r="X93" s="302"/>
      <c r="Y93" s="307" t="s">
        <v>892</v>
      </c>
      <c r="Z93" s="299"/>
      <c r="AA93" s="295"/>
      <c r="AB93" s="303">
        <f t="shared" si="11"/>
        <v>2665125</v>
      </c>
      <c r="AC93" s="295"/>
      <c r="AD93" s="623" t="s">
        <v>893</v>
      </c>
      <c r="AE93" s="295">
        <v>0</v>
      </c>
      <c r="AF93" s="295">
        <v>0</v>
      </c>
      <c r="AG93" s="295">
        <v>0</v>
      </c>
      <c r="AH93" s="295" t="s">
        <v>894</v>
      </c>
      <c r="AI93" s="295">
        <v>3133554207</v>
      </c>
      <c r="AJ93" s="312" t="s">
        <v>895</v>
      </c>
      <c r="AK93" s="306">
        <v>34119</v>
      </c>
      <c r="AL93" s="293">
        <v>32</v>
      </c>
      <c r="AM93" s="301" t="s">
        <v>274</v>
      </c>
      <c r="AN93" s="301" t="s">
        <v>64</v>
      </c>
    </row>
    <row r="94" spans="1:50" ht="17.25" customHeight="1" x14ac:dyDescent="0.3">
      <c r="A94" s="572" t="s">
        <v>896</v>
      </c>
      <c r="B94" s="525" t="s">
        <v>59</v>
      </c>
      <c r="C94" s="295" t="s">
        <v>897</v>
      </c>
      <c r="D94" s="295" t="s">
        <v>844</v>
      </c>
      <c r="E94" s="293" t="s">
        <v>62</v>
      </c>
      <c r="F94" s="295" t="s">
        <v>434</v>
      </c>
      <c r="G94" s="545" t="s">
        <v>64</v>
      </c>
      <c r="H94" s="555">
        <v>7995375</v>
      </c>
      <c r="I94" s="295" t="s">
        <v>898</v>
      </c>
      <c r="J94" s="508">
        <v>1120954537</v>
      </c>
      <c r="K94" s="533" t="s">
        <v>755</v>
      </c>
      <c r="L94" s="297">
        <v>3</v>
      </c>
      <c r="M94" s="297">
        <v>103</v>
      </c>
      <c r="N94" s="298">
        <v>46031</v>
      </c>
      <c r="O94" s="561">
        <f t="shared" ref="O94" si="18">+H94</f>
        <v>7995375</v>
      </c>
      <c r="P94" s="302">
        <v>46042</v>
      </c>
      <c r="Q94" s="293" t="s">
        <v>50</v>
      </c>
      <c r="R94" s="302">
        <v>46043</v>
      </c>
      <c r="S94" s="293">
        <v>1106</v>
      </c>
      <c r="T94" s="495">
        <v>220402</v>
      </c>
      <c r="U94" s="555">
        <f t="shared" ref="U94" si="19">+H94</f>
        <v>7995375</v>
      </c>
      <c r="V94" s="300">
        <v>46042</v>
      </c>
      <c r="W94" s="311" t="s">
        <v>899</v>
      </c>
      <c r="X94" s="302">
        <v>46045</v>
      </c>
      <c r="Y94" s="307">
        <v>46134</v>
      </c>
      <c r="Z94" s="299"/>
      <c r="AA94" s="299"/>
      <c r="AB94" s="303">
        <f t="shared" si="11"/>
        <v>2665125</v>
      </c>
      <c r="AC94" s="295"/>
      <c r="AD94" s="622" t="s">
        <v>900</v>
      </c>
      <c r="AE94" s="295">
        <v>0</v>
      </c>
      <c r="AF94" s="295">
        <v>0</v>
      </c>
      <c r="AG94" s="295">
        <v>0</v>
      </c>
      <c r="AH94" s="295" t="s">
        <v>901</v>
      </c>
      <c r="AI94" s="295">
        <v>3175961148</v>
      </c>
      <c r="AJ94" s="312" t="s">
        <v>902</v>
      </c>
      <c r="AK94" s="306">
        <v>38605</v>
      </c>
      <c r="AL94" s="293">
        <v>20</v>
      </c>
      <c r="AM94" s="301" t="s">
        <v>274</v>
      </c>
      <c r="AN94" s="301" t="s">
        <v>64</v>
      </c>
    </row>
    <row r="95" spans="1:50" ht="17.25" customHeight="1" x14ac:dyDescent="0.3">
      <c r="A95" s="572" t="s">
        <v>903</v>
      </c>
      <c r="B95" s="525" t="s">
        <v>59</v>
      </c>
      <c r="C95" s="295" t="s">
        <v>622</v>
      </c>
      <c r="D95" s="295" t="s">
        <v>844</v>
      </c>
      <c r="E95" s="293" t="s">
        <v>62</v>
      </c>
      <c r="F95" s="295" t="s">
        <v>434</v>
      </c>
      <c r="G95" s="545" t="s">
        <v>64</v>
      </c>
      <c r="H95" s="555">
        <v>7995375</v>
      </c>
      <c r="I95" s="344" t="s">
        <v>904</v>
      </c>
      <c r="J95" s="508">
        <v>1110453084</v>
      </c>
      <c r="K95" s="533" t="s">
        <v>89</v>
      </c>
      <c r="L95" s="297">
        <v>2</v>
      </c>
      <c r="M95" s="297">
        <v>105</v>
      </c>
      <c r="N95" s="298">
        <v>46031</v>
      </c>
      <c r="O95" s="561">
        <f t="shared" ref="O95" si="20">+H95</f>
        <v>7995375</v>
      </c>
      <c r="P95" s="302">
        <v>46042</v>
      </c>
      <c r="Q95" s="293" t="s">
        <v>50</v>
      </c>
      <c r="R95" s="302">
        <v>46042</v>
      </c>
      <c r="S95" s="293">
        <v>1105</v>
      </c>
      <c r="T95" s="495">
        <v>220402</v>
      </c>
      <c r="U95" s="555">
        <f t="shared" ref="U95" si="21">+H95</f>
        <v>7995375</v>
      </c>
      <c r="V95" s="300">
        <v>46042</v>
      </c>
      <c r="W95" s="301">
        <v>100052346</v>
      </c>
      <c r="X95" s="302">
        <v>46044</v>
      </c>
      <c r="Y95" s="307">
        <v>46133</v>
      </c>
      <c r="Z95" s="307">
        <v>46134</v>
      </c>
      <c r="AA95" s="298">
        <v>46178</v>
      </c>
      <c r="AB95" s="303">
        <f t="shared" si="11"/>
        <v>2665125</v>
      </c>
      <c r="AC95" s="345">
        <v>3997688</v>
      </c>
      <c r="AD95" s="623" t="s">
        <v>905</v>
      </c>
      <c r="AE95" s="295">
        <v>0</v>
      </c>
      <c r="AF95" s="295">
        <v>0</v>
      </c>
      <c r="AG95" s="295">
        <v>0</v>
      </c>
      <c r="AH95" s="295" t="s">
        <v>906</v>
      </c>
      <c r="AI95" s="295">
        <v>3244436255</v>
      </c>
      <c r="AJ95" s="312" t="s">
        <v>907</v>
      </c>
      <c r="AK95" s="306">
        <v>38292</v>
      </c>
      <c r="AL95" s="293">
        <v>21</v>
      </c>
      <c r="AM95" s="301" t="s">
        <v>274</v>
      </c>
      <c r="AN95" s="301" t="s">
        <v>64</v>
      </c>
    </row>
    <row r="96" spans="1:50" ht="17.25" customHeight="1" x14ac:dyDescent="0.3">
      <c r="A96" s="572" t="s">
        <v>908</v>
      </c>
      <c r="B96" s="525" t="s">
        <v>59</v>
      </c>
      <c r="C96" s="295" t="s">
        <v>897</v>
      </c>
      <c r="D96" s="295" t="s">
        <v>844</v>
      </c>
      <c r="E96" s="293" t="s">
        <v>62</v>
      </c>
      <c r="F96" s="295" t="s">
        <v>434</v>
      </c>
      <c r="G96" s="545" t="s">
        <v>64</v>
      </c>
      <c r="H96" s="555">
        <v>7995375</v>
      </c>
      <c r="I96" s="344" t="s">
        <v>909</v>
      </c>
      <c r="J96" s="508">
        <v>1110597882</v>
      </c>
      <c r="K96" s="533" t="s">
        <v>89</v>
      </c>
      <c r="L96" s="297">
        <v>1</v>
      </c>
      <c r="M96" s="297">
        <v>104</v>
      </c>
      <c r="N96" s="298">
        <v>46031</v>
      </c>
      <c r="O96" s="561">
        <f t="shared" ref="O96" si="22">+H96</f>
        <v>7995375</v>
      </c>
      <c r="P96" s="302">
        <v>46042</v>
      </c>
      <c r="Q96" s="293" t="s">
        <v>50</v>
      </c>
      <c r="R96" s="302">
        <v>46042</v>
      </c>
      <c r="S96" s="293">
        <v>1104</v>
      </c>
      <c r="T96" s="495">
        <v>220402</v>
      </c>
      <c r="U96" s="555">
        <f t="shared" ref="U96" si="23">+H96</f>
        <v>7995375</v>
      </c>
      <c r="V96" s="300">
        <v>46042</v>
      </c>
      <c r="W96" s="301" t="s">
        <v>910</v>
      </c>
      <c r="X96" s="302">
        <v>46044</v>
      </c>
      <c r="Y96" s="307">
        <v>46133</v>
      </c>
      <c r="Z96" s="307">
        <v>46134</v>
      </c>
      <c r="AA96" s="298">
        <v>46178</v>
      </c>
      <c r="AB96" s="303">
        <f t="shared" si="11"/>
        <v>2665125</v>
      </c>
      <c r="AC96" s="345">
        <v>3997688</v>
      </c>
      <c r="AD96" s="622" t="s">
        <v>911</v>
      </c>
      <c r="AE96" s="295">
        <v>0</v>
      </c>
      <c r="AF96" s="295">
        <v>0</v>
      </c>
      <c r="AG96" s="295">
        <v>0</v>
      </c>
      <c r="AH96" s="295" t="s">
        <v>912</v>
      </c>
      <c r="AI96" s="295">
        <v>3125718179</v>
      </c>
      <c r="AJ96" s="312" t="s">
        <v>913</v>
      </c>
      <c r="AK96" s="306">
        <v>36268</v>
      </c>
      <c r="AL96" s="293">
        <v>36</v>
      </c>
      <c r="AM96" s="301" t="s">
        <v>274</v>
      </c>
      <c r="AN96" s="301" t="s">
        <v>64</v>
      </c>
    </row>
    <row r="97" spans="1:40" ht="17.25" customHeight="1" x14ac:dyDescent="0.3">
      <c r="A97" s="572" t="s">
        <v>914</v>
      </c>
      <c r="B97" s="525" t="s">
        <v>59</v>
      </c>
      <c r="C97" s="295" t="s">
        <v>897</v>
      </c>
      <c r="D97" s="295" t="s">
        <v>844</v>
      </c>
      <c r="E97" s="293" t="s">
        <v>62</v>
      </c>
      <c r="F97" s="295" t="s">
        <v>434</v>
      </c>
      <c r="G97" s="545" t="s">
        <v>64</v>
      </c>
      <c r="H97" s="555">
        <v>7995375</v>
      </c>
      <c r="I97" s="344" t="s">
        <v>915</v>
      </c>
      <c r="J97" s="508">
        <v>52049254</v>
      </c>
      <c r="K97" s="533" t="s">
        <v>170</v>
      </c>
      <c r="L97" s="297">
        <v>5</v>
      </c>
      <c r="M97" s="297">
        <v>101</v>
      </c>
      <c r="N97" s="298">
        <v>46031</v>
      </c>
      <c r="O97" s="561">
        <f t="shared" ref="O97" si="24">+H97</f>
        <v>7995375</v>
      </c>
      <c r="P97" s="302">
        <v>46042</v>
      </c>
      <c r="Q97" s="293" t="s">
        <v>50</v>
      </c>
      <c r="R97" s="302">
        <v>46043</v>
      </c>
      <c r="S97" s="293">
        <v>1107</v>
      </c>
      <c r="T97" s="495">
        <v>220401</v>
      </c>
      <c r="U97" s="555">
        <f t="shared" ref="U97" si="25">+H97</f>
        <v>7995375</v>
      </c>
      <c r="V97" s="300" t="s">
        <v>916</v>
      </c>
      <c r="W97" s="301" t="s">
        <v>917</v>
      </c>
      <c r="X97" s="302">
        <v>46045</v>
      </c>
      <c r="Y97" s="307">
        <v>46134</v>
      </c>
      <c r="Z97" s="307">
        <v>46135</v>
      </c>
      <c r="AA97" s="298">
        <v>46179</v>
      </c>
      <c r="AB97" s="303">
        <f t="shared" si="11"/>
        <v>2665125</v>
      </c>
      <c r="AC97" s="345">
        <v>3997688</v>
      </c>
      <c r="AD97" s="623" t="s">
        <v>918</v>
      </c>
      <c r="AE97" s="295">
        <v>0</v>
      </c>
      <c r="AF97" s="295">
        <v>0</v>
      </c>
      <c r="AG97" s="295">
        <v>0</v>
      </c>
      <c r="AH97" s="295" t="s">
        <v>919</v>
      </c>
      <c r="AI97" s="295">
        <v>3156465933</v>
      </c>
      <c r="AJ97" s="312" t="s">
        <v>920</v>
      </c>
      <c r="AK97" s="306">
        <v>26305</v>
      </c>
      <c r="AL97" s="293">
        <v>53</v>
      </c>
      <c r="AM97" s="301" t="s">
        <v>274</v>
      </c>
      <c r="AN97" s="301" t="s">
        <v>64</v>
      </c>
    </row>
    <row r="98" spans="1:40" ht="17.25" customHeight="1" x14ac:dyDescent="0.3">
      <c r="A98" s="572" t="s">
        <v>921</v>
      </c>
      <c r="B98" s="525" t="s">
        <v>59</v>
      </c>
      <c r="C98" s="295" t="s">
        <v>897</v>
      </c>
      <c r="D98" s="295" t="s">
        <v>844</v>
      </c>
      <c r="E98" s="293" t="s">
        <v>62</v>
      </c>
      <c r="F98" s="295" t="s">
        <v>434</v>
      </c>
      <c r="G98" s="545" t="s">
        <v>64</v>
      </c>
      <c r="H98" s="555">
        <v>7995375</v>
      </c>
      <c r="I98" s="344" t="s">
        <v>922</v>
      </c>
      <c r="J98" s="508">
        <v>1110552026</v>
      </c>
      <c r="K98" s="533" t="s">
        <v>89</v>
      </c>
      <c r="L98" s="297">
        <v>1</v>
      </c>
      <c r="M98" s="297">
        <v>117</v>
      </c>
      <c r="N98" s="298">
        <v>46031</v>
      </c>
      <c r="O98" s="561">
        <f t="shared" ref="O98:O100" si="26">+H98</f>
        <v>7995375</v>
      </c>
      <c r="P98" s="302">
        <v>46042</v>
      </c>
      <c r="Q98" s="293" t="s">
        <v>50</v>
      </c>
      <c r="R98" s="302">
        <v>46044</v>
      </c>
      <c r="S98" s="293">
        <v>1127</v>
      </c>
      <c r="T98" s="495">
        <v>220401</v>
      </c>
      <c r="U98" s="555">
        <f t="shared" ref="U98:U100" si="27">+H98</f>
        <v>7995375</v>
      </c>
      <c r="V98" s="300">
        <v>46042</v>
      </c>
      <c r="W98" s="301" t="s">
        <v>923</v>
      </c>
      <c r="X98" s="302">
        <v>46045</v>
      </c>
      <c r="Y98" s="307">
        <v>46134</v>
      </c>
      <c r="Z98" s="307">
        <v>46135</v>
      </c>
      <c r="AA98" s="298">
        <v>46179</v>
      </c>
      <c r="AB98" s="303">
        <f t="shared" si="11"/>
        <v>2665125</v>
      </c>
      <c r="AC98" s="345">
        <v>3997688</v>
      </c>
      <c r="AD98" s="622" t="s">
        <v>924</v>
      </c>
      <c r="AE98" s="295">
        <v>0</v>
      </c>
      <c r="AF98" s="295">
        <v>0</v>
      </c>
      <c r="AG98" s="295">
        <v>0</v>
      </c>
      <c r="AH98" s="295" t="s">
        <v>925</v>
      </c>
      <c r="AI98" s="295">
        <v>3115359347</v>
      </c>
      <c r="AJ98" s="312" t="s">
        <v>926</v>
      </c>
      <c r="AK98" s="306">
        <v>34547</v>
      </c>
      <c r="AL98" s="293">
        <v>31</v>
      </c>
      <c r="AM98" s="301" t="s">
        <v>274</v>
      </c>
      <c r="AN98" s="301" t="s">
        <v>64</v>
      </c>
    </row>
    <row r="99" spans="1:40" ht="17.25" customHeight="1" x14ac:dyDescent="0.3">
      <c r="A99" s="572" t="s">
        <v>927</v>
      </c>
      <c r="B99" s="529" t="s">
        <v>59</v>
      </c>
      <c r="C99" s="294" t="s">
        <v>928</v>
      </c>
      <c r="D99" s="294" t="s">
        <v>929</v>
      </c>
      <c r="E99" s="316" t="s">
        <v>62</v>
      </c>
      <c r="F99" s="335" t="s">
        <v>930</v>
      </c>
      <c r="G99" s="361" t="s">
        <v>156</v>
      </c>
      <c r="H99" s="555">
        <v>15990750</v>
      </c>
      <c r="I99" s="294" t="s">
        <v>931</v>
      </c>
      <c r="J99" s="514">
        <v>14236617</v>
      </c>
      <c r="K99" s="537" t="s">
        <v>89</v>
      </c>
      <c r="L99" s="336">
        <v>9</v>
      </c>
      <c r="M99" s="336">
        <v>129</v>
      </c>
      <c r="N99" s="315">
        <v>46031</v>
      </c>
      <c r="O99" s="561">
        <f t="shared" si="26"/>
        <v>15990750</v>
      </c>
      <c r="P99" s="338">
        <v>46043</v>
      </c>
      <c r="Q99" s="316" t="s">
        <v>50</v>
      </c>
      <c r="R99" s="338">
        <v>46044</v>
      </c>
      <c r="S99" s="316">
        <v>1125</v>
      </c>
      <c r="T99" s="497">
        <v>220401</v>
      </c>
      <c r="U99" s="555">
        <f t="shared" si="27"/>
        <v>15990750</v>
      </c>
      <c r="V99" s="337">
        <v>46044</v>
      </c>
      <c r="W99" s="317" t="s">
        <v>932</v>
      </c>
      <c r="X99" s="338">
        <v>46045</v>
      </c>
      <c r="Y99" s="307">
        <v>46134</v>
      </c>
      <c r="Z99" s="307">
        <v>46135</v>
      </c>
      <c r="AA99" s="298">
        <v>46179</v>
      </c>
      <c r="AB99" s="303">
        <f t="shared" si="11"/>
        <v>5330250</v>
      </c>
      <c r="AC99" s="345">
        <v>7995375</v>
      </c>
      <c r="AD99" s="623" t="s">
        <v>933</v>
      </c>
      <c r="AE99" s="295">
        <v>0</v>
      </c>
      <c r="AF99" s="295">
        <v>0</v>
      </c>
      <c r="AG99" s="295">
        <v>0</v>
      </c>
      <c r="AH99" s="294" t="s">
        <v>934</v>
      </c>
      <c r="AI99" s="294">
        <v>3115918005</v>
      </c>
      <c r="AJ99" s="305" t="s">
        <v>935</v>
      </c>
      <c r="AK99" s="315">
        <v>22341</v>
      </c>
      <c r="AL99" s="316">
        <v>65</v>
      </c>
      <c r="AM99" s="317" t="s">
        <v>72</v>
      </c>
      <c r="AN99" s="317" t="s">
        <v>156</v>
      </c>
    </row>
    <row r="100" spans="1:40" ht="17.25" customHeight="1" x14ac:dyDescent="0.3">
      <c r="A100" s="572" t="s">
        <v>936</v>
      </c>
      <c r="B100" s="525" t="s">
        <v>59</v>
      </c>
      <c r="C100" s="295" t="s">
        <v>865</v>
      </c>
      <c r="D100" s="295" t="s">
        <v>937</v>
      </c>
      <c r="E100" s="293" t="s">
        <v>62</v>
      </c>
      <c r="F100" s="295" t="s">
        <v>876</v>
      </c>
      <c r="G100" s="545" t="s">
        <v>64</v>
      </c>
      <c r="H100" s="555">
        <v>7995375</v>
      </c>
      <c r="I100" s="295" t="s">
        <v>938</v>
      </c>
      <c r="J100" s="508">
        <v>65753410</v>
      </c>
      <c r="K100" s="533" t="s">
        <v>89</v>
      </c>
      <c r="L100" s="297">
        <v>4</v>
      </c>
      <c r="M100" s="297">
        <v>98</v>
      </c>
      <c r="N100" s="298">
        <v>46031</v>
      </c>
      <c r="O100" s="561">
        <f t="shared" si="26"/>
        <v>7995375</v>
      </c>
      <c r="P100" s="302">
        <v>46043</v>
      </c>
      <c r="Q100" s="293" t="s">
        <v>50</v>
      </c>
      <c r="R100" s="302">
        <v>46044</v>
      </c>
      <c r="S100" s="293">
        <v>1126</v>
      </c>
      <c r="T100" s="495">
        <v>220402</v>
      </c>
      <c r="U100" s="555">
        <f t="shared" si="27"/>
        <v>7995375</v>
      </c>
      <c r="V100" s="300">
        <v>46043</v>
      </c>
      <c r="W100" s="301" t="s">
        <v>939</v>
      </c>
      <c r="X100" s="302">
        <v>46045</v>
      </c>
      <c r="Y100" s="307">
        <v>46134</v>
      </c>
      <c r="Z100" s="307">
        <v>46135</v>
      </c>
      <c r="AA100" s="298">
        <v>46179</v>
      </c>
      <c r="AB100" s="303">
        <f t="shared" si="11"/>
        <v>2665125</v>
      </c>
      <c r="AC100" s="310">
        <v>3997687</v>
      </c>
      <c r="AD100" s="622" t="s">
        <v>940</v>
      </c>
      <c r="AE100" s="295">
        <v>0</v>
      </c>
      <c r="AF100" s="295">
        <v>0</v>
      </c>
      <c r="AG100" s="295">
        <v>0</v>
      </c>
      <c r="AH100" s="295" t="s">
        <v>941</v>
      </c>
      <c r="AI100" s="295">
        <v>3159280899</v>
      </c>
      <c r="AJ100" s="312" t="s">
        <v>942</v>
      </c>
      <c r="AK100" s="306">
        <v>26372</v>
      </c>
      <c r="AL100" s="293">
        <v>43</v>
      </c>
      <c r="AM100" s="301" t="s">
        <v>943</v>
      </c>
      <c r="AN100" s="301" t="s">
        <v>64</v>
      </c>
    </row>
    <row r="101" spans="1:40" ht="17.25" customHeight="1" x14ac:dyDescent="0.3">
      <c r="A101" s="572" t="s">
        <v>944</v>
      </c>
      <c r="B101" s="525" t="s">
        <v>59</v>
      </c>
      <c r="C101" s="295" t="s">
        <v>865</v>
      </c>
      <c r="D101" s="295" t="s">
        <v>937</v>
      </c>
      <c r="E101" s="293" t="s">
        <v>62</v>
      </c>
      <c r="F101" s="295" t="s">
        <v>876</v>
      </c>
      <c r="G101" s="545" t="s">
        <v>64</v>
      </c>
      <c r="H101" s="555">
        <v>7995375</v>
      </c>
      <c r="I101" s="295" t="s">
        <v>945</v>
      </c>
      <c r="J101" s="508">
        <v>1032096332</v>
      </c>
      <c r="K101" s="533" t="s">
        <v>89</v>
      </c>
      <c r="L101" s="297">
        <v>1</v>
      </c>
      <c r="M101" s="297">
        <v>120</v>
      </c>
      <c r="N101" s="298">
        <v>46031</v>
      </c>
      <c r="O101" s="561">
        <f t="shared" ref="O101" si="28">+H101</f>
        <v>7995375</v>
      </c>
      <c r="P101" s="302">
        <v>46043</v>
      </c>
      <c r="Q101" s="293" t="s">
        <v>50</v>
      </c>
      <c r="R101" s="302">
        <v>46044</v>
      </c>
      <c r="S101" s="293">
        <v>1124</v>
      </c>
      <c r="T101" s="495">
        <v>220401</v>
      </c>
      <c r="U101" s="555">
        <f t="shared" ref="U101" si="29">+H101</f>
        <v>7995375</v>
      </c>
      <c r="V101" s="300">
        <v>46043</v>
      </c>
      <c r="W101" s="301" t="s">
        <v>946</v>
      </c>
      <c r="X101" s="302">
        <v>46045</v>
      </c>
      <c r="Y101" s="307">
        <v>46134</v>
      </c>
      <c r="Z101" s="307">
        <v>46135</v>
      </c>
      <c r="AA101" s="298">
        <v>46179</v>
      </c>
      <c r="AB101" s="303">
        <f t="shared" si="11"/>
        <v>2665125</v>
      </c>
      <c r="AC101" s="310">
        <v>3997687</v>
      </c>
      <c r="AD101" s="623" t="s">
        <v>947</v>
      </c>
      <c r="AE101" s="295">
        <v>0</v>
      </c>
      <c r="AF101" s="295">
        <v>0</v>
      </c>
      <c r="AG101" s="295">
        <v>0</v>
      </c>
      <c r="AH101" s="295" t="s">
        <v>948</v>
      </c>
      <c r="AI101" s="295">
        <v>3215722370</v>
      </c>
      <c r="AJ101" s="312" t="s">
        <v>949</v>
      </c>
      <c r="AK101" s="306">
        <v>38066</v>
      </c>
      <c r="AL101" s="293">
        <v>21</v>
      </c>
      <c r="AM101" s="301" t="s">
        <v>943</v>
      </c>
      <c r="AN101" s="301" t="s">
        <v>64</v>
      </c>
    </row>
    <row r="102" spans="1:40" ht="17.25" customHeight="1" x14ac:dyDescent="0.3">
      <c r="A102" s="572" t="s">
        <v>950</v>
      </c>
      <c r="B102" s="525" t="s">
        <v>59</v>
      </c>
      <c r="C102" s="295" t="s">
        <v>865</v>
      </c>
      <c r="D102" s="295" t="s">
        <v>937</v>
      </c>
      <c r="E102" s="293" t="s">
        <v>62</v>
      </c>
      <c r="F102" s="295" t="s">
        <v>876</v>
      </c>
      <c r="G102" s="545" t="s">
        <v>64</v>
      </c>
      <c r="H102" s="555">
        <v>7995375</v>
      </c>
      <c r="I102" s="295" t="s">
        <v>951</v>
      </c>
      <c r="J102" s="508">
        <v>1110538424</v>
      </c>
      <c r="K102" s="533" t="s">
        <v>89</v>
      </c>
      <c r="L102" s="297">
        <v>1</v>
      </c>
      <c r="M102" s="297">
        <v>119</v>
      </c>
      <c r="N102" s="298">
        <v>46031</v>
      </c>
      <c r="O102" s="561">
        <f t="shared" ref="O102:O103" si="30">+H102</f>
        <v>7995375</v>
      </c>
      <c r="P102" s="302">
        <v>46043</v>
      </c>
      <c r="Q102" s="293" t="s">
        <v>50</v>
      </c>
      <c r="R102" s="302">
        <v>46044</v>
      </c>
      <c r="S102" s="293">
        <v>1123</v>
      </c>
      <c r="T102" s="495">
        <v>220402</v>
      </c>
      <c r="U102" s="555">
        <f t="shared" ref="U102:U103" si="31">+H102</f>
        <v>7995375</v>
      </c>
      <c r="V102" s="300">
        <v>46043</v>
      </c>
      <c r="W102" s="301" t="s">
        <v>952</v>
      </c>
      <c r="X102" s="302">
        <v>46045</v>
      </c>
      <c r="Y102" s="307">
        <v>46134</v>
      </c>
      <c r="Z102" s="307">
        <v>46135</v>
      </c>
      <c r="AA102" s="298">
        <v>46179</v>
      </c>
      <c r="AB102" s="303">
        <f t="shared" si="11"/>
        <v>2665125</v>
      </c>
      <c r="AC102" s="310">
        <v>3997687</v>
      </c>
      <c r="AD102" s="622" t="s">
        <v>953</v>
      </c>
      <c r="AE102" s="295">
        <v>0</v>
      </c>
      <c r="AF102" s="295">
        <v>0</v>
      </c>
      <c r="AG102" s="295">
        <v>0</v>
      </c>
      <c r="AH102" s="295" t="s">
        <v>954</v>
      </c>
      <c r="AI102" s="295">
        <v>3204694817</v>
      </c>
      <c r="AJ102" s="312" t="s">
        <v>955</v>
      </c>
      <c r="AK102" s="306">
        <v>34144</v>
      </c>
      <c r="AL102" s="293">
        <v>32</v>
      </c>
      <c r="AM102" s="301" t="s">
        <v>943</v>
      </c>
      <c r="AN102" s="301" t="s">
        <v>64</v>
      </c>
    </row>
    <row r="103" spans="1:40" ht="17.25" customHeight="1" x14ac:dyDescent="0.3">
      <c r="A103" s="572" t="s">
        <v>956</v>
      </c>
      <c r="B103" s="525" t="s">
        <v>59</v>
      </c>
      <c r="C103" s="295" t="s">
        <v>622</v>
      </c>
      <c r="D103" s="295" t="s">
        <v>844</v>
      </c>
      <c r="E103" s="293" t="s">
        <v>62</v>
      </c>
      <c r="F103" s="295" t="s">
        <v>434</v>
      </c>
      <c r="G103" s="545" t="s">
        <v>64</v>
      </c>
      <c r="H103" s="555">
        <v>7995375</v>
      </c>
      <c r="I103" s="344" t="s">
        <v>957</v>
      </c>
      <c r="J103" s="508">
        <v>28978647</v>
      </c>
      <c r="K103" s="533" t="s">
        <v>240</v>
      </c>
      <c r="L103" s="297">
        <v>4</v>
      </c>
      <c r="M103" s="297">
        <v>109</v>
      </c>
      <c r="N103" s="298">
        <v>46031</v>
      </c>
      <c r="O103" s="561">
        <f t="shared" si="30"/>
        <v>7995375</v>
      </c>
      <c r="P103" s="302">
        <v>46043</v>
      </c>
      <c r="Q103" s="293" t="s">
        <v>50</v>
      </c>
      <c r="R103" s="302">
        <v>46044</v>
      </c>
      <c r="S103" s="293">
        <v>1121</v>
      </c>
      <c r="T103" s="495">
        <v>220402</v>
      </c>
      <c r="U103" s="555">
        <f t="shared" si="31"/>
        <v>7995375</v>
      </c>
      <c r="V103" s="300">
        <v>46043</v>
      </c>
      <c r="W103" s="301" t="s">
        <v>958</v>
      </c>
      <c r="X103" s="302">
        <v>46045</v>
      </c>
      <c r="Y103" s="307">
        <v>46134</v>
      </c>
      <c r="Z103" s="307">
        <v>46135</v>
      </c>
      <c r="AA103" s="298">
        <v>46179</v>
      </c>
      <c r="AB103" s="303">
        <f t="shared" si="11"/>
        <v>2665125</v>
      </c>
      <c r="AC103" s="345">
        <v>3997688</v>
      </c>
      <c r="AD103" s="623" t="s">
        <v>959</v>
      </c>
      <c r="AE103" s="295">
        <v>0</v>
      </c>
      <c r="AF103" s="295">
        <v>0</v>
      </c>
      <c r="AG103" s="295">
        <v>0</v>
      </c>
      <c r="AH103" s="295" t="s">
        <v>960</v>
      </c>
      <c r="AI103" s="295">
        <v>3187205831</v>
      </c>
      <c r="AJ103" s="312" t="s">
        <v>961</v>
      </c>
      <c r="AK103" s="306">
        <v>27976</v>
      </c>
      <c r="AL103" s="293">
        <v>49</v>
      </c>
      <c r="AM103" s="301" t="s">
        <v>274</v>
      </c>
      <c r="AN103" s="301" t="s">
        <v>64</v>
      </c>
    </row>
    <row r="104" spans="1:40" ht="17.25" customHeight="1" x14ac:dyDescent="0.3">
      <c r="A104" s="572" t="s">
        <v>962</v>
      </c>
      <c r="B104" s="525" t="s">
        <v>59</v>
      </c>
      <c r="C104" s="295" t="s">
        <v>897</v>
      </c>
      <c r="D104" s="295" t="s">
        <v>844</v>
      </c>
      <c r="E104" s="293" t="s">
        <v>62</v>
      </c>
      <c r="F104" s="295" t="s">
        <v>434</v>
      </c>
      <c r="G104" s="545" t="s">
        <v>64</v>
      </c>
      <c r="H104" s="555">
        <v>7995375</v>
      </c>
      <c r="I104" s="344" t="s">
        <v>963</v>
      </c>
      <c r="J104" s="508">
        <v>1005827296</v>
      </c>
      <c r="K104" s="533" t="s">
        <v>240</v>
      </c>
      <c r="L104" s="297">
        <v>2</v>
      </c>
      <c r="M104" s="297">
        <v>108</v>
      </c>
      <c r="N104" s="298">
        <v>46031</v>
      </c>
      <c r="O104" s="561">
        <f t="shared" ref="O104" si="32">+H104</f>
        <v>7995375</v>
      </c>
      <c r="P104" s="302">
        <v>46043</v>
      </c>
      <c r="Q104" s="293" t="s">
        <v>50</v>
      </c>
      <c r="R104" s="302">
        <v>46044</v>
      </c>
      <c r="S104" s="293">
        <v>1120</v>
      </c>
      <c r="T104" s="495">
        <v>220402</v>
      </c>
      <c r="U104" s="555">
        <f t="shared" ref="U104" si="33">+H104</f>
        <v>7995375</v>
      </c>
      <c r="V104" s="300">
        <v>46043</v>
      </c>
      <c r="W104" s="301" t="s">
        <v>964</v>
      </c>
      <c r="X104" s="302">
        <v>46045</v>
      </c>
      <c r="Y104" s="307">
        <v>46134</v>
      </c>
      <c r="Z104" s="307">
        <v>46135</v>
      </c>
      <c r="AA104" s="298">
        <v>46179</v>
      </c>
      <c r="AB104" s="303">
        <f t="shared" si="11"/>
        <v>2665125</v>
      </c>
      <c r="AC104" s="345">
        <v>3997688</v>
      </c>
      <c r="AD104" s="622" t="s">
        <v>965</v>
      </c>
      <c r="AE104" s="295">
        <v>0</v>
      </c>
      <c r="AF104" s="295">
        <v>0</v>
      </c>
      <c r="AG104" s="295">
        <v>0</v>
      </c>
      <c r="AH104" s="295" t="s">
        <v>966</v>
      </c>
      <c r="AI104" s="295">
        <v>3173154033</v>
      </c>
      <c r="AJ104" s="312" t="s">
        <v>967</v>
      </c>
      <c r="AK104" s="306">
        <v>37214</v>
      </c>
      <c r="AL104" s="293">
        <v>24</v>
      </c>
      <c r="AM104" s="301" t="s">
        <v>274</v>
      </c>
      <c r="AN104" s="301" t="s">
        <v>64</v>
      </c>
    </row>
    <row r="105" spans="1:40" ht="17.25" customHeight="1" x14ac:dyDescent="0.3">
      <c r="A105" s="572" t="s">
        <v>968</v>
      </c>
      <c r="B105" s="525" t="s">
        <v>59</v>
      </c>
      <c r="C105" s="295" t="s">
        <v>897</v>
      </c>
      <c r="D105" s="295" t="s">
        <v>844</v>
      </c>
      <c r="E105" s="293" t="s">
        <v>62</v>
      </c>
      <c r="F105" s="295" t="s">
        <v>434</v>
      </c>
      <c r="G105" s="545" t="s">
        <v>64</v>
      </c>
      <c r="H105" s="555">
        <v>7995375</v>
      </c>
      <c r="I105" s="344" t="s">
        <v>969</v>
      </c>
      <c r="J105" s="508">
        <v>65777854</v>
      </c>
      <c r="K105" s="533" t="s">
        <v>89</v>
      </c>
      <c r="L105" s="297">
        <v>4</v>
      </c>
      <c r="M105" s="297">
        <v>113</v>
      </c>
      <c r="N105" s="298">
        <v>46031</v>
      </c>
      <c r="O105" s="561">
        <f t="shared" ref="O105" si="34">+H105</f>
        <v>7995375</v>
      </c>
      <c r="P105" s="302">
        <v>46043</v>
      </c>
      <c r="Q105" s="293" t="s">
        <v>50</v>
      </c>
      <c r="R105" s="302">
        <v>46044</v>
      </c>
      <c r="S105" s="293">
        <v>1119</v>
      </c>
      <c r="T105" s="495">
        <v>220409</v>
      </c>
      <c r="U105" s="555">
        <f t="shared" ref="U105" si="35">+H105</f>
        <v>7995375</v>
      </c>
      <c r="V105" s="300">
        <v>46043</v>
      </c>
      <c r="W105" s="301" t="s">
        <v>970</v>
      </c>
      <c r="X105" s="302">
        <v>46045</v>
      </c>
      <c r="Y105" s="307">
        <v>46134</v>
      </c>
      <c r="Z105" s="307">
        <v>46135</v>
      </c>
      <c r="AA105" s="298">
        <v>46179</v>
      </c>
      <c r="AB105" s="303">
        <f t="shared" si="11"/>
        <v>2665125</v>
      </c>
      <c r="AC105" s="345">
        <v>3997688</v>
      </c>
      <c r="AD105" s="623" t="s">
        <v>971</v>
      </c>
      <c r="AE105" s="295">
        <v>0</v>
      </c>
      <c r="AF105" s="295">
        <v>0</v>
      </c>
      <c r="AG105" s="295">
        <v>0</v>
      </c>
      <c r="AH105" s="295" t="s">
        <v>948</v>
      </c>
      <c r="AI105" s="295">
        <v>3113546367</v>
      </c>
      <c r="AJ105" s="312" t="s">
        <v>972</v>
      </c>
      <c r="AK105" s="306">
        <v>28466</v>
      </c>
      <c r="AL105" s="293">
        <v>48</v>
      </c>
      <c r="AM105" s="301" t="s">
        <v>274</v>
      </c>
      <c r="AN105" s="301" t="s">
        <v>64</v>
      </c>
    </row>
    <row r="106" spans="1:40" ht="17.25" customHeight="1" x14ac:dyDescent="0.3">
      <c r="A106" s="572" t="s">
        <v>973</v>
      </c>
      <c r="B106" s="525" t="s">
        <v>59</v>
      </c>
      <c r="C106" s="295" t="s">
        <v>897</v>
      </c>
      <c r="D106" s="295" t="s">
        <v>844</v>
      </c>
      <c r="E106" s="293" t="s">
        <v>62</v>
      </c>
      <c r="F106" s="295" t="s">
        <v>434</v>
      </c>
      <c r="G106" s="545" t="s">
        <v>64</v>
      </c>
      <c r="H106" s="555">
        <v>7995375</v>
      </c>
      <c r="I106" s="344" t="s">
        <v>974</v>
      </c>
      <c r="J106" s="508">
        <v>1088308527</v>
      </c>
      <c r="K106" s="533" t="s">
        <v>975</v>
      </c>
      <c r="L106" s="297">
        <v>4</v>
      </c>
      <c r="M106" s="297">
        <v>115</v>
      </c>
      <c r="N106" s="298">
        <v>46031</v>
      </c>
      <c r="O106" s="561">
        <f t="shared" ref="O106" si="36">+H106</f>
        <v>7995375</v>
      </c>
      <c r="P106" s="302">
        <v>46043</v>
      </c>
      <c r="Q106" s="293" t="s">
        <v>50</v>
      </c>
      <c r="R106" s="302">
        <v>46044</v>
      </c>
      <c r="S106" s="293">
        <v>1118</v>
      </c>
      <c r="T106" s="495">
        <v>220402</v>
      </c>
      <c r="U106" s="555">
        <f t="shared" ref="U106" si="37">+H106</f>
        <v>7995375</v>
      </c>
      <c r="V106" s="300">
        <v>46043</v>
      </c>
      <c r="W106" s="301" t="s">
        <v>976</v>
      </c>
      <c r="X106" s="302">
        <v>46045</v>
      </c>
      <c r="Y106" s="307">
        <v>46134</v>
      </c>
      <c r="Z106" s="307">
        <v>46135</v>
      </c>
      <c r="AA106" s="298">
        <v>46179</v>
      </c>
      <c r="AB106" s="303">
        <f t="shared" si="11"/>
        <v>2665125</v>
      </c>
      <c r="AC106" s="345">
        <v>3997688</v>
      </c>
      <c r="AD106" s="622" t="s">
        <v>977</v>
      </c>
      <c r="AE106" s="295">
        <v>0</v>
      </c>
      <c r="AF106" s="295">
        <v>0</v>
      </c>
      <c r="AG106" s="295">
        <v>0</v>
      </c>
      <c r="AH106" s="295" t="s">
        <v>978</v>
      </c>
      <c r="AI106" s="295">
        <v>3112554563</v>
      </c>
      <c r="AJ106" s="312" t="s">
        <v>979</v>
      </c>
      <c r="AK106" s="306">
        <v>34108</v>
      </c>
      <c r="AL106" s="293">
        <v>33</v>
      </c>
      <c r="AM106" s="301" t="s">
        <v>274</v>
      </c>
      <c r="AN106" s="301" t="s">
        <v>64</v>
      </c>
    </row>
    <row r="107" spans="1:40" ht="17.25" customHeight="1" x14ac:dyDescent="0.3">
      <c r="A107" s="572" t="s">
        <v>980</v>
      </c>
      <c r="B107" s="525" t="s">
        <v>59</v>
      </c>
      <c r="C107" s="295" t="s">
        <v>897</v>
      </c>
      <c r="D107" s="295" t="s">
        <v>844</v>
      </c>
      <c r="E107" s="293" t="s">
        <v>62</v>
      </c>
      <c r="F107" s="295" t="s">
        <v>434</v>
      </c>
      <c r="G107" s="545" t="s">
        <v>64</v>
      </c>
      <c r="H107" s="555">
        <v>7995375</v>
      </c>
      <c r="I107" s="344" t="s">
        <v>981</v>
      </c>
      <c r="J107" s="508">
        <v>28914677</v>
      </c>
      <c r="K107" s="533" t="s">
        <v>982</v>
      </c>
      <c r="L107" s="297">
        <v>0</v>
      </c>
      <c r="M107" s="297">
        <v>112</v>
      </c>
      <c r="N107" s="298">
        <v>46031</v>
      </c>
      <c r="O107" s="561">
        <f t="shared" ref="O107" si="38">+H107</f>
        <v>7995375</v>
      </c>
      <c r="P107" s="302">
        <v>46043</v>
      </c>
      <c r="Q107" s="293" t="s">
        <v>50</v>
      </c>
      <c r="R107" s="302">
        <v>46044</v>
      </c>
      <c r="S107" s="293">
        <v>1128</v>
      </c>
      <c r="T107" s="495">
        <v>220402</v>
      </c>
      <c r="U107" s="555">
        <f t="shared" ref="U107" si="39">+H107</f>
        <v>7995375</v>
      </c>
      <c r="V107" s="300">
        <v>46043</v>
      </c>
      <c r="W107" s="301">
        <v>100052388</v>
      </c>
      <c r="X107" s="302">
        <v>46045</v>
      </c>
      <c r="Y107" s="307">
        <v>46134</v>
      </c>
      <c r="Z107" s="307">
        <v>46135</v>
      </c>
      <c r="AA107" s="298">
        <v>46179</v>
      </c>
      <c r="AB107" s="303">
        <f t="shared" si="11"/>
        <v>2665125</v>
      </c>
      <c r="AC107" s="345">
        <v>3997688</v>
      </c>
      <c r="AD107" s="623" t="s">
        <v>983</v>
      </c>
      <c r="AE107" s="295">
        <v>0</v>
      </c>
      <c r="AF107" s="295">
        <v>0</v>
      </c>
      <c r="AG107" s="295">
        <v>0</v>
      </c>
      <c r="AH107" s="295" t="s">
        <v>984</v>
      </c>
      <c r="AI107" s="295">
        <v>3118384325</v>
      </c>
      <c r="AJ107" s="312" t="s">
        <v>985</v>
      </c>
      <c r="AK107" s="306">
        <v>23860</v>
      </c>
      <c r="AL107" s="293">
        <v>60</v>
      </c>
      <c r="AM107" s="301" t="s">
        <v>274</v>
      </c>
      <c r="AN107" s="301" t="s">
        <v>64</v>
      </c>
    </row>
    <row r="108" spans="1:40" ht="17.25" customHeight="1" x14ac:dyDescent="0.3">
      <c r="A108" s="572" t="s">
        <v>986</v>
      </c>
      <c r="B108" s="525" t="s">
        <v>59</v>
      </c>
      <c r="C108" s="295" t="s">
        <v>897</v>
      </c>
      <c r="D108" s="295" t="s">
        <v>844</v>
      </c>
      <c r="E108" s="293" t="s">
        <v>62</v>
      </c>
      <c r="F108" s="295" t="s">
        <v>434</v>
      </c>
      <c r="G108" s="545" t="s">
        <v>64</v>
      </c>
      <c r="H108" s="555">
        <v>7995375</v>
      </c>
      <c r="I108" s="344" t="s">
        <v>987</v>
      </c>
      <c r="J108" s="508">
        <v>67001411</v>
      </c>
      <c r="K108" s="533" t="s">
        <v>988</v>
      </c>
      <c r="L108" s="297">
        <v>2</v>
      </c>
      <c r="M108" s="297">
        <v>110</v>
      </c>
      <c r="N108" s="298">
        <v>46031</v>
      </c>
      <c r="O108" s="561">
        <f t="shared" ref="O108" si="40">+H108</f>
        <v>7995375</v>
      </c>
      <c r="P108" s="302">
        <v>46043</v>
      </c>
      <c r="Q108" s="293" t="s">
        <v>50</v>
      </c>
      <c r="R108" s="302">
        <v>46044</v>
      </c>
      <c r="S108" s="293">
        <v>1117</v>
      </c>
      <c r="T108" s="495">
        <v>220402</v>
      </c>
      <c r="U108" s="555">
        <f t="shared" ref="U108" si="41">+H108</f>
        <v>7995375</v>
      </c>
      <c r="V108" s="300">
        <v>46043</v>
      </c>
      <c r="W108" s="301" t="s">
        <v>989</v>
      </c>
      <c r="X108" s="302">
        <v>46045</v>
      </c>
      <c r="Y108" s="307">
        <v>46134</v>
      </c>
      <c r="Z108" s="307">
        <v>46135</v>
      </c>
      <c r="AA108" s="298">
        <v>46179</v>
      </c>
      <c r="AB108" s="303">
        <f t="shared" si="11"/>
        <v>2665125</v>
      </c>
      <c r="AC108" s="345">
        <v>3997688</v>
      </c>
      <c r="AD108" s="622" t="s">
        <v>990</v>
      </c>
      <c r="AE108" s="295">
        <v>0</v>
      </c>
      <c r="AF108" s="295">
        <v>0</v>
      </c>
      <c r="AG108" s="295">
        <v>0</v>
      </c>
      <c r="AH108" s="295" t="s">
        <v>991</v>
      </c>
      <c r="AI108" s="295">
        <v>3235718293</v>
      </c>
      <c r="AJ108" s="312" t="s">
        <v>992</v>
      </c>
      <c r="AK108" s="306">
        <v>28366</v>
      </c>
      <c r="AL108" s="293">
        <v>48</v>
      </c>
      <c r="AM108" s="301" t="s">
        <v>274</v>
      </c>
      <c r="AN108" s="301" t="s">
        <v>64</v>
      </c>
    </row>
    <row r="109" spans="1:40" ht="17.25" customHeight="1" x14ac:dyDescent="0.3">
      <c r="A109" s="572" t="s">
        <v>993</v>
      </c>
      <c r="B109" s="525" t="s">
        <v>59</v>
      </c>
      <c r="C109" s="295" t="s">
        <v>897</v>
      </c>
      <c r="D109" s="295" t="s">
        <v>844</v>
      </c>
      <c r="E109" s="293" t="s">
        <v>62</v>
      </c>
      <c r="F109" s="295" t="s">
        <v>434</v>
      </c>
      <c r="G109" s="545" t="s">
        <v>64</v>
      </c>
      <c r="H109" s="555">
        <v>7355745</v>
      </c>
      <c r="I109" s="344" t="s">
        <v>994</v>
      </c>
      <c r="J109" s="508">
        <v>1005278869</v>
      </c>
      <c r="K109" s="533" t="s">
        <v>995</v>
      </c>
      <c r="L109" s="297">
        <v>6</v>
      </c>
      <c r="M109" s="297">
        <v>102</v>
      </c>
      <c r="N109" s="298">
        <v>46031</v>
      </c>
      <c r="O109" s="561">
        <f t="shared" ref="O109:O112" si="42">+H109</f>
        <v>7355745</v>
      </c>
      <c r="P109" s="302">
        <v>46043</v>
      </c>
      <c r="Q109" s="293" t="s">
        <v>50</v>
      </c>
      <c r="R109" s="302">
        <v>46044</v>
      </c>
      <c r="S109" s="293">
        <v>1116</v>
      </c>
      <c r="T109" s="495">
        <v>220402</v>
      </c>
      <c r="U109" s="555">
        <f t="shared" ref="U109:U112" si="43">+H109</f>
        <v>7355745</v>
      </c>
      <c r="V109" s="300">
        <v>46043</v>
      </c>
      <c r="W109" s="301" t="s">
        <v>996</v>
      </c>
      <c r="X109" s="302">
        <v>46046</v>
      </c>
      <c r="Y109" s="307">
        <v>46135</v>
      </c>
      <c r="Z109" s="307">
        <v>46136</v>
      </c>
      <c r="AA109" s="298">
        <v>46180</v>
      </c>
      <c r="AB109" s="303">
        <f t="shared" si="11"/>
        <v>2451915</v>
      </c>
      <c r="AC109" s="345">
        <v>3677873</v>
      </c>
      <c r="AD109" s="623" t="s">
        <v>997</v>
      </c>
      <c r="AE109" s="295">
        <v>0</v>
      </c>
      <c r="AF109" s="295">
        <v>0</v>
      </c>
      <c r="AG109" s="295">
        <v>0</v>
      </c>
      <c r="AH109" s="295" t="s">
        <v>998</v>
      </c>
      <c r="AI109" s="295">
        <v>3142680086</v>
      </c>
      <c r="AJ109" s="312" t="s">
        <v>999</v>
      </c>
      <c r="AK109" s="306">
        <v>37473</v>
      </c>
      <c r="AL109" s="293">
        <v>23</v>
      </c>
      <c r="AM109" s="301" t="s">
        <v>274</v>
      </c>
      <c r="AN109" s="301" t="s">
        <v>64</v>
      </c>
    </row>
    <row r="110" spans="1:40" ht="17.25" customHeight="1" x14ac:dyDescent="0.3">
      <c r="A110" s="572" t="s">
        <v>1000</v>
      </c>
      <c r="B110" s="525" t="s">
        <v>59</v>
      </c>
      <c r="C110" s="295" t="s">
        <v>865</v>
      </c>
      <c r="D110" s="295" t="s">
        <v>1001</v>
      </c>
      <c r="E110" s="293" t="s">
        <v>62</v>
      </c>
      <c r="F110" s="295" t="s">
        <v>1002</v>
      </c>
      <c r="G110" s="545" t="s">
        <v>64</v>
      </c>
      <c r="H110" s="555">
        <v>12600000</v>
      </c>
      <c r="I110" s="295" t="s">
        <v>1003</v>
      </c>
      <c r="J110" s="508">
        <v>65717924</v>
      </c>
      <c r="K110" s="533" t="s">
        <v>261</v>
      </c>
      <c r="L110" s="297">
        <v>5</v>
      </c>
      <c r="M110" s="297">
        <v>124</v>
      </c>
      <c r="N110" s="298">
        <v>46031</v>
      </c>
      <c r="O110" s="561">
        <f t="shared" si="42"/>
        <v>12600000</v>
      </c>
      <c r="P110" s="302">
        <v>46043</v>
      </c>
      <c r="Q110" s="293" t="s">
        <v>50</v>
      </c>
      <c r="R110" s="302">
        <v>46044</v>
      </c>
      <c r="S110" s="293">
        <v>1115</v>
      </c>
      <c r="T110" s="495">
        <v>220401</v>
      </c>
      <c r="U110" s="555">
        <f t="shared" si="43"/>
        <v>12600000</v>
      </c>
      <c r="V110" s="300">
        <v>46043</v>
      </c>
      <c r="W110" s="301" t="s">
        <v>1004</v>
      </c>
      <c r="X110" s="302">
        <v>46045</v>
      </c>
      <c r="Y110" s="307">
        <v>46134</v>
      </c>
      <c r="Z110" s="307">
        <v>46135</v>
      </c>
      <c r="AA110" s="298">
        <v>46179</v>
      </c>
      <c r="AB110" s="303">
        <f t="shared" si="11"/>
        <v>4200000</v>
      </c>
      <c r="AC110" s="310">
        <v>6300000</v>
      </c>
      <c r="AD110" s="622" t="s">
        <v>1005</v>
      </c>
      <c r="AE110" s="295">
        <v>0</v>
      </c>
      <c r="AF110" s="295">
        <v>0</v>
      </c>
      <c r="AG110" s="295">
        <v>0</v>
      </c>
      <c r="AH110" s="295" t="s">
        <v>1006</v>
      </c>
      <c r="AI110" s="295">
        <v>3105540197</v>
      </c>
      <c r="AJ110" s="312" t="s">
        <v>1007</v>
      </c>
      <c r="AK110" s="306">
        <v>27969</v>
      </c>
      <c r="AL110" s="293">
        <v>49</v>
      </c>
      <c r="AM110" s="301" t="s">
        <v>1008</v>
      </c>
      <c r="AN110" s="301" t="s">
        <v>64</v>
      </c>
    </row>
    <row r="111" spans="1:40" ht="17.25" customHeight="1" x14ac:dyDescent="0.3">
      <c r="A111" s="572" t="s">
        <v>1009</v>
      </c>
      <c r="B111" s="525" t="s">
        <v>41</v>
      </c>
      <c r="C111" s="295" t="s">
        <v>225</v>
      </c>
      <c r="D111" s="294" t="s">
        <v>1010</v>
      </c>
      <c r="E111" s="293" t="s">
        <v>62</v>
      </c>
      <c r="F111" s="296" t="s">
        <v>1011</v>
      </c>
      <c r="G111" s="545" t="s">
        <v>64</v>
      </c>
      <c r="H111" s="555">
        <v>90000000</v>
      </c>
      <c r="I111" s="295" t="s">
        <v>1012</v>
      </c>
      <c r="J111" s="508">
        <v>800201648</v>
      </c>
      <c r="K111" s="538" t="s">
        <v>170</v>
      </c>
      <c r="L111" s="297">
        <v>7</v>
      </c>
      <c r="M111" s="297">
        <v>131</v>
      </c>
      <c r="N111" s="299">
        <v>46031</v>
      </c>
      <c r="O111" s="561">
        <f t="shared" si="42"/>
        <v>90000000</v>
      </c>
      <c r="P111" s="302">
        <v>46043</v>
      </c>
      <c r="Q111" s="293" t="s">
        <v>50</v>
      </c>
      <c r="R111" s="302">
        <v>46052</v>
      </c>
      <c r="S111" s="293">
        <v>1155</v>
      </c>
      <c r="T111" s="495">
        <v>2102020213</v>
      </c>
      <c r="U111" s="555">
        <f t="shared" si="43"/>
        <v>90000000</v>
      </c>
      <c r="V111" s="300">
        <v>46052</v>
      </c>
      <c r="W111" s="301" t="s">
        <v>1013</v>
      </c>
      <c r="X111" s="302">
        <v>46056</v>
      </c>
      <c r="Y111" s="307">
        <v>46387</v>
      </c>
      <c r="Z111" s="299"/>
      <c r="AA111" s="295"/>
      <c r="AB111" s="303">
        <f>+U111/12</f>
        <v>7500000</v>
      </c>
      <c r="AC111" s="295"/>
      <c r="AD111" s="623" t="s">
        <v>1014</v>
      </c>
      <c r="AE111" s="295">
        <v>0</v>
      </c>
      <c r="AF111" s="295">
        <v>0</v>
      </c>
      <c r="AG111" s="295">
        <v>0</v>
      </c>
      <c r="AH111" s="295" t="s">
        <v>1015</v>
      </c>
      <c r="AI111" s="295">
        <v>3158630690</v>
      </c>
      <c r="AJ111" s="312" t="s">
        <v>1016</v>
      </c>
      <c r="AK111" s="306">
        <v>30584</v>
      </c>
      <c r="AL111" s="293">
        <v>42</v>
      </c>
      <c r="AM111" s="301" t="s">
        <v>149</v>
      </c>
      <c r="AN111" s="301" t="s">
        <v>64</v>
      </c>
    </row>
    <row r="112" spans="1:40" ht="17.25" customHeight="1" x14ac:dyDescent="0.3">
      <c r="A112" s="572" t="s">
        <v>1017</v>
      </c>
      <c r="B112" s="525" t="s">
        <v>41</v>
      </c>
      <c r="C112" s="295" t="s">
        <v>335</v>
      </c>
      <c r="D112" s="295" t="s">
        <v>1018</v>
      </c>
      <c r="E112" s="293" t="s">
        <v>62</v>
      </c>
      <c r="F112" s="296" t="s">
        <v>1019</v>
      </c>
      <c r="G112" s="545" t="s">
        <v>64</v>
      </c>
      <c r="H112" s="555">
        <v>3731155</v>
      </c>
      <c r="I112" s="295" t="s">
        <v>1020</v>
      </c>
      <c r="J112" s="508">
        <v>5824170</v>
      </c>
      <c r="K112" s="538" t="s">
        <v>89</v>
      </c>
      <c r="L112" s="297">
        <v>9</v>
      </c>
      <c r="M112" s="297">
        <v>96</v>
      </c>
      <c r="N112" s="299">
        <v>46031</v>
      </c>
      <c r="O112" s="561">
        <f t="shared" si="42"/>
        <v>3731155</v>
      </c>
      <c r="P112" s="302">
        <v>46043</v>
      </c>
      <c r="Q112" s="293" t="s">
        <v>50</v>
      </c>
      <c r="R112" s="302">
        <v>46044</v>
      </c>
      <c r="S112" s="293">
        <v>1114</v>
      </c>
      <c r="T112" s="495">
        <v>21030202</v>
      </c>
      <c r="U112" s="555">
        <f t="shared" si="43"/>
        <v>3731155</v>
      </c>
      <c r="V112" s="300">
        <v>46045</v>
      </c>
      <c r="W112" s="301" t="s">
        <v>1021</v>
      </c>
      <c r="X112" s="302">
        <v>46045</v>
      </c>
      <c r="Y112" s="307">
        <v>46075</v>
      </c>
      <c r="Z112" s="320">
        <v>46076</v>
      </c>
      <c r="AA112" s="320">
        <v>46091</v>
      </c>
      <c r="AB112" s="303">
        <f>+U112</f>
        <v>3731155</v>
      </c>
      <c r="AC112" s="303">
        <v>1865577</v>
      </c>
      <c r="AD112" s="622" t="s">
        <v>1022</v>
      </c>
      <c r="AE112" s="295">
        <v>0</v>
      </c>
      <c r="AF112" s="295">
        <v>0</v>
      </c>
      <c r="AG112" s="295">
        <v>0</v>
      </c>
      <c r="AH112" s="295" t="s">
        <v>1023</v>
      </c>
      <c r="AI112" s="295">
        <v>3187392682</v>
      </c>
      <c r="AJ112" s="312" t="s">
        <v>1024</v>
      </c>
      <c r="AK112" s="306">
        <v>29577</v>
      </c>
      <c r="AL112" s="293">
        <v>45</v>
      </c>
      <c r="AM112" s="301" t="s">
        <v>149</v>
      </c>
      <c r="AN112" s="301" t="s">
        <v>64</v>
      </c>
    </row>
    <row r="113" spans="1:40" ht="17.25" customHeight="1" x14ac:dyDescent="0.3">
      <c r="A113" s="572" t="s">
        <v>1025</v>
      </c>
      <c r="B113" s="525" t="s">
        <v>41</v>
      </c>
      <c r="C113" s="295" t="s">
        <v>335</v>
      </c>
      <c r="D113" s="295" t="s">
        <v>1018</v>
      </c>
      <c r="E113" s="293" t="s">
        <v>62</v>
      </c>
      <c r="F113" s="296" t="s">
        <v>1019</v>
      </c>
      <c r="G113" s="545" t="s">
        <v>64</v>
      </c>
      <c r="H113" s="555">
        <v>3731155</v>
      </c>
      <c r="I113" s="295" t="s">
        <v>1026</v>
      </c>
      <c r="J113" s="508">
        <v>1017208625</v>
      </c>
      <c r="K113" s="538" t="s">
        <v>1027</v>
      </c>
      <c r="L113" s="297">
        <v>0</v>
      </c>
      <c r="M113" s="297">
        <v>94</v>
      </c>
      <c r="N113" s="299">
        <v>46031</v>
      </c>
      <c r="O113" s="561">
        <f t="shared" ref="O113" si="44">+H113</f>
        <v>3731155</v>
      </c>
      <c r="P113" s="302">
        <v>46043</v>
      </c>
      <c r="Q113" s="293" t="s">
        <v>50</v>
      </c>
      <c r="R113" s="302">
        <v>46045</v>
      </c>
      <c r="S113" s="293">
        <v>1134</v>
      </c>
      <c r="T113" s="495">
        <v>21030202</v>
      </c>
      <c r="U113" s="555">
        <f t="shared" ref="U113" si="45">+H113</f>
        <v>3731155</v>
      </c>
      <c r="V113" s="300">
        <v>46043</v>
      </c>
      <c r="W113" s="301" t="s">
        <v>1028</v>
      </c>
      <c r="X113" s="302">
        <v>46045</v>
      </c>
      <c r="Y113" s="307">
        <v>46075</v>
      </c>
      <c r="Z113" s="320">
        <v>46076</v>
      </c>
      <c r="AA113" s="320">
        <v>46091</v>
      </c>
      <c r="AB113" s="303">
        <f t="shared" ref="AB113:AB114" si="46">+U113</f>
        <v>3731155</v>
      </c>
      <c r="AC113" s="303">
        <v>1865577</v>
      </c>
      <c r="AD113" s="623" t="s">
        <v>1029</v>
      </c>
      <c r="AE113" s="295">
        <v>0</v>
      </c>
      <c r="AF113" s="295">
        <v>0</v>
      </c>
      <c r="AG113" s="295">
        <v>0</v>
      </c>
      <c r="AH113" s="295" t="s">
        <v>1030</v>
      </c>
      <c r="AI113" s="295">
        <v>3187941898</v>
      </c>
      <c r="AJ113" s="312" t="s">
        <v>1031</v>
      </c>
      <c r="AK113" s="306">
        <v>34015</v>
      </c>
      <c r="AL113" s="293">
        <v>33</v>
      </c>
      <c r="AM113" s="301" t="s">
        <v>149</v>
      </c>
      <c r="AN113" s="301" t="s">
        <v>64</v>
      </c>
    </row>
    <row r="114" spans="1:40" ht="17.25" customHeight="1" x14ac:dyDescent="0.3">
      <c r="A114" s="572" t="s">
        <v>1032</v>
      </c>
      <c r="B114" s="525" t="s">
        <v>41</v>
      </c>
      <c r="C114" s="295" t="s">
        <v>335</v>
      </c>
      <c r="D114" s="295" t="s">
        <v>1018</v>
      </c>
      <c r="E114" s="293" t="s">
        <v>62</v>
      </c>
      <c r="F114" s="296" t="s">
        <v>1019</v>
      </c>
      <c r="G114" s="545" t="s">
        <v>64</v>
      </c>
      <c r="H114" s="555">
        <v>3731155</v>
      </c>
      <c r="I114" s="295" t="s">
        <v>1033</v>
      </c>
      <c r="J114" s="508">
        <v>1110579160</v>
      </c>
      <c r="K114" s="538" t="s">
        <v>89</v>
      </c>
      <c r="L114" s="297">
        <v>6</v>
      </c>
      <c r="M114" s="297">
        <v>95</v>
      </c>
      <c r="N114" s="299">
        <v>46031</v>
      </c>
      <c r="O114" s="561">
        <f t="shared" ref="O114:O115" si="47">+H114</f>
        <v>3731155</v>
      </c>
      <c r="P114" s="302">
        <v>46043</v>
      </c>
      <c r="Q114" s="293" t="s">
        <v>50</v>
      </c>
      <c r="R114" s="302">
        <v>46045</v>
      </c>
      <c r="S114" s="293">
        <v>1133</v>
      </c>
      <c r="T114" s="495">
        <v>21030202</v>
      </c>
      <c r="U114" s="555">
        <f t="shared" ref="U114:U115" si="48">+H114</f>
        <v>3731155</v>
      </c>
      <c r="V114" s="300">
        <v>46043</v>
      </c>
      <c r="W114" s="301" t="s">
        <v>1034</v>
      </c>
      <c r="X114" s="302">
        <v>46045</v>
      </c>
      <c r="Y114" s="307">
        <v>46075</v>
      </c>
      <c r="Z114" s="320">
        <v>46076</v>
      </c>
      <c r="AA114" s="320">
        <v>46091</v>
      </c>
      <c r="AB114" s="303">
        <f t="shared" si="46"/>
        <v>3731155</v>
      </c>
      <c r="AC114" s="303">
        <v>1865577</v>
      </c>
      <c r="AD114" s="622" t="s">
        <v>1035</v>
      </c>
      <c r="AE114" s="295">
        <v>0</v>
      </c>
      <c r="AF114" s="295">
        <v>0</v>
      </c>
      <c r="AG114" s="295">
        <v>0</v>
      </c>
      <c r="AH114" s="295" t="s">
        <v>1036</v>
      </c>
      <c r="AI114" s="295">
        <v>3208749573</v>
      </c>
      <c r="AJ114" s="312" t="s">
        <v>1037</v>
      </c>
      <c r="AK114" s="306">
        <v>35453</v>
      </c>
      <c r="AL114" s="293">
        <v>28</v>
      </c>
      <c r="AM114" s="301" t="s">
        <v>149</v>
      </c>
      <c r="AN114" s="301" t="s">
        <v>64</v>
      </c>
    </row>
    <row r="115" spans="1:40" ht="17.25" customHeight="1" x14ac:dyDescent="0.3">
      <c r="A115" s="572" t="s">
        <v>1038</v>
      </c>
      <c r="B115" s="525" t="s">
        <v>59</v>
      </c>
      <c r="C115" s="295" t="s">
        <v>865</v>
      </c>
      <c r="D115" s="295" t="s">
        <v>1001</v>
      </c>
      <c r="E115" s="293" t="s">
        <v>62</v>
      </c>
      <c r="F115" s="295" t="s">
        <v>1002</v>
      </c>
      <c r="G115" s="545" t="s">
        <v>64</v>
      </c>
      <c r="H115" s="555">
        <v>13572000</v>
      </c>
      <c r="I115" s="295" t="s">
        <v>1039</v>
      </c>
      <c r="J115" s="508">
        <v>1110554459</v>
      </c>
      <c r="K115" s="533" t="s">
        <v>89</v>
      </c>
      <c r="L115" s="297">
        <v>4</v>
      </c>
      <c r="M115" s="297">
        <v>122</v>
      </c>
      <c r="N115" s="298">
        <v>46031</v>
      </c>
      <c r="O115" s="561">
        <f t="shared" si="47"/>
        <v>13572000</v>
      </c>
      <c r="P115" s="302">
        <v>46044</v>
      </c>
      <c r="Q115" s="293" t="s">
        <v>50</v>
      </c>
      <c r="R115" s="302">
        <v>46045</v>
      </c>
      <c r="S115" s="293">
        <v>1138</v>
      </c>
      <c r="T115" s="495">
        <v>220401</v>
      </c>
      <c r="U115" s="555">
        <f t="shared" si="48"/>
        <v>13572000</v>
      </c>
      <c r="V115" s="300">
        <v>46044</v>
      </c>
      <c r="W115" s="301" t="s">
        <v>1040</v>
      </c>
      <c r="X115" s="302">
        <v>46048</v>
      </c>
      <c r="Y115" s="307">
        <v>46137</v>
      </c>
      <c r="Z115" s="307">
        <v>46138</v>
      </c>
      <c r="AA115" s="298">
        <v>46182</v>
      </c>
      <c r="AB115" s="303">
        <f t="shared" ref="AB115" si="49">+U115/3</f>
        <v>4524000</v>
      </c>
      <c r="AC115" s="303">
        <v>6786000</v>
      </c>
      <c r="AD115" s="623" t="s">
        <v>1041</v>
      </c>
      <c r="AE115" s="295">
        <v>0</v>
      </c>
      <c r="AF115" s="295">
        <v>0</v>
      </c>
      <c r="AG115" s="295">
        <v>0</v>
      </c>
      <c r="AH115" s="295" t="s">
        <v>1042</v>
      </c>
      <c r="AI115" s="295">
        <v>3164925466</v>
      </c>
      <c r="AJ115" s="312" t="s">
        <v>1043</v>
      </c>
      <c r="AK115" s="306">
        <v>34696</v>
      </c>
      <c r="AL115" s="293">
        <v>31</v>
      </c>
      <c r="AM115" s="301" t="s">
        <v>1008</v>
      </c>
      <c r="AN115" s="301" t="s">
        <v>64</v>
      </c>
    </row>
    <row r="116" spans="1:40" ht="17.25" customHeight="1" x14ac:dyDescent="0.3">
      <c r="A116" s="572" t="s">
        <v>1044</v>
      </c>
      <c r="B116" s="525" t="s">
        <v>59</v>
      </c>
      <c r="C116" s="295" t="s">
        <v>865</v>
      </c>
      <c r="D116" s="295" t="s">
        <v>1001</v>
      </c>
      <c r="E116" s="293" t="s">
        <v>62</v>
      </c>
      <c r="F116" s="295" t="s">
        <v>1002</v>
      </c>
      <c r="G116" s="545" t="s">
        <v>64</v>
      </c>
      <c r="H116" s="555">
        <v>13572000</v>
      </c>
      <c r="I116" s="295" t="s">
        <v>1045</v>
      </c>
      <c r="J116" s="508">
        <v>1054562128</v>
      </c>
      <c r="K116" s="533" t="s">
        <v>1046</v>
      </c>
      <c r="L116" s="297">
        <v>2</v>
      </c>
      <c r="M116" s="297">
        <v>128</v>
      </c>
      <c r="N116" s="298">
        <v>46031</v>
      </c>
      <c r="O116" s="561">
        <f t="shared" ref="O116:O117" si="50">+H116</f>
        <v>13572000</v>
      </c>
      <c r="P116" s="302">
        <v>46044</v>
      </c>
      <c r="Q116" s="293" t="s">
        <v>50</v>
      </c>
      <c r="R116" s="302">
        <v>220401</v>
      </c>
      <c r="S116" s="293">
        <v>1143</v>
      </c>
      <c r="T116" s="495">
        <v>220401</v>
      </c>
      <c r="U116" s="555">
        <f t="shared" ref="U116:U117" si="51">+H116</f>
        <v>13572000</v>
      </c>
      <c r="V116" s="300">
        <v>46044</v>
      </c>
      <c r="W116" s="301" t="s">
        <v>1047</v>
      </c>
      <c r="X116" s="302">
        <v>46048</v>
      </c>
      <c r="Y116" s="307">
        <v>46137</v>
      </c>
      <c r="Z116" s="307">
        <v>46138</v>
      </c>
      <c r="AA116" s="298">
        <v>46182</v>
      </c>
      <c r="AB116" s="303">
        <f t="shared" ref="AB116:AB117" si="52">+U116/3</f>
        <v>4524000</v>
      </c>
      <c r="AC116" s="303">
        <v>6786000</v>
      </c>
      <c r="AD116" s="622" t="s">
        <v>1048</v>
      </c>
      <c r="AE116" s="295">
        <v>0</v>
      </c>
      <c r="AF116" s="295">
        <v>0</v>
      </c>
      <c r="AG116" s="295">
        <v>0</v>
      </c>
      <c r="AH116" s="295" t="s">
        <v>1049</v>
      </c>
      <c r="AI116" s="295">
        <v>3505492763</v>
      </c>
      <c r="AJ116" s="312" t="s">
        <v>1050</v>
      </c>
      <c r="AK116" s="306">
        <v>34658</v>
      </c>
      <c r="AL116" s="293">
        <v>31</v>
      </c>
      <c r="AM116" s="301" t="s">
        <v>1008</v>
      </c>
      <c r="AN116" s="301" t="s">
        <v>64</v>
      </c>
    </row>
    <row r="117" spans="1:40" ht="17.25" customHeight="1" x14ac:dyDescent="0.3">
      <c r="A117" s="572" t="s">
        <v>1051</v>
      </c>
      <c r="B117" s="525" t="s">
        <v>59</v>
      </c>
      <c r="C117" s="295" t="s">
        <v>865</v>
      </c>
      <c r="D117" s="295" t="s">
        <v>937</v>
      </c>
      <c r="E117" s="293" t="s">
        <v>62</v>
      </c>
      <c r="F117" s="295" t="s">
        <v>876</v>
      </c>
      <c r="G117" s="545" t="s">
        <v>64</v>
      </c>
      <c r="H117" s="555">
        <v>7995375</v>
      </c>
      <c r="I117" s="295" t="s">
        <v>1052</v>
      </c>
      <c r="J117" s="508">
        <v>65632947</v>
      </c>
      <c r="K117" s="533" t="s">
        <v>89</v>
      </c>
      <c r="L117" s="297">
        <v>8</v>
      </c>
      <c r="M117" s="297">
        <v>99</v>
      </c>
      <c r="N117" s="298">
        <v>46031</v>
      </c>
      <c r="O117" s="561">
        <f t="shared" si="50"/>
        <v>7995375</v>
      </c>
      <c r="P117" s="302">
        <v>46044</v>
      </c>
      <c r="Q117" s="293" t="s">
        <v>50</v>
      </c>
      <c r="R117" s="302">
        <v>46045</v>
      </c>
      <c r="S117" s="293">
        <v>1142</v>
      </c>
      <c r="T117" s="495">
        <v>220402</v>
      </c>
      <c r="U117" s="555">
        <f t="shared" si="51"/>
        <v>7995375</v>
      </c>
      <c r="V117" s="300">
        <v>46044</v>
      </c>
      <c r="W117" s="301" t="s">
        <v>1053</v>
      </c>
      <c r="X117" s="302">
        <v>46049</v>
      </c>
      <c r="Y117" s="307">
        <v>46138</v>
      </c>
      <c r="Z117" s="307">
        <v>46139</v>
      </c>
      <c r="AA117" s="298">
        <v>46183</v>
      </c>
      <c r="AB117" s="303">
        <f t="shared" si="52"/>
        <v>2665125</v>
      </c>
      <c r="AC117" s="310">
        <v>3997687</v>
      </c>
      <c r="AD117" s="623" t="s">
        <v>1054</v>
      </c>
      <c r="AE117" s="295">
        <v>0</v>
      </c>
      <c r="AF117" s="295">
        <v>0</v>
      </c>
      <c r="AG117" s="295">
        <v>0</v>
      </c>
      <c r="AH117" s="295" t="s">
        <v>1055</v>
      </c>
      <c r="AI117" s="295">
        <v>3132513206</v>
      </c>
      <c r="AJ117" s="312" t="s">
        <v>1056</v>
      </c>
      <c r="AK117" s="306">
        <v>31106</v>
      </c>
      <c r="AL117" s="293">
        <v>40</v>
      </c>
      <c r="AM117" s="301" t="s">
        <v>943</v>
      </c>
      <c r="AN117" s="301" t="s">
        <v>64</v>
      </c>
    </row>
    <row r="118" spans="1:40" ht="17.25" customHeight="1" x14ac:dyDescent="0.3">
      <c r="A118" s="572" t="s">
        <v>1057</v>
      </c>
      <c r="B118" s="525" t="s">
        <v>59</v>
      </c>
      <c r="C118" s="295" t="s">
        <v>865</v>
      </c>
      <c r="D118" s="295" t="s">
        <v>1001</v>
      </c>
      <c r="E118" s="293" t="s">
        <v>62</v>
      </c>
      <c r="F118" s="295" t="s">
        <v>1002</v>
      </c>
      <c r="G118" s="545" t="s">
        <v>64</v>
      </c>
      <c r="H118" s="555">
        <v>13572000</v>
      </c>
      <c r="I118" s="295" t="s">
        <v>1058</v>
      </c>
      <c r="J118" s="508">
        <v>19483464</v>
      </c>
      <c r="K118" s="533" t="s">
        <v>170</v>
      </c>
      <c r="L118" s="297">
        <v>5</v>
      </c>
      <c r="M118" s="297">
        <v>123</v>
      </c>
      <c r="N118" s="298">
        <v>46031</v>
      </c>
      <c r="O118" s="561">
        <f t="shared" ref="O118:O119" si="53">+H118</f>
        <v>13572000</v>
      </c>
      <c r="P118" s="302">
        <v>46044</v>
      </c>
      <c r="Q118" s="293" t="s">
        <v>50</v>
      </c>
      <c r="R118" s="302">
        <v>46045</v>
      </c>
      <c r="S118" s="293">
        <v>1141</v>
      </c>
      <c r="T118" s="495">
        <v>220401</v>
      </c>
      <c r="U118" s="555">
        <f t="shared" ref="U118:U119" si="54">+H118</f>
        <v>13572000</v>
      </c>
      <c r="V118" s="300">
        <v>46044</v>
      </c>
      <c r="W118" s="301" t="s">
        <v>1059</v>
      </c>
      <c r="X118" s="302">
        <v>46048</v>
      </c>
      <c r="Y118" s="307">
        <v>46137</v>
      </c>
      <c r="Z118" s="307">
        <v>46138</v>
      </c>
      <c r="AA118" s="298">
        <v>46182</v>
      </c>
      <c r="AB118" s="303">
        <f t="shared" ref="AB118" si="55">+U118/3</f>
        <v>4524000</v>
      </c>
      <c r="AC118" s="303">
        <v>6786000</v>
      </c>
      <c r="AD118" s="622" t="s">
        <v>1060</v>
      </c>
      <c r="AE118" s="295">
        <v>0</v>
      </c>
      <c r="AF118" s="295">
        <v>0</v>
      </c>
      <c r="AG118" s="295">
        <v>0</v>
      </c>
      <c r="AH118" s="295" t="s">
        <v>1061</v>
      </c>
      <c r="AI118" s="295">
        <v>3203473699</v>
      </c>
      <c r="AJ118" s="312" t="s">
        <v>1062</v>
      </c>
      <c r="AK118" s="306">
        <v>22642</v>
      </c>
      <c r="AL118" s="293">
        <v>64</v>
      </c>
      <c r="AM118" s="301" t="s">
        <v>1008</v>
      </c>
      <c r="AN118" s="301" t="s">
        <v>64</v>
      </c>
    </row>
    <row r="119" spans="1:40" ht="17.25" customHeight="1" x14ac:dyDescent="0.3">
      <c r="A119" s="576" t="s">
        <v>1063</v>
      </c>
      <c r="B119" s="525" t="s">
        <v>151</v>
      </c>
      <c r="C119" s="295" t="s">
        <v>358</v>
      </c>
      <c r="D119" s="294" t="s">
        <v>1064</v>
      </c>
      <c r="E119" s="293" t="s">
        <v>62</v>
      </c>
      <c r="F119" s="295" t="s">
        <v>1065</v>
      </c>
      <c r="G119" s="545" t="s">
        <v>156</v>
      </c>
      <c r="H119" s="555">
        <v>27504000</v>
      </c>
      <c r="I119" s="295" t="s">
        <v>1066</v>
      </c>
      <c r="J119" s="508">
        <v>1105789068</v>
      </c>
      <c r="K119" s="533" t="s">
        <v>719</v>
      </c>
      <c r="L119" s="297">
        <v>9</v>
      </c>
      <c r="M119" s="297">
        <v>130</v>
      </c>
      <c r="N119" s="298">
        <v>46031</v>
      </c>
      <c r="O119" s="561">
        <f t="shared" si="53"/>
        <v>27504000</v>
      </c>
      <c r="P119" s="302">
        <v>46044</v>
      </c>
      <c r="Q119" s="293" t="s">
        <v>50</v>
      </c>
      <c r="R119" s="302">
        <v>46045</v>
      </c>
      <c r="S119" s="293">
        <v>1144</v>
      </c>
      <c r="T119" s="495">
        <v>2101010301</v>
      </c>
      <c r="U119" s="555">
        <f t="shared" si="54"/>
        <v>27504000</v>
      </c>
      <c r="V119" s="300">
        <v>46044</v>
      </c>
      <c r="W119" s="301" t="s">
        <v>1067</v>
      </c>
      <c r="X119" s="302">
        <v>46045</v>
      </c>
      <c r="Y119" s="307">
        <v>46134</v>
      </c>
      <c r="Z119" s="299"/>
      <c r="AA119" s="295"/>
      <c r="AB119" s="303">
        <f>+U119/6</f>
        <v>4584000</v>
      </c>
      <c r="AC119" s="295"/>
      <c r="AD119" s="623" t="s">
        <v>1068</v>
      </c>
      <c r="AE119" s="295">
        <v>0</v>
      </c>
      <c r="AF119" s="295">
        <v>0</v>
      </c>
      <c r="AG119" s="295">
        <v>0</v>
      </c>
      <c r="AH119" s="295" t="s">
        <v>1069</v>
      </c>
      <c r="AI119" s="295">
        <v>3168314914</v>
      </c>
      <c r="AJ119" s="312" t="s">
        <v>1070</v>
      </c>
      <c r="AK119" s="306">
        <v>34428</v>
      </c>
      <c r="AL119" s="293">
        <v>31</v>
      </c>
      <c r="AM119" s="301" t="s">
        <v>930</v>
      </c>
      <c r="AN119" s="301" t="s">
        <v>1071</v>
      </c>
    </row>
    <row r="120" spans="1:40" ht="17.25" customHeight="1" x14ac:dyDescent="0.3">
      <c r="A120" s="576" t="s">
        <v>1072</v>
      </c>
      <c r="B120" s="525" t="s">
        <v>59</v>
      </c>
      <c r="C120" s="295" t="s">
        <v>865</v>
      </c>
      <c r="D120" s="295" t="s">
        <v>1001</v>
      </c>
      <c r="E120" s="293" t="s">
        <v>62</v>
      </c>
      <c r="F120" s="295" t="s">
        <v>1002</v>
      </c>
      <c r="G120" s="545" t="s">
        <v>64</v>
      </c>
      <c r="H120" s="555">
        <v>13572000</v>
      </c>
      <c r="I120" s="295" t="s">
        <v>1073</v>
      </c>
      <c r="J120" s="508">
        <v>28559183</v>
      </c>
      <c r="K120" s="533" t="s">
        <v>89</v>
      </c>
      <c r="L120" s="297">
        <v>1</v>
      </c>
      <c r="M120" s="297">
        <v>125</v>
      </c>
      <c r="N120" s="298">
        <v>46031</v>
      </c>
      <c r="O120" s="561">
        <f t="shared" ref="O120" si="56">+H120</f>
        <v>13572000</v>
      </c>
      <c r="P120" s="302">
        <v>46044</v>
      </c>
      <c r="Q120" s="293" t="s">
        <v>50</v>
      </c>
      <c r="R120" s="302">
        <v>46045</v>
      </c>
      <c r="S120" s="293">
        <v>1140</v>
      </c>
      <c r="T120" s="495">
        <v>220401</v>
      </c>
      <c r="U120" s="555">
        <f t="shared" ref="U120" si="57">+H120</f>
        <v>13572000</v>
      </c>
      <c r="V120" s="300">
        <v>46045</v>
      </c>
      <c r="W120" s="301" t="s">
        <v>1074</v>
      </c>
      <c r="X120" s="302">
        <v>46049</v>
      </c>
      <c r="Y120" s="307">
        <v>46138</v>
      </c>
      <c r="Z120" s="307">
        <v>46139</v>
      </c>
      <c r="AA120" s="298">
        <v>46183</v>
      </c>
      <c r="AB120" s="303">
        <f t="shared" ref="AB120" si="58">+U120/3</f>
        <v>4524000</v>
      </c>
      <c r="AC120" s="303">
        <v>6786000</v>
      </c>
      <c r="AD120" s="622" t="s">
        <v>1075</v>
      </c>
      <c r="AE120" s="295">
        <v>0</v>
      </c>
      <c r="AF120" s="295">
        <v>0</v>
      </c>
      <c r="AG120" s="295">
        <v>0</v>
      </c>
      <c r="AH120" s="295" t="s">
        <v>1076</v>
      </c>
      <c r="AI120" s="295">
        <v>3107688512</v>
      </c>
      <c r="AJ120" s="312" t="s">
        <v>1077</v>
      </c>
      <c r="AK120" s="306">
        <v>30426</v>
      </c>
      <c r="AL120" s="293">
        <v>42</v>
      </c>
      <c r="AM120" s="301" t="s">
        <v>1008</v>
      </c>
      <c r="AN120" s="301" t="s">
        <v>64</v>
      </c>
    </row>
    <row r="121" spans="1:40" ht="17.25" customHeight="1" x14ac:dyDescent="0.3">
      <c r="A121" s="576" t="s">
        <v>1078</v>
      </c>
      <c r="B121" s="525" t="s">
        <v>59</v>
      </c>
      <c r="C121" s="295" t="s">
        <v>865</v>
      </c>
      <c r="D121" s="295" t="s">
        <v>1001</v>
      </c>
      <c r="E121" s="293" t="s">
        <v>62</v>
      </c>
      <c r="F121" s="295" t="s">
        <v>1002</v>
      </c>
      <c r="G121" s="545" t="s">
        <v>64</v>
      </c>
      <c r="H121" s="555">
        <v>13572000</v>
      </c>
      <c r="I121" s="295" t="s">
        <v>1079</v>
      </c>
      <c r="J121" s="508">
        <v>1106392563</v>
      </c>
      <c r="K121" s="533" t="s">
        <v>89</v>
      </c>
      <c r="L121" s="297">
        <v>1</v>
      </c>
      <c r="M121" s="297">
        <v>127</v>
      </c>
      <c r="N121" s="298">
        <v>46031</v>
      </c>
      <c r="O121" s="561">
        <f t="shared" ref="O121:O137" si="59">+H121</f>
        <v>13572000</v>
      </c>
      <c r="P121" s="302">
        <v>46044</v>
      </c>
      <c r="Q121" s="293" t="s">
        <v>50</v>
      </c>
      <c r="R121" s="302">
        <v>46045</v>
      </c>
      <c r="S121" s="293">
        <v>1139</v>
      </c>
      <c r="T121" s="495">
        <v>220401</v>
      </c>
      <c r="U121" s="555">
        <f t="shared" ref="U121:U136" si="60">+H121</f>
        <v>13572000</v>
      </c>
      <c r="V121" s="300">
        <v>46044</v>
      </c>
      <c r="W121" s="301" t="s">
        <v>1080</v>
      </c>
      <c r="X121" s="302">
        <v>46049</v>
      </c>
      <c r="Y121" s="307">
        <v>46138</v>
      </c>
      <c r="Z121" s="307">
        <v>46139</v>
      </c>
      <c r="AA121" s="298">
        <v>46183</v>
      </c>
      <c r="AB121" s="303">
        <f t="shared" ref="AB121" si="61">+U121/3</f>
        <v>4524000</v>
      </c>
      <c r="AC121" s="303">
        <v>6786000</v>
      </c>
      <c r="AD121" s="623" t="s">
        <v>1081</v>
      </c>
      <c r="AE121" s="295">
        <v>0</v>
      </c>
      <c r="AF121" s="295">
        <v>0</v>
      </c>
      <c r="AG121" s="295">
        <v>0</v>
      </c>
      <c r="AH121" s="295" t="s">
        <v>1082</v>
      </c>
      <c r="AI121" s="295">
        <v>3154654899</v>
      </c>
      <c r="AJ121" s="312" t="s">
        <v>1083</v>
      </c>
      <c r="AK121" s="306">
        <v>31599</v>
      </c>
      <c r="AL121" s="293">
        <v>39</v>
      </c>
      <c r="AM121" s="301" t="s">
        <v>1008</v>
      </c>
      <c r="AN121" s="301" t="s">
        <v>64</v>
      </c>
    </row>
    <row r="122" spans="1:40" ht="17.25" customHeight="1" x14ac:dyDescent="0.3">
      <c r="A122" s="576" t="s">
        <v>1084</v>
      </c>
      <c r="B122" s="525" t="s">
        <v>41</v>
      </c>
      <c r="C122" s="295" t="s">
        <v>335</v>
      </c>
      <c r="D122" s="295" t="s">
        <v>1018</v>
      </c>
      <c r="E122" s="293" t="s">
        <v>62</v>
      </c>
      <c r="F122" s="296" t="s">
        <v>1019</v>
      </c>
      <c r="G122" s="545" t="s">
        <v>64</v>
      </c>
      <c r="H122" s="555">
        <v>3731155</v>
      </c>
      <c r="I122" s="295" t="s">
        <v>1085</v>
      </c>
      <c r="J122" s="508">
        <v>1110563718</v>
      </c>
      <c r="K122" s="538" t="s">
        <v>89</v>
      </c>
      <c r="L122" s="297">
        <v>5</v>
      </c>
      <c r="M122" s="297">
        <v>93</v>
      </c>
      <c r="N122" s="299">
        <v>46031</v>
      </c>
      <c r="O122" s="561">
        <f t="shared" si="59"/>
        <v>3731155</v>
      </c>
      <c r="P122" s="302">
        <v>46043</v>
      </c>
      <c r="Q122" s="293" t="s">
        <v>50</v>
      </c>
      <c r="R122" s="302">
        <v>46045</v>
      </c>
      <c r="S122" s="293">
        <v>1135</v>
      </c>
      <c r="T122" s="495">
        <v>21030202</v>
      </c>
      <c r="U122" s="555">
        <f t="shared" si="60"/>
        <v>3731155</v>
      </c>
      <c r="V122" s="300">
        <v>46045</v>
      </c>
      <c r="W122" s="301">
        <v>100052487</v>
      </c>
      <c r="X122" s="302">
        <v>46045</v>
      </c>
      <c r="Y122" s="307">
        <v>46075</v>
      </c>
      <c r="Z122" s="320">
        <v>46076</v>
      </c>
      <c r="AA122" s="320">
        <v>46091</v>
      </c>
      <c r="AB122" s="303">
        <f t="shared" ref="AB122" si="62">+U122</f>
        <v>3731155</v>
      </c>
      <c r="AC122" s="303">
        <v>1865577</v>
      </c>
      <c r="AD122" s="622" t="s">
        <v>1086</v>
      </c>
      <c r="AE122" s="295">
        <v>0</v>
      </c>
      <c r="AF122" s="295">
        <v>0</v>
      </c>
      <c r="AG122" s="295">
        <v>0</v>
      </c>
      <c r="AH122" s="295" t="s">
        <v>1087</v>
      </c>
      <c r="AI122" s="295">
        <v>3163047782</v>
      </c>
      <c r="AJ122" s="312" t="s">
        <v>1088</v>
      </c>
      <c r="AK122" s="306">
        <v>34963</v>
      </c>
      <c r="AL122" s="293">
        <v>30</v>
      </c>
      <c r="AM122" s="301" t="s">
        <v>149</v>
      </c>
      <c r="AN122" s="301" t="s">
        <v>64</v>
      </c>
    </row>
    <row r="123" spans="1:40" ht="17.25" customHeight="1" x14ac:dyDescent="0.3">
      <c r="A123" s="576" t="s">
        <v>1089</v>
      </c>
      <c r="B123" s="525" t="s">
        <v>59</v>
      </c>
      <c r="C123" s="295" t="s">
        <v>300</v>
      </c>
      <c r="D123" s="294" t="s">
        <v>1090</v>
      </c>
      <c r="E123" s="293" t="s">
        <v>62</v>
      </c>
      <c r="F123" s="295" t="s">
        <v>1091</v>
      </c>
      <c r="G123" s="545" t="s">
        <v>156</v>
      </c>
      <c r="H123" s="555">
        <v>13545000</v>
      </c>
      <c r="I123" s="295" t="s">
        <v>304</v>
      </c>
      <c r="J123" s="508" t="s">
        <v>305</v>
      </c>
      <c r="K123" s="533" t="s">
        <v>89</v>
      </c>
      <c r="L123" s="297">
        <v>1</v>
      </c>
      <c r="M123" s="297">
        <v>64</v>
      </c>
      <c r="N123" s="298">
        <v>46023</v>
      </c>
      <c r="O123" s="561">
        <f t="shared" si="59"/>
        <v>13545000</v>
      </c>
      <c r="P123" s="302">
        <v>46045</v>
      </c>
      <c r="Q123" s="293" t="s">
        <v>50</v>
      </c>
      <c r="R123" s="302">
        <v>46048</v>
      </c>
      <c r="S123" s="293">
        <v>1147</v>
      </c>
      <c r="T123" s="495">
        <v>220401</v>
      </c>
      <c r="U123" s="555">
        <f t="shared" si="60"/>
        <v>13545000</v>
      </c>
      <c r="V123" s="300">
        <v>46045</v>
      </c>
      <c r="W123" s="301" t="s">
        <v>1092</v>
      </c>
      <c r="X123" s="302">
        <v>46057</v>
      </c>
      <c r="Y123" s="307">
        <v>46145</v>
      </c>
      <c r="Z123" s="307">
        <v>46146</v>
      </c>
      <c r="AA123" s="298">
        <v>46190</v>
      </c>
      <c r="AB123" s="303">
        <f>+U123/3</f>
        <v>4515000</v>
      </c>
      <c r="AC123" s="303">
        <v>6772500</v>
      </c>
      <c r="AD123" s="623" t="s">
        <v>1093</v>
      </c>
      <c r="AE123" s="295">
        <v>0</v>
      </c>
      <c r="AF123" s="295">
        <v>0</v>
      </c>
      <c r="AG123" s="295">
        <v>0</v>
      </c>
      <c r="AH123" s="312" t="s">
        <v>308</v>
      </c>
      <c r="AI123" s="295">
        <v>3144394113</v>
      </c>
      <c r="AJ123" s="312" t="s">
        <v>309</v>
      </c>
      <c r="AK123" s="306">
        <v>28010</v>
      </c>
      <c r="AL123" s="293">
        <v>49</v>
      </c>
      <c r="AM123" s="301" t="s">
        <v>149</v>
      </c>
      <c r="AN123" s="301" t="s">
        <v>310</v>
      </c>
    </row>
    <row r="124" spans="1:40" ht="17.25" customHeight="1" x14ac:dyDescent="0.3">
      <c r="A124" s="576" t="s">
        <v>1094</v>
      </c>
      <c r="B124" s="525" t="s">
        <v>41</v>
      </c>
      <c r="C124" s="295" t="s">
        <v>1095</v>
      </c>
      <c r="D124" s="295" t="s">
        <v>1096</v>
      </c>
      <c r="E124" s="293" t="s">
        <v>62</v>
      </c>
      <c r="F124" s="296" t="s">
        <v>1097</v>
      </c>
      <c r="G124" s="545" t="s">
        <v>156</v>
      </c>
      <c r="H124" s="555">
        <v>13752045</v>
      </c>
      <c r="I124" s="295" t="s">
        <v>1098</v>
      </c>
      <c r="J124" s="508" t="s">
        <v>1099</v>
      </c>
      <c r="K124" s="538" t="s">
        <v>170</v>
      </c>
      <c r="L124" s="297">
        <v>3</v>
      </c>
      <c r="M124" s="297">
        <v>133</v>
      </c>
      <c r="N124" s="299">
        <v>46031</v>
      </c>
      <c r="O124" s="561">
        <f t="shared" si="59"/>
        <v>13752045</v>
      </c>
      <c r="P124" s="302">
        <v>46045</v>
      </c>
      <c r="Q124" s="293" t="s">
        <v>50</v>
      </c>
      <c r="R124" s="302">
        <v>46048</v>
      </c>
      <c r="S124" s="293">
        <v>1148</v>
      </c>
      <c r="T124" s="495">
        <v>2101010301</v>
      </c>
      <c r="U124" s="555">
        <f t="shared" si="60"/>
        <v>13752045</v>
      </c>
      <c r="V124" s="300">
        <v>46045</v>
      </c>
      <c r="W124" s="301" t="s">
        <v>1100</v>
      </c>
      <c r="X124" s="302">
        <v>46056</v>
      </c>
      <c r="Y124" s="307">
        <v>46144</v>
      </c>
      <c r="Z124" s="307">
        <v>46145</v>
      </c>
      <c r="AA124" s="298">
        <v>46189</v>
      </c>
      <c r="AB124" s="303">
        <f t="shared" ref="AB124:AB125" si="63">+U124/3</f>
        <v>4584015</v>
      </c>
      <c r="AC124" s="303">
        <v>6876022</v>
      </c>
      <c r="AD124" s="622" t="s">
        <v>1101</v>
      </c>
      <c r="AE124" s="295">
        <v>0</v>
      </c>
      <c r="AF124" s="295">
        <v>0</v>
      </c>
      <c r="AG124" s="295">
        <v>0</v>
      </c>
      <c r="AH124" s="719" t="s">
        <v>1102</v>
      </c>
      <c r="AI124" s="295">
        <v>3023897900</v>
      </c>
      <c r="AJ124" s="312" t="s">
        <v>1103</v>
      </c>
      <c r="AK124" s="306">
        <v>30314</v>
      </c>
      <c r="AL124" s="293">
        <v>43</v>
      </c>
      <c r="AM124" s="301" t="s">
        <v>149</v>
      </c>
      <c r="AN124" s="301" t="s">
        <v>1104</v>
      </c>
    </row>
    <row r="125" spans="1:40" ht="17.25" customHeight="1" x14ac:dyDescent="0.3">
      <c r="A125" s="576" t="s">
        <v>1105</v>
      </c>
      <c r="B125" s="525" t="s">
        <v>41</v>
      </c>
      <c r="C125" s="295" t="s">
        <v>358</v>
      </c>
      <c r="D125" s="294" t="s">
        <v>1106</v>
      </c>
      <c r="E125" s="293" t="s">
        <v>62</v>
      </c>
      <c r="F125" s="296" t="s">
        <v>314</v>
      </c>
      <c r="G125" s="545" t="s">
        <v>156</v>
      </c>
      <c r="H125" s="555">
        <v>19188800</v>
      </c>
      <c r="I125" s="295" t="s">
        <v>1107</v>
      </c>
      <c r="J125" s="508">
        <v>72228787</v>
      </c>
      <c r="K125" s="538" t="s">
        <v>1108</v>
      </c>
      <c r="L125" s="297">
        <v>1</v>
      </c>
      <c r="M125" s="297">
        <v>132</v>
      </c>
      <c r="N125" s="299">
        <v>46031</v>
      </c>
      <c r="O125" s="561">
        <f t="shared" si="59"/>
        <v>19188800</v>
      </c>
      <c r="P125" s="302">
        <v>46045</v>
      </c>
      <c r="Q125" s="293" t="s">
        <v>50</v>
      </c>
      <c r="R125" s="302">
        <v>46048</v>
      </c>
      <c r="S125" s="293">
        <v>1149</v>
      </c>
      <c r="T125" s="495">
        <v>2101010301</v>
      </c>
      <c r="U125" s="555">
        <f t="shared" si="60"/>
        <v>19188800</v>
      </c>
      <c r="V125" s="300">
        <v>46048</v>
      </c>
      <c r="W125" s="317" t="s">
        <v>1109</v>
      </c>
      <c r="X125" s="302">
        <v>46051</v>
      </c>
      <c r="Y125" s="307">
        <v>46140</v>
      </c>
      <c r="Z125" s="320">
        <v>46141</v>
      </c>
      <c r="AA125" s="298">
        <v>46185</v>
      </c>
      <c r="AB125" s="303">
        <f t="shared" si="63"/>
        <v>6396266.666666667</v>
      </c>
      <c r="AC125" s="345">
        <v>9594450</v>
      </c>
      <c r="AD125" s="623" t="s">
        <v>1110</v>
      </c>
      <c r="AE125" s="295">
        <v>0</v>
      </c>
      <c r="AF125" s="295">
        <v>0</v>
      </c>
      <c r="AG125" s="295">
        <v>0</v>
      </c>
      <c r="AH125" s="719" t="s">
        <v>1069</v>
      </c>
      <c r="AI125" s="295">
        <v>3168314914</v>
      </c>
      <c r="AJ125" s="312" t="s">
        <v>1111</v>
      </c>
      <c r="AK125" s="306">
        <v>28230</v>
      </c>
      <c r="AL125" s="293">
        <v>48</v>
      </c>
      <c r="AM125" s="301" t="s">
        <v>314</v>
      </c>
      <c r="AN125" s="301" t="s">
        <v>583</v>
      </c>
    </row>
    <row r="126" spans="1:40" ht="17.25" customHeight="1" x14ac:dyDescent="0.3">
      <c r="A126" s="576" t="s">
        <v>1112</v>
      </c>
      <c r="B126" s="525" t="s">
        <v>41</v>
      </c>
      <c r="C126" s="295" t="s">
        <v>84</v>
      </c>
      <c r="D126" s="294" t="s">
        <v>1113</v>
      </c>
      <c r="E126" s="293" t="s">
        <v>62</v>
      </c>
      <c r="F126" s="296" t="s">
        <v>1114</v>
      </c>
      <c r="G126" s="545" t="s">
        <v>46</v>
      </c>
      <c r="H126" s="555">
        <v>200000000</v>
      </c>
      <c r="I126" s="295" t="s">
        <v>1115</v>
      </c>
      <c r="J126" s="508">
        <v>800250023</v>
      </c>
      <c r="K126" s="538" t="s">
        <v>89</v>
      </c>
      <c r="L126" s="297">
        <v>3</v>
      </c>
      <c r="M126" s="297">
        <v>137</v>
      </c>
      <c r="N126" s="299">
        <v>46035</v>
      </c>
      <c r="O126" s="561">
        <f t="shared" si="59"/>
        <v>200000000</v>
      </c>
      <c r="P126" s="302">
        <v>46051</v>
      </c>
      <c r="Q126" s="293" t="s">
        <v>50</v>
      </c>
      <c r="R126" s="302">
        <v>46051</v>
      </c>
      <c r="S126" s="293">
        <v>1153</v>
      </c>
      <c r="T126" s="495">
        <v>220105</v>
      </c>
      <c r="U126" s="555">
        <f t="shared" si="60"/>
        <v>200000000</v>
      </c>
      <c r="V126" s="300">
        <v>46051</v>
      </c>
      <c r="W126" s="301">
        <v>100052954</v>
      </c>
      <c r="X126" s="302">
        <v>45687</v>
      </c>
      <c r="Y126" s="307">
        <v>46171</v>
      </c>
      <c r="Z126" s="320">
        <v>46172</v>
      </c>
      <c r="AA126" s="298">
        <v>46202</v>
      </c>
      <c r="AB126" s="303">
        <f>+U126/4</f>
        <v>50000000</v>
      </c>
      <c r="AC126" s="345">
        <v>100000000</v>
      </c>
      <c r="AD126" s="622" t="s">
        <v>1116</v>
      </c>
      <c r="AE126" s="295">
        <v>0</v>
      </c>
      <c r="AF126" s="295">
        <v>0</v>
      </c>
      <c r="AG126" s="295">
        <v>0</v>
      </c>
      <c r="AH126" s="295" t="s">
        <v>1117</v>
      </c>
      <c r="AI126" s="295">
        <v>2615299</v>
      </c>
      <c r="AJ126" s="312" t="s">
        <v>1118</v>
      </c>
      <c r="AK126" s="306">
        <v>26879</v>
      </c>
      <c r="AL126" s="293">
        <v>52</v>
      </c>
      <c r="AM126" s="301" t="s">
        <v>1119</v>
      </c>
      <c r="AN126" s="301" t="s">
        <v>275</v>
      </c>
    </row>
    <row r="127" spans="1:40" ht="17.25" customHeight="1" x14ac:dyDescent="0.3">
      <c r="A127" s="576" t="s">
        <v>1120</v>
      </c>
      <c r="B127" s="525" t="s">
        <v>151</v>
      </c>
      <c r="C127" s="295" t="s">
        <v>96</v>
      </c>
      <c r="D127" s="295" t="s">
        <v>216</v>
      </c>
      <c r="E127" s="293" t="s">
        <v>154</v>
      </c>
      <c r="F127" s="295" t="s">
        <v>217</v>
      </c>
      <c r="G127" s="545" t="s">
        <v>64</v>
      </c>
      <c r="H127" s="555">
        <v>60000000</v>
      </c>
      <c r="I127" s="295" t="s">
        <v>218</v>
      </c>
      <c r="J127" s="508" t="s">
        <v>219</v>
      </c>
      <c r="K127" s="533" t="s">
        <v>170</v>
      </c>
      <c r="L127" s="297">
        <v>6</v>
      </c>
      <c r="M127" s="297">
        <v>145</v>
      </c>
      <c r="N127" s="298">
        <v>46035</v>
      </c>
      <c r="O127" s="561">
        <f t="shared" si="59"/>
        <v>60000000</v>
      </c>
      <c r="P127" s="302">
        <v>46052</v>
      </c>
      <c r="Q127" s="293" t="s">
        <v>50</v>
      </c>
      <c r="R127" s="302">
        <v>46052</v>
      </c>
      <c r="S127" s="293">
        <v>1156</v>
      </c>
      <c r="T127" s="495">
        <v>220202</v>
      </c>
      <c r="U127" s="555">
        <f t="shared" si="60"/>
        <v>60000000</v>
      </c>
      <c r="V127" s="300">
        <v>46052</v>
      </c>
      <c r="W127" s="301" t="s">
        <v>1121</v>
      </c>
      <c r="X127" s="302">
        <v>46052</v>
      </c>
      <c r="Y127" s="307">
        <v>46081</v>
      </c>
      <c r="Z127" s="320">
        <v>46082</v>
      </c>
      <c r="AA127" s="320">
        <v>46088</v>
      </c>
      <c r="AB127" s="303">
        <f>+U127</f>
        <v>60000000</v>
      </c>
      <c r="AC127" s="303">
        <v>10000000</v>
      </c>
      <c r="AD127" s="623" t="s">
        <v>1122</v>
      </c>
      <c r="AE127" s="295">
        <v>0</v>
      </c>
      <c r="AF127" s="295">
        <v>0</v>
      </c>
      <c r="AG127" s="295">
        <v>0</v>
      </c>
      <c r="AH127" s="295" t="s">
        <v>222</v>
      </c>
      <c r="AI127" s="295">
        <v>3103576446</v>
      </c>
      <c r="AJ127" s="312" t="s">
        <v>223</v>
      </c>
      <c r="AK127" s="306">
        <v>26955</v>
      </c>
      <c r="AL127" s="293">
        <v>52</v>
      </c>
      <c r="AM127" s="301" t="s">
        <v>149</v>
      </c>
      <c r="AN127" s="301" t="s">
        <v>64</v>
      </c>
    </row>
    <row r="128" spans="1:40" ht="17.25" customHeight="1" x14ac:dyDescent="0.3">
      <c r="A128" s="576">
        <v>127</v>
      </c>
      <c r="B128" s="529" t="s">
        <v>41</v>
      </c>
      <c r="C128" s="294" t="s">
        <v>466</v>
      </c>
      <c r="D128" s="294" t="s">
        <v>1123</v>
      </c>
      <c r="E128" s="316" t="s">
        <v>62</v>
      </c>
      <c r="F128" s="335" t="s">
        <v>1124</v>
      </c>
      <c r="G128" s="361" t="s">
        <v>156</v>
      </c>
      <c r="H128" s="555">
        <v>50000000</v>
      </c>
      <c r="I128" s="294" t="s">
        <v>1125</v>
      </c>
      <c r="J128" s="514">
        <v>890702326</v>
      </c>
      <c r="K128" s="533" t="s">
        <v>170</v>
      </c>
      <c r="L128" s="336">
        <v>8</v>
      </c>
      <c r="M128" s="336">
        <v>143</v>
      </c>
      <c r="N128" s="315">
        <v>46035</v>
      </c>
      <c r="O128" s="561">
        <f t="shared" si="59"/>
        <v>50000000</v>
      </c>
      <c r="P128" s="338">
        <v>46052</v>
      </c>
      <c r="Q128" s="316" t="s">
        <v>50</v>
      </c>
      <c r="R128" s="338">
        <v>46052</v>
      </c>
      <c r="S128" s="316">
        <v>1157</v>
      </c>
      <c r="T128" s="497">
        <v>220203</v>
      </c>
      <c r="U128" s="555">
        <f t="shared" si="60"/>
        <v>50000000</v>
      </c>
      <c r="V128" s="337">
        <v>46052</v>
      </c>
      <c r="W128" s="317">
        <v>100053171</v>
      </c>
      <c r="X128" s="338">
        <v>46053</v>
      </c>
      <c r="Y128" s="307">
        <v>46022</v>
      </c>
      <c r="Z128" s="294" t="s">
        <v>794</v>
      </c>
      <c r="AA128" s="294" t="s">
        <v>794</v>
      </c>
      <c r="AB128" s="303">
        <f>+U128/11</f>
        <v>4545454.5454545459</v>
      </c>
      <c r="AC128" s="294" t="s">
        <v>794</v>
      </c>
      <c r="AD128" s="622" t="s">
        <v>1126</v>
      </c>
      <c r="AE128" s="295">
        <v>0</v>
      </c>
      <c r="AF128" s="295">
        <v>0</v>
      </c>
      <c r="AG128" s="295">
        <v>0</v>
      </c>
      <c r="AH128" s="294" t="s">
        <v>1127</v>
      </c>
      <c r="AI128" s="294">
        <v>6082554051</v>
      </c>
      <c r="AJ128" s="305" t="s">
        <v>1128</v>
      </c>
      <c r="AK128" s="315">
        <v>15552</v>
      </c>
      <c r="AL128" s="316">
        <v>83</v>
      </c>
      <c r="AM128" s="317" t="s">
        <v>1129</v>
      </c>
      <c r="AN128" s="317" t="s">
        <v>1130</v>
      </c>
    </row>
    <row r="129" spans="1:40" ht="17.25" customHeight="1" x14ac:dyDescent="0.3">
      <c r="A129" s="576">
        <v>128</v>
      </c>
      <c r="B129" s="529" t="s">
        <v>59</v>
      </c>
      <c r="C129" s="294" t="s">
        <v>422</v>
      </c>
      <c r="D129" s="294" t="s">
        <v>1131</v>
      </c>
      <c r="E129" s="316" t="s">
        <v>62</v>
      </c>
      <c r="F129" s="335" t="s">
        <v>1132</v>
      </c>
      <c r="G129" s="361" t="s">
        <v>1133</v>
      </c>
      <c r="H129" s="555">
        <v>6716116</v>
      </c>
      <c r="I129" s="294" t="s">
        <v>1134</v>
      </c>
      <c r="J129" s="514">
        <v>1110545988</v>
      </c>
      <c r="K129" s="537" t="s">
        <v>89</v>
      </c>
      <c r="L129" s="336">
        <v>0</v>
      </c>
      <c r="M129" s="336">
        <v>139</v>
      </c>
      <c r="N129" s="315">
        <v>46035</v>
      </c>
      <c r="O129" s="561">
        <f t="shared" si="59"/>
        <v>6716116</v>
      </c>
      <c r="P129" s="338">
        <v>46052</v>
      </c>
      <c r="Q129" s="316" t="s">
        <v>50</v>
      </c>
      <c r="R129" s="338">
        <v>46052</v>
      </c>
      <c r="S129" s="316">
        <v>1158</v>
      </c>
      <c r="T129" s="497">
        <v>220402</v>
      </c>
      <c r="U129" s="555">
        <f t="shared" si="60"/>
        <v>6716116</v>
      </c>
      <c r="V129" s="337">
        <v>46052</v>
      </c>
      <c r="W129" s="317">
        <v>100053166</v>
      </c>
      <c r="X129" s="338">
        <v>46052</v>
      </c>
      <c r="Y129" s="346">
        <v>46142</v>
      </c>
      <c r="Z129" s="320">
        <v>46143</v>
      </c>
      <c r="AA129" s="298">
        <v>46186</v>
      </c>
      <c r="AB129" s="303">
        <f>+U129/3</f>
        <v>2238705.3333333335</v>
      </c>
      <c r="AC129" s="232" t="s">
        <v>1135</v>
      </c>
      <c r="AD129" s="623" t="s">
        <v>1136</v>
      </c>
      <c r="AE129" s="295">
        <v>0</v>
      </c>
      <c r="AF129" s="295">
        <v>0</v>
      </c>
      <c r="AG129" s="295">
        <v>0</v>
      </c>
      <c r="AH129" s="294" t="s">
        <v>1137</v>
      </c>
      <c r="AI129" s="294">
        <v>3213099111</v>
      </c>
      <c r="AJ129" s="305" t="s">
        <v>1138</v>
      </c>
      <c r="AK129" s="315">
        <v>34436</v>
      </c>
      <c r="AL129" s="347">
        <v>31</v>
      </c>
      <c r="AM129" s="317" t="s">
        <v>434</v>
      </c>
      <c r="AN129" s="317" t="s">
        <v>1139</v>
      </c>
    </row>
    <row r="130" spans="1:40" ht="17.25" customHeight="1" x14ac:dyDescent="0.3">
      <c r="A130" s="576">
        <v>129</v>
      </c>
      <c r="B130" s="525" t="s">
        <v>59</v>
      </c>
      <c r="C130" s="295" t="s">
        <v>1140</v>
      </c>
      <c r="D130" s="295" t="s">
        <v>1141</v>
      </c>
      <c r="E130" s="293" t="s">
        <v>62</v>
      </c>
      <c r="F130" s="296" t="s">
        <v>367</v>
      </c>
      <c r="G130" s="545" t="s">
        <v>156</v>
      </c>
      <c r="H130" s="555">
        <v>10234080</v>
      </c>
      <c r="I130" s="295" t="s">
        <v>1142</v>
      </c>
      <c r="J130" s="508">
        <v>14297824</v>
      </c>
      <c r="K130" s="538" t="s">
        <v>89</v>
      </c>
      <c r="L130" s="297">
        <v>8</v>
      </c>
      <c r="M130" s="297">
        <v>141</v>
      </c>
      <c r="N130" s="299">
        <v>46035</v>
      </c>
      <c r="O130" s="561">
        <f t="shared" si="59"/>
        <v>10234080</v>
      </c>
      <c r="P130" s="302">
        <v>46052</v>
      </c>
      <c r="Q130" s="293" t="s">
        <v>50</v>
      </c>
      <c r="R130" s="302">
        <v>46052</v>
      </c>
      <c r="S130" s="293">
        <v>1159</v>
      </c>
      <c r="T130" s="495">
        <v>220401</v>
      </c>
      <c r="U130" s="555">
        <f t="shared" si="60"/>
        <v>10234080</v>
      </c>
      <c r="V130" s="300">
        <v>46052</v>
      </c>
      <c r="W130" s="301" t="s">
        <v>1143</v>
      </c>
      <c r="X130" s="302">
        <v>46056</v>
      </c>
      <c r="Y130" s="307">
        <v>46144</v>
      </c>
      <c r="Z130" s="299"/>
      <c r="AA130" s="295"/>
      <c r="AB130" s="303">
        <f>+U130/3</f>
        <v>3411360</v>
      </c>
      <c r="AC130" s="295"/>
      <c r="AD130" s="622" t="s">
        <v>1144</v>
      </c>
      <c r="AE130" s="295">
        <v>0</v>
      </c>
      <c r="AF130" s="295">
        <v>0</v>
      </c>
      <c r="AG130" s="295">
        <v>0</v>
      </c>
      <c r="AH130" s="295" t="s">
        <v>1145</v>
      </c>
      <c r="AI130" s="295">
        <v>3214569356</v>
      </c>
      <c r="AJ130" s="312" t="s">
        <v>1146</v>
      </c>
      <c r="AK130" s="306">
        <v>31432</v>
      </c>
      <c r="AL130" s="293">
        <v>39</v>
      </c>
      <c r="AM130" s="301" t="s">
        <v>72</v>
      </c>
      <c r="AN130" s="301" t="s">
        <v>1147</v>
      </c>
    </row>
    <row r="131" spans="1:40" ht="17.25" customHeight="1" x14ac:dyDescent="0.3">
      <c r="A131" s="576">
        <v>130</v>
      </c>
      <c r="B131" s="525" t="s">
        <v>41</v>
      </c>
      <c r="C131" s="295" t="s">
        <v>323</v>
      </c>
      <c r="D131" s="294" t="s">
        <v>1148</v>
      </c>
      <c r="E131" s="293" t="s">
        <v>62</v>
      </c>
      <c r="F131" s="296" t="s">
        <v>930</v>
      </c>
      <c r="G131" s="545" t="s">
        <v>156</v>
      </c>
      <c r="H131" s="555">
        <v>18336060</v>
      </c>
      <c r="I131" s="295" t="s">
        <v>1149</v>
      </c>
      <c r="J131" s="508">
        <v>1109387699</v>
      </c>
      <c r="K131" s="538" t="s">
        <v>388</v>
      </c>
      <c r="L131" s="297">
        <v>5</v>
      </c>
      <c r="M131" s="297">
        <v>136</v>
      </c>
      <c r="N131" s="299">
        <v>46035</v>
      </c>
      <c r="O131" s="561">
        <f t="shared" si="59"/>
        <v>18336060</v>
      </c>
      <c r="P131" s="302">
        <v>46052</v>
      </c>
      <c r="Q131" s="293" t="s">
        <v>50</v>
      </c>
      <c r="R131" s="302">
        <v>46053</v>
      </c>
      <c r="S131" s="293">
        <v>1164</v>
      </c>
      <c r="T131" s="495">
        <v>2101010301</v>
      </c>
      <c r="U131" s="555">
        <f t="shared" si="60"/>
        <v>18336060</v>
      </c>
      <c r="V131" s="300">
        <v>46055</v>
      </c>
      <c r="W131" s="301">
        <v>100053408</v>
      </c>
      <c r="X131" s="302">
        <v>46059</v>
      </c>
      <c r="Y131" s="307">
        <v>46147</v>
      </c>
      <c r="Z131" s="307">
        <v>46148</v>
      </c>
      <c r="AA131" s="307">
        <v>46208</v>
      </c>
      <c r="AB131" s="303">
        <f>+U131/4</f>
        <v>4584015</v>
      </c>
      <c r="AC131" s="345">
        <v>9168030</v>
      </c>
      <c r="AD131" s="623" t="s">
        <v>1150</v>
      </c>
      <c r="AE131" s="295">
        <v>0</v>
      </c>
      <c r="AF131" s="295">
        <v>0</v>
      </c>
      <c r="AG131" s="295">
        <v>0</v>
      </c>
      <c r="AH131" s="295" t="s">
        <v>1151</v>
      </c>
      <c r="AI131" s="295">
        <v>3219481513</v>
      </c>
      <c r="AJ131" s="312" t="s">
        <v>1152</v>
      </c>
      <c r="AK131" s="306">
        <v>35373</v>
      </c>
      <c r="AL131" s="293">
        <v>29</v>
      </c>
      <c r="AM131" s="301" t="s">
        <v>149</v>
      </c>
      <c r="AN131" s="301" t="s">
        <v>583</v>
      </c>
    </row>
    <row r="132" spans="1:40" ht="17.25" customHeight="1" x14ac:dyDescent="0.3">
      <c r="A132" s="576" t="s">
        <v>1153</v>
      </c>
      <c r="B132" s="525" t="s">
        <v>59</v>
      </c>
      <c r="C132" s="295" t="s">
        <v>865</v>
      </c>
      <c r="D132" s="394" t="s">
        <v>1154</v>
      </c>
      <c r="E132" s="293" t="s">
        <v>62</v>
      </c>
      <c r="F132" s="295" t="s">
        <v>876</v>
      </c>
      <c r="G132" s="545" t="s">
        <v>64</v>
      </c>
      <c r="H132" s="555">
        <v>7791000</v>
      </c>
      <c r="I132" s="295" t="s">
        <v>1155</v>
      </c>
      <c r="J132" s="508">
        <v>1110487432</v>
      </c>
      <c r="K132" s="533" t="s">
        <v>89</v>
      </c>
      <c r="L132" s="297">
        <v>9</v>
      </c>
      <c r="M132" s="297">
        <v>138</v>
      </c>
      <c r="N132" s="298">
        <v>46035</v>
      </c>
      <c r="O132" s="561">
        <f t="shared" si="59"/>
        <v>7791000</v>
      </c>
      <c r="P132" s="302">
        <v>46052</v>
      </c>
      <c r="Q132" s="293" t="s">
        <v>50</v>
      </c>
      <c r="R132" s="302">
        <v>46052</v>
      </c>
      <c r="S132" s="293">
        <v>1160</v>
      </c>
      <c r="T132" s="495">
        <v>220402</v>
      </c>
      <c r="U132" s="555">
        <f t="shared" si="60"/>
        <v>7791000</v>
      </c>
      <c r="V132" s="300">
        <v>46052</v>
      </c>
      <c r="W132" s="301" t="s">
        <v>1156</v>
      </c>
      <c r="X132" s="302">
        <v>46056</v>
      </c>
      <c r="Y132" s="307">
        <v>46144</v>
      </c>
      <c r="Z132" s="307">
        <v>46145</v>
      </c>
      <c r="AA132" s="298">
        <v>46190</v>
      </c>
      <c r="AB132" s="303">
        <f t="shared" ref="AB132" si="64">+U132/3</f>
        <v>2597000</v>
      </c>
      <c r="AC132" s="303">
        <v>3895500</v>
      </c>
      <c r="AD132" s="622" t="s">
        <v>1157</v>
      </c>
      <c r="AE132" s="295">
        <v>0</v>
      </c>
      <c r="AF132" s="295">
        <v>0</v>
      </c>
      <c r="AG132" s="295">
        <v>0</v>
      </c>
      <c r="AH132" s="295" t="s">
        <v>1158</v>
      </c>
      <c r="AI132" s="295">
        <v>3017048510</v>
      </c>
      <c r="AJ132" s="312" t="s">
        <v>1159</v>
      </c>
      <c r="AK132" s="306" t="s">
        <v>1160</v>
      </c>
      <c r="AL132" s="293">
        <v>46</v>
      </c>
      <c r="AM132" s="301" t="s">
        <v>876</v>
      </c>
      <c r="AN132" s="301" t="s">
        <v>64</v>
      </c>
    </row>
    <row r="133" spans="1:40" ht="17.25" customHeight="1" x14ac:dyDescent="0.3">
      <c r="A133" s="576">
        <v>132</v>
      </c>
      <c r="B133" s="525" t="s">
        <v>59</v>
      </c>
      <c r="C133" s="295" t="s">
        <v>475</v>
      </c>
      <c r="D133" s="295" t="s">
        <v>1161</v>
      </c>
      <c r="E133" s="293" t="s">
        <v>1162</v>
      </c>
      <c r="F133" s="296" t="s">
        <v>367</v>
      </c>
      <c r="G133" s="545" t="s">
        <v>156</v>
      </c>
      <c r="H133" s="555">
        <v>330000000</v>
      </c>
      <c r="I133" s="295" t="s">
        <v>1163</v>
      </c>
      <c r="J133" s="508">
        <v>1192770338</v>
      </c>
      <c r="K133" s="538" t="s">
        <v>89</v>
      </c>
      <c r="L133" s="297">
        <v>6</v>
      </c>
      <c r="M133" s="297">
        <v>144</v>
      </c>
      <c r="N133" s="299">
        <v>46035</v>
      </c>
      <c r="O133" s="561">
        <f t="shared" si="59"/>
        <v>330000000</v>
      </c>
      <c r="P133" s="302">
        <v>46052</v>
      </c>
      <c r="Q133" s="293" t="s">
        <v>50</v>
      </c>
      <c r="R133" s="302" t="s">
        <v>1164</v>
      </c>
      <c r="S133" s="293">
        <v>1161</v>
      </c>
      <c r="T133" s="495">
        <v>220401</v>
      </c>
      <c r="U133" s="555">
        <f t="shared" si="60"/>
        <v>330000000</v>
      </c>
      <c r="V133" s="300">
        <v>46053</v>
      </c>
      <c r="W133" s="301">
        <v>100053319</v>
      </c>
      <c r="X133" s="302">
        <v>46055</v>
      </c>
      <c r="Y133" s="307">
        <v>46204</v>
      </c>
      <c r="Z133" s="299"/>
      <c r="AA133" s="295"/>
      <c r="AB133" s="303">
        <f>+U133/5</f>
        <v>66000000</v>
      </c>
      <c r="AC133" s="295"/>
      <c r="AD133" s="623" t="s">
        <v>1165</v>
      </c>
      <c r="AE133" s="295">
        <v>0</v>
      </c>
      <c r="AF133" s="295">
        <v>0</v>
      </c>
      <c r="AG133" s="295">
        <v>0</v>
      </c>
      <c r="AH133" s="295" t="s">
        <v>1166</v>
      </c>
      <c r="AI133" s="295">
        <v>3045643244</v>
      </c>
      <c r="AJ133" s="312" t="s">
        <v>1167</v>
      </c>
      <c r="AK133" s="306">
        <v>36435</v>
      </c>
      <c r="AL133" s="293">
        <v>26</v>
      </c>
      <c r="AM133" s="301" t="s">
        <v>1168</v>
      </c>
      <c r="AN133" s="301" t="s">
        <v>46</v>
      </c>
    </row>
    <row r="134" spans="1:40" ht="17.25" customHeight="1" x14ac:dyDescent="0.3">
      <c r="A134" s="576">
        <v>133</v>
      </c>
      <c r="B134" s="525" t="s">
        <v>41</v>
      </c>
      <c r="C134" s="295" t="s">
        <v>176</v>
      </c>
      <c r="D134" s="294" t="s">
        <v>1169</v>
      </c>
      <c r="E134" s="293" t="s">
        <v>44</v>
      </c>
      <c r="F134" s="296" t="s">
        <v>809</v>
      </c>
      <c r="G134" s="545" t="s">
        <v>46</v>
      </c>
      <c r="H134" s="555">
        <v>8000000</v>
      </c>
      <c r="I134" s="295" t="s">
        <v>1170</v>
      </c>
      <c r="J134" s="508">
        <v>5822287</v>
      </c>
      <c r="K134" s="538" t="s">
        <v>89</v>
      </c>
      <c r="L134" s="297">
        <v>2</v>
      </c>
      <c r="M134" s="297">
        <v>1160</v>
      </c>
      <c r="N134" s="299">
        <v>46038</v>
      </c>
      <c r="O134" s="561">
        <f t="shared" si="59"/>
        <v>8000000</v>
      </c>
      <c r="P134" s="302">
        <v>46052</v>
      </c>
      <c r="Q134" s="293" t="s">
        <v>50</v>
      </c>
      <c r="R134" s="302">
        <v>46052</v>
      </c>
      <c r="S134" s="293">
        <v>1162</v>
      </c>
      <c r="T134" s="495">
        <v>21030202</v>
      </c>
      <c r="U134" s="555">
        <f t="shared" si="60"/>
        <v>8000000</v>
      </c>
      <c r="V134" s="300">
        <v>46052</v>
      </c>
      <c r="W134" s="301" t="s">
        <v>1171</v>
      </c>
      <c r="X134" s="302">
        <v>46057</v>
      </c>
      <c r="Y134" s="307">
        <v>46145</v>
      </c>
      <c r="Z134" s="307">
        <v>46146</v>
      </c>
      <c r="AA134" s="298">
        <v>46190</v>
      </c>
      <c r="AB134" s="303">
        <f>+U134/3</f>
        <v>2666666.6666666665</v>
      </c>
      <c r="AC134" s="232" t="s">
        <v>1172</v>
      </c>
      <c r="AD134" s="622" t="s">
        <v>1173</v>
      </c>
      <c r="AE134" s="295">
        <v>0</v>
      </c>
      <c r="AF134" s="295">
        <v>0</v>
      </c>
      <c r="AG134" s="295">
        <v>0</v>
      </c>
      <c r="AH134" s="295" t="s">
        <v>1174</v>
      </c>
      <c r="AI134" s="295">
        <v>3158991476</v>
      </c>
      <c r="AJ134" s="312" t="s">
        <v>1175</v>
      </c>
      <c r="AK134" s="313" t="s">
        <v>1176</v>
      </c>
      <c r="AL134" s="293">
        <v>46</v>
      </c>
      <c r="AM134" s="301" t="s">
        <v>57</v>
      </c>
      <c r="AN134" s="301" t="s">
        <v>46</v>
      </c>
    </row>
    <row r="135" spans="1:40" ht="17.25" customHeight="1" x14ac:dyDescent="0.3">
      <c r="A135" s="576" t="s">
        <v>1177</v>
      </c>
      <c r="B135" s="525" t="s">
        <v>59</v>
      </c>
      <c r="C135" s="294" t="s">
        <v>383</v>
      </c>
      <c r="D135" s="295" t="s">
        <v>1178</v>
      </c>
      <c r="E135" s="293" t="s">
        <v>62</v>
      </c>
      <c r="F135" s="295" t="s">
        <v>385</v>
      </c>
      <c r="G135" s="545" t="s">
        <v>156</v>
      </c>
      <c r="H135" s="555">
        <v>6722511</v>
      </c>
      <c r="I135" s="295" t="s">
        <v>1179</v>
      </c>
      <c r="J135" s="508">
        <v>1234643037</v>
      </c>
      <c r="K135" s="533" t="s">
        <v>89</v>
      </c>
      <c r="L135" s="297">
        <v>1</v>
      </c>
      <c r="M135" s="297">
        <v>1086</v>
      </c>
      <c r="N135" s="298">
        <v>46038</v>
      </c>
      <c r="O135" s="561">
        <f t="shared" si="59"/>
        <v>6722511</v>
      </c>
      <c r="P135" s="302">
        <v>46052</v>
      </c>
      <c r="Q135" s="293" t="s">
        <v>50</v>
      </c>
      <c r="R135" s="302">
        <v>46053</v>
      </c>
      <c r="S135" s="293">
        <v>1165</v>
      </c>
      <c r="T135" s="495">
        <v>220402</v>
      </c>
      <c r="U135" s="555">
        <f t="shared" si="60"/>
        <v>6722511</v>
      </c>
      <c r="V135" s="300">
        <v>46056</v>
      </c>
      <c r="W135" s="301">
        <v>100053310</v>
      </c>
      <c r="X135" s="302">
        <v>46055</v>
      </c>
      <c r="Y135" s="307">
        <v>46143</v>
      </c>
      <c r="Z135" s="320">
        <v>46144</v>
      </c>
      <c r="AA135" s="298">
        <v>46187</v>
      </c>
      <c r="AB135" s="303">
        <f t="shared" ref="AB135:AB136" si="65">+U135/3</f>
        <v>2240837</v>
      </c>
      <c r="AC135" s="310">
        <v>3361255</v>
      </c>
      <c r="AD135" s="623" t="s">
        <v>1180</v>
      </c>
      <c r="AE135" s="295">
        <v>0</v>
      </c>
      <c r="AF135" s="295">
        <v>0</v>
      </c>
      <c r="AG135" s="295">
        <v>0</v>
      </c>
      <c r="AH135" s="295" t="s">
        <v>1181</v>
      </c>
      <c r="AI135" s="295">
        <v>3105698463</v>
      </c>
      <c r="AJ135" s="312" t="s">
        <v>1182</v>
      </c>
      <c r="AK135" s="306">
        <v>36191</v>
      </c>
      <c r="AL135" s="293">
        <v>26</v>
      </c>
      <c r="AM135" s="301" t="s">
        <v>185</v>
      </c>
      <c r="AN135" s="301" t="s">
        <v>394</v>
      </c>
    </row>
    <row r="136" spans="1:40" ht="17.25" customHeight="1" x14ac:dyDescent="0.3">
      <c r="A136" s="576" t="s">
        <v>1183</v>
      </c>
      <c r="B136" s="525" t="s">
        <v>41</v>
      </c>
      <c r="C136" s="295" t="s">
        <v>383</v>
      </c>
      <c r="D136" s="294" t="s">
        <v>1184</v>
      </c>
      <c r="E136" s="293" t="s">
        <v>44</v>
      </c>
      <c r="F136" s="295" t="s">
        <v>1185</v>
      </c>
      <c r="G136" s="545" t="s">
        <v>64</v>
      </c>
      <c r="H136" s="555">
        <v>185666667</v>
      </c>
      <c r="I136" s="295" t="s">
        <v>279</v>
      </c>
      <c r="J136" s="508" t="s">
        <v>280</v>
      </c>
      <c r="K136" s="533" t="s">
        <v>89</v>
      </c>
      <c r="L136" s="297">
        <v>0</v>
      </c>
      <c r="M136" s="297">
        <v>1082</v>
      </c>
      <c r="N136" s="298">
        <v>46038</v>
      </c>
      <c r="O136" s="561">
        <f t="shared" si="59"/>
        <v>185666667</v>
      </c>
      <c r="P136" s="302">
        <v>46052</v>
      </c>
      <c r="Q136" s="293" t="s">
        <v>50</v>
      </c>
      <c r="R136" s="302">
        <v>46053</v>
      </c>
      <c r="S136" s="293">
        <v>1166</v>
      </c>
      <c r="T136" s="495">
        <v>220102</v>
      </c>
      <c r="U136" s="555">
        <f t="shared" si="60"/>
        <v>185666667</v>
      </c>
      <c r="V136" s="300" t="s">
        <v>1186</v>
      </c>
      <c r="W136" s="301">
        <v>100053314</v>
      </c>
      <c r="X136" s="302">
        <v>46055</v>
      </c>
      <c r="Y136" s="307">
        <v>46173</v>
      </c>
      <c r="Z136" s="299"/>
      <c r="AA136" s="295"/>
      <c r="AB136" s="303">
        <f t="shared" si="65"/>
        <v>61888889</v>
      </c>
      <c r="AC136" s="295"/>
      <c r="AD136" s="622" t="s">
        <v>1187</v>
      </c>
      <c r="AE136" s="295">
        <v>0</v>
      </c>
      <c r="AF136" s="295">
        <v>0</v>
      </c>
      <c r="AG136" s="295">
        <v>0</v>
      </c>
      <c r="AH136" s="294" t="s">
        <v>283</v>
      </c>
      <c r="AI136" s="294">
        <v>3163162117</v>
      </c>
      <c r="AJ136" s="305" t="s">
        <v>284</v>
      </c>
      <c r="AK136" s="315">
        <v>36312</v>
      </c>
      <c r="AL136" s="316">
        <v>26</v>
      </c>
      <c r="AM136" s="317" t="s">
        <v>57</v>
      </c>
      <c r="AN136" s="317" t="s">
        <v>285</v>
      </c>
    </row>
    <row r="137" spans="1:40" ht="17.25" customHeight="1" x14ac:dyDescent="0.3">
      <c r="A137" s="576">
        <v>136</v>
      </c>
      <c r="B137" s="529" t="s">
        <v>41</v>
      </c>
      <c r="C137" s="294" t="s">
        <v>383</v>
      </c>
      <c r="D137" s="294" t="s">
        <v>1188</v>
      </c>
      <c r="E137" s="316" t="s">
        <v>44</v>
      </c>
      <c r="F137" s="335" t="s">
        <v>809</v>
      </c>
      <c r="G137" s="361" t="s">
        <v>46</v>
      </c>
      <c r="H137" s="555">
        <v>56745000</v>
      </c>
      <c r="I137" s="294" t="s">
        <v>1189</v>
      </c>
      <c r="J137" s="514">
        <v>14297367</v>
      </c>
      <c r="K137" s="537" t="s">
        <v>89</v>
      </c>
      <c r="L137" s="336">
        <v>3</v>
      </c>
      <c r="M137" s="336">
        <v>1163</v>
      </c>
      <c r="N137" s="315">
        <v>46038</v>
      </c>
      <c r="O137" s="561">
        <f t="shared" si="59"/>
        <v>56745000</v>
      </c>
      <c r="P137" s="338">
        <v>46052</v>
      </c>
      <c r="Q137" s="316" t="s">
        <v>50</v>
      </c>
      <c r="R137" s="338">
        <v>46053</v>
      </c>
      <c r="S137" s="316">
        <v>1167</v>
      </c>
      <c r="T137" s="497">
        <v>220106</v>
      </c>
      <c r="U137" s="555">
        <f>+O137</f>
        <v>56745000</v>
      </c>
      <c r="V137" s="337">
        <v>46056</v>
      </c>
      <c r="W137" s="317">
        <v>100053439</v>
      </c>
      <c r="X137" s="338">
        <v>46057</v>
      </c>
      <c r="Y137" s="307">
        <v>46387</v>
      </c>
      <c r="Z137" s="315"/>
      <c r="AA137" s="315"/>
      <c r="AB137" s="339">
        <f>+U137/11</f>
        <v>5158636.3636363633</v>
      </c>
      <c r="AC137" s="339"/>
      <c r="AD137" s="623" t="s">
        <v>1190</v>
      </c>
      <c r="AE137" s="295">
        <v>0</v>
      </c>
      <c r="AF137" s="295">
        <v>0</v>
      </c>
      <c r="AG137" s="295">
        <v>0</v>
      </c>
      <c r="AH137" s="294" t="s">
        <v>1191</v>
      </c>
      <c r="AI137" s="294">
        <v>3168681228</v>
      </c>
      <c r="AJ137" s="305" t="s">
        <v>1192</v>
      </c>
      <c r="AK137" s="315">
        <v>31236</v>
      </c>
      <c r="AL137" s="316">
        <v>40</v>
      </c>
      <c r="AM137" s="317" t="s">
        <v>57</v>
      </c>
      <c r="AN137" s="317" t="s">
        <v>46</v>
      </c>
    </row>
    <row r="138" spans="1:40" ht="17.25" customHeight="1" x14ac:dyDescent="0.3">
      <c r="A138" s="576">
        <v>137</v>
      </c>
      <c r="B138" s="529" t="s">
        <v>41</v>
      </c>
      <c r="C138" s="294" t="s">
        <v>383</v>
      </c>
      <c r="D138" s="294" t="s">
        <v>1193</v>
      </c>
      <c r="E138" s="316" t="s">
        <v>44</v>
      </c>
      <c r="F138" s="335" t="s">
        <v>809</v>
      </c>
      <c r="G138" s="361" t="s">
        <v>46</v>
      </c>
      <c r="H138" s="555">
        <v>65000000</v>
      </c>
      <c r="I138" s="294" t="s">
        <v>1194</v>
      </c>
      <c r="J138" s="514">
        <v>65776273</v>
      </c>
      <c r="K138" s="537" t="s">
        <v>89</v>
      </c>
      <c r="L138" s="336">
        <v>0</v>
      </c>
      <c r="M138" s="336">
        <v>1162</v>
      </c>
      <c r="N138" s="315">
        <v>46038</v>
      </c>
      <c r="O138" s="561">
        <v>131000000</v>
      </c>
      <c r="P138" s="338">
        <v>46052</v>
      </c>
      <c r="Q138" s="316" t="s">
        <v>50</v>
      </c>
      <c r="R138" s="338">
        <v>46053</v>
      </c>
      <c r="S138" s="316">
        <v>1168</v>
      </c>
      <c r="T138" s="497">
        <v>2102020101</v>
      </c>
      <c r="U138" s="555">
        <v>65000000</v>
      </c>
      <c r="V138" s="337">
        <v>46053</v>
      </c>
      <c r="W138" s="317">
        <v>100053305</v>
      </c>
      <c r="X138" s="338">
        <v>46056</v>
      </c>
      <c r="Y138" s="307">
        <v>46265</v>
      </c>
      <c r="Z138" s="294" t="s">
        <v>794</v>
      </c>
      <c r="AA138" s="294" t="s">
        <v>794</v>
      </c>
      <c r="AB138" s="339">
        <f>+U138/7</f>
        <v>9285714.2857142854</v>
      </c>
      <c r="AC138" s="294" t="s">
        <v>794</v>
      </c>
      <c r="AD138" s="622" t="s">
        <v>1195</v>
      </c>
      <c r="AE138" s="295">
        <v>0</v>
      </c>
      <c r="AF138" s="295">
        <v>0</v>
      </c>
      <c r="AG138" s="295">
        <v>0</v>
      </c>
      <c r="AH138" s="294" t="s">
        <v>1196</v>
      </c>
      <c r="AI138" s="294">
        <v>3168733698</v>
      </c>
      <c r="AJ138" s="305" t="s">
        <v>1197</v>
      </c>
      <c r="AK138" s="315">
        <v>28313</v>
      </c>
      <c r="AL138" s="316">
        <v>48</v>
      </c>
      <c r="AM138" s="317" t="s">
        <v>809</v>
      </c>
      <c r="AN138" s="317" t="s">
        <v>46</v>
      </c>
    </row>
    <row r="139" spans="1:40" ht="17.25" customHeight="1" x14ac:dyDescent="0.3">
      <c r="A139" s="576">
        <v>138</v>
      </c>
      <c r="B139" s="529" t="s">
        <v>41</v>
      </c>
      <c r="C139" s="294" t="s">
        <v>383</v>
      </c>
      <c r="D139" s="294" t="s">
        <v>1198</v>
      </c>
      <c r="E139" s="316" t="s">
        <v>44</v>
      </c>
      <c r="F139" s="335" t="s">
        <v>809</v>
      </c>
      <c r="G139" s="361" t="s">
        <v>64</v>
      </c>
      <c r="H139" s="555">
        <v>58583000</v>
      </c>
      <c r="I139" s="294" t="s">
        <v>1199</v>
      </c>
      <c r="J139" s="514">
        <v>860047163</v>
      </c>
      <c r="K139" s="537" t="s">
        <v>1200</v>
      </c>
      <c r="L139" s="336">
        <v>5</v>
      </c>
      <c r="M139" s="336">
        <v>1157</v>
      </c>
      <c r="N139" s="315">
        <v>46038</v>
      </c>
      <c r="O139" s="561">
        <f>+H139</f>
        <v>58583000</v>
      </c>
      <c r="P139" s="338">
        <v>46052</v>
      </c>
      <c r="Q139" s="316" t="s">
        <v>50</v>
      </c>
      <c r="R139" s="338">
        <v>46053</v>
      </c>
      <c r="S139" s="316">
        <v>1169</v>
      </c>
      <c r="T139" s="497">
        <v>220102</v>
      </c>
      <c r="U139" s="555">
        <f>+O139</f>
        <v>58583000</v>
      </c>
      <c r="V139" s="337">
        <v>46053</v>
      </c>
      <c r="W139" s="317" t="s">
        <v>1201</v>
      </c>
      <c r="X139" s="338">
        <v>46056</v>
      </c>
      <c r="Y139" s="307">
        <v>46265</v>
      </c>
      <c r="Z139" s="294" t="s">
        <v>794</v>
      </c>
      <c r="AA139" s="294" t="s">
        <v>794</v>
      </c>
      <c r="AB139" s="339">
        <f>+U139/7</f>
        <v>8369000</v>
      </c>
      <c r="AC139" s="294" t="s">
        <v>794</v>
      </c>
      <c r="AD139" s="623" t="s">
        <v>1202</v>
      </c>
      <c r="AE139" s="295">
        <v>0</v>
      </c>
      <c r="AF139" s="295">
        <v>0</v>
      </c>
      <c r="AG139" s="295">
        <v>0</v>
      </c>
      <c r="AH139" s="294" t="s">
        <v>1203</v>
      </c>
      <c r="AI139" s="294" t="s">
        <v>1204</v>
      </c>
      <c r="AJ139" s="305" t="s">
        <v>1205</v>
      </c>
      <c r="AK139" s="315">
        <v>14675</v>
      </c>
      <c r="AL139" s="348">
        <v>85</v>
      </c>
      <c r="AM139" s="317" t="s">
        <v>57</v>
      </c>
      <c r="AN139" s="317" t="s">
        <v>46</v>
      </c>
    </row>
    <row r="140" spans="1:40" ht="17.25" customHeight="1" x14ac:dyDescent="0.3">
      <c r="A140" s="576">
        <v>139</v>
      </c>
      <c r="B140" s="529" t="s">
        <v>41</v>
      </c>
      <c r="C140" s="294" t="s">
        <v>176</v>
      </c>
      <c r="D140" s="294" t="s">
        <v>1206</v>
      </c>
      <c r="E140" s="316" t="s">
        <v>44</v>
      </c>
      <c r="F140" s="335" t="s">
        <v>809</v>
      </c>
      <c r="G140" s="361" t="s">
        <v>46</v>
      </c>
      <c r="H140" s="555">
        <v>52904544</v>
      </c>
      <c r="I140" s="294" t="s">
        <v>1207</v>
      </c>
      <c r="J140" s="514">
        <v>93386132</v>
      </c>
      <c r="K140" s="537" t="s">
        <v>89</v>
      </c>
      <c r="L140" s="336">
        <v>9</v>
      </c>
      <c r="M140" s="336">
        <v>1156</v>
      </c>
      <c r="N140" s="315">
        <v>46038</v>
      </c>
      <c r="O140" s="561">
        <f t="shared" ref="O140:O151" si="66">+H140</f>
        <v>52904544</v>
      </c>
      <c r="P140" s="338">
        <v>45982</v>
      </c>
      <c r="Q140" s="316" t="s">
        <v>50</v>
      </c>
      <c r="R140" s="338">
        <v>46052</v>
      </c>
      <c r="S140" s="316">
        <v>1170</v>
      </c>
      <c r="T140" s="497">
        <v>21030202</v>
      </c>
      <c r="U140" s="555">
        <f>+O140</f>
        <v>52904544</v>
      </c>
      <c r="V140" s="337" t="s">
        <v>1208</v>
      </c>
      <c r="W140" s="317" t="s">
        <v>1209</v>
      </c>
      <c r="X140" s="338">
        <v>46055</v>
      </c>
      <c r="Y140" s="346">
        <v>46082</v>
      </c>
      <c r="Z140" s="294" t="s">
        <v>794</v>
      </c>
      <c r="AA140" s="294" t="s">
        <v>794</v>
      </c>
      <c r="AB140" s="339">
        <f>+U140</f>
        <v>52904544</v>
      </c>
      <c r="AC140" s="294" t="s">
        <v>794</v>
      </c>
      <c r="AD140" s="622" t="s">
        <v>1210</v>
      </c>
      <c r="AE140" s="295">
        <v>0</v>
      </c>
      <c r="AF140" s="295">
        <v>0</v>
      </c>
      <c r="AG140" s="295">
        <v>0</v>
      </c>
      <c r="AH140" s="294" t="s">
        <v>1211</v>
      </c>
      <c r="AI140" s="294">
        <v>3138546796</v>
      </c>
      <c r="AJ140" s="305" t="s">
        <v>1212</v>
      </c>
      <c r="AK140" s="315">
        <v>26207</v>
      </c>
      <c r="AL140" s="347">
        <v>54</v>
      </c>
      <c r="AM140" s="317" t="s">
        <v>57</v>
      </c>
      <c r="AN140" s="317" t="s">
        <v>46</v>
      </c>
    </row>
    <row r="141" spans="1:40" ht="17.25" customHeight="1" x14ac:dyDescent="0.3">
      <c r="A141" s="576">
        <v>140</v>
      </c>
      <c r="B141" s="525" t="s">
        <v>41</v>
      </c>
      <c r="C141" s="295" t="s">
        <v>1213</v>
      </c>
      <c r="D141" s="295" t="s">
        <v>1214</v>
      </c>
      <c r="E141" s="293" t="s">
        <v>62</v>
      </c>
      <c r="F141" s="296" t="s">
        <v>1215</v>
      </c>
      <c r="G141" s="545" t="s">
        <v>1216</v>
      </c>
      <c r="H141" s="555">
        <v>31981500</v>
      </c>
      <c r="I141" s="295" t="s">
        <v>1217</v>
      </c>
      <c r="J141" s="508">
        <v>1110472335</v>
      </c>
      <c r="K141" s="538" t="s">
        <v>89</v>
      </c>
      <c r="L141" s="297">
        <v>7</v>
      </c>
      <c r="M141" s="297">
        <v>1161</v>
      </c>
      <c r="N141" s="299">
        <v>46038</v>
      </c>
      <c r="O141" s="561">
        <f t="shared" si="66"/>
        <v>31981500</v>
      </c>
      <c r="P141" s="302">
        <v>46052</v>
      </c>
      <c r="Q141" s="293" t="s">
        <v>50</v>
      </c>
      <c r="R141" s="302">
        <v>46052</v>
      </c>
      <c r="S141" s="293">
        <v>1178</v>
      </c>
      <c r="T141" s="495">
        <v>2101010301</v>
      </c>
      <c r="U141" s="555">
        <f t="shared" ref="U141:U147" si="67">+O141</f>
        <v>31981500</v>
      </c>
      <c r="V141" s="300">
        <v>46055</v>
      </c>
      <c r="W141" s="301" t="s">
        <v>1218</v>
      </c>
      <c r="X141" s="302">
        <v>46056</v>
      </c>
      <c r="Y141" s="307">
        <v>46205</v>
      </c>
      <c r="Z141" s="299"/>
      <c r="AA141" s="295"/>
      <c r="AB141" s="339">
        <f>+U141/5</f>
        <v>6396300</v>
      </c>
      <c r="AC141" s="295"/>
      <c r="AD141" s="623" t="s">
        <v>1219</v>
      </c>
      <c r="AE141" s="295">
        <v>0</v>
      </c>
      <c r="AF141" s="295">
        <v>0</v>
      </c>
      <c r="AG141" s="295">
        <v>0</v>
      </c>
      <c r="AH141" s="295" t="s">
        <v>1220</v>
      </c>
      <c r="AI141" s="295">
        <v>3102195133</v>
      </c>
      <c r="AJ141" s="312" t="s">
        <v>1221</v>
      </c>
      <c r="AK141" s="306">
        <v>32301</v>
      </c>
      <c r="AL141" s="293">
        <v>37</v>
      </c>
      <c r="AM141" s="301" t="s">
        <v>1215</v>
      </c>
      <c r="AN141" s="301" t="s">
        <v>1216</v>
      </c>
    </row>
    <row r="142" spans="1:40" ht="17.25" customHeight="1" x14ac:dyDescent="0.3">
      <c r="A142" s="576">
        <v>141</v>
      </c>
      <c r="B142" s="525" t="s">
        <v>41</v>
      </c>
      <c r="C142" s="295" t="s">
        <v>335</v>
      </c>
      <c r="D142" s="295" t="s">
        <v>1222</v>
      </c>
      <c r="E142" s="293" t="s">
        <v>62</v>
      </c>
      <c r="F142" s="296" t="s">
        <v>1223</v>
      </c>
      <c r="G142" s="545" t="s">
        <v>46</v>
      </c>
      <c r="H142" s="555">
        <v>44228000</v>
      </c>
      <c r="I142" s="295" t="s">
        <v>1224</v>
      </c>
      <c r="J142" s="508">
        <v>5849749</v>
      </c>
      <c r="K142" s="538" t="s">
        <v>1225</v>
      </c>
      <c r="L142" s="297">
        <v>0</v>
      </c>
      <c r="M142" s="297">
        <v>1159</v>
      </c>
      <c r="N142" s="299">
        <v>46038</v>
      </c>
      <c r="O142" s="561">
        <f t="shared" si="66"/>
        <v>44228000</v>
      </c>
      <c r="P142" s="302">
        <v>46052</v>
      </c>
      <c r="Q142" s="293" t="s">
        <v>50</v>
      </c>
      <c r="R142" s="302">
        <v>46053</v>
      </c>
      <c r="S142" s="293">
        <v>1171</v>
      </c>
      <c r="T142" s="495">
        <v>21030202</v>
      </c>
      <c r="U142" s="555">
        <f t="shared" si="67"/>
        <v>44228000</v>
      </c>
      <c r="V142" s="300">
        <v>46053</v>
      </c>
      <c r="W142" s="301" t="s">
        <v>1226</v>
      </c>
      <c r="X142" s="302">
        <v>46055</v>
      </c>
      <c r="Y142" s="307">
        <v>46356</v>
      </c>
      <c r="Z142" s="299"/>
      <c r="AA142" s="295"/>
      <c r="AB142" s="339">
        <f t="shared" ref="AB142" si="68">+U142</f>
        <v>44228000</v>
      </c>
      <c r="AC142" s="295"/>
      <c r="AD142" s="625" t="s">
        <v>1227</v>
      </c>
      <c r="AE142" s="295">
        <v>0</v>
      </c>
      <c r="AF142" s="295">
        <v>0</v>
      </c>
      <c r="AG142" s="295">
        <v>0</v>
      </c>
      <c r="AH142" s="295" t="s">
        <v>1228</v>
      </c>
      <c r="AI142" s="295">
        <v>3158709390</v>
      </c>
      <c r="AJ142" s="312" t="s">
        <v>1229</v>
      </c>
      <c r="AK142" s="306">
        <v>16875</v>
      </c>
      <c r="AL142" s="293">
        <v>79</v>
      </c>
      <c r="AM142" s="301" t="s">
        <v>185</v>
      </c>
      <c r="AN142" s="301" t="s">
        <v>46</v>
      </c>
    </row>
    <row r="143" spans="1:40" ht="17.25" customHeight="1" x14ac:dyDescent="0.3">
      <c r="A143" s="576">
        <v>142</v>
      </c>
      <c r="B143" s="525" t="s">
        <v>59</v>
      </c>
      <c r="C143" s="295" t="s">
        <v>1230</v>
      </c>
      <c r="D143" s="295" t="s">
        <v>1231</v>
      </c>
      <c r="E143" s="293" t="s">
        <v>62</v>
      </c>
      <c r="F143" s="296" t="s">
        <v>1232</v>
      </c>
      <c r="G143" s="545" t="s">
        <v>1233</v>
      </c>
      <c r="H143" s="555">
        <v>5436855</v>
      </c>
      <c r="I143" s="295" t="s">
        <v>1234</v>
      </c>
      <c r="J143" s="508">
        <v>1124867713</v>
      </c>
      <c r="K143" s="538" t="s">
        <v>1235</v>
      </c>
      <c r="L143" s="297">
        <v>5</v>
      </c>
      <c r="M143" s="297">
        <v>1166</v>
      </c>
      <c r="N143" s="299">
        <v>46038</v>
      </c>
      <c r="O143" s="561">
        <f t="shared" si="66"/>
        <v>5436855</v>
      </c>
      <c r="P143" s="302">
        <v>46052</v>
      </c>
      <c r="Q143" s="293" t="s">
        <v>50</v>
      </c>
      <c r="R143" s="302">
        <v>46053</v>
      </c>
      <c r="S143" s="293">
        <v>1177</v>
      </c>
      <c r="T143" s="495">
        <v>220402</v>
      </c>
      <c r="U143" s="555">
        <f t="shared" si="67"/>
        <v>5436855</v>
      </c>
      <c r="V143" s="300">
        <v>46057</v>
      </c>
      <c r="W143" s="301">
        <v>100053402</v>
      </c>
      <c r="X143" s="302">
        <v>46057</v>
      </c>
      <c r="Y143" s="307">
        <v>46142</v>
      </c>
      <c r="Z143" s="307">
        <v>46146</v>
      </c>
      <c r="AA143" s="298">
        <v>46190</v>
      </c>
      <c r="AB143" s="339">
        <f>+U143/3</f>
        <v>1812285</v>
      </c>
      <c r="AC143" s="310">
        <v>2718427</v>
      </c>
      <c r="AD143" s="623" t="s">
        <v>1236</v>
      </c>
      <c r="AE143" s="295">
        <v>0</v>
      </c>
      <c r="AF143" s="295">
        <v>0</v>
      </c>
      <c r="AG143" s="295">
        <v>0</v>
      </c>
      <c r="AH143" s="295" t="s">
        <v>1237</v>
      </c>
      <c r="AI143" s="295">
        <v>3202406301</v>
      </c>
      <c r="AJ143" s="312" t="s">
        <v>1238</v>
      </c>
      <c r="AK143" s="313" t="s">
        <v>1239</v>
      </c>
      <c r="AL143" s="293">
        <v>26</v>
      </c>
      <c r="AM143" s="301" t="s">
        <v>737</v>
      </c>
      <c r="AN143" s="301" t="s">
        <v>1233</v>
      </c>
    </row>
    <row r="144" spans="1:40" ht="17.25" customHeight="1" x14ac:dyDescent="0.3">
      <c r="A144" s="576">
        <v>143</v>
      </c>
      <c r="B144" s="529" t="s">
        <v>59</v>
      </c>
      <c r="C144" s="294" t="s">
        <v>475</v>
      </c>
      <c r="D144" s="294" t="s">
        <v>1240</v>
      </c>
      <c r="E144" s="316" t="s">
        <v>62</v>
      </c>
      <c r="F144" s="335" t="s">
        <v>185</v>
      </c>
      <c r="G144" s="361" t="s">
        <v>156</v>
      </c>
      <c r="H144" s="555">
        <v>7355745</v>
      </c>
      <c r="I144" s="294" t="s">
        <v>1241</v>
      </c>
      <c r="J144" s="514" t="s">
        <v>1242</v>
      </c>
      <c r="K144" s="537" t="s">
        <v>89</v>
      </c>
      <c r="L144" s="336">
        <v>5</v>
      </c>
      <c r="M144" s="336">
        <v>1164</v>
      </c>
      <c r="N144" s="315">
        <v>46038</v>
      </c>
      <c r="O144" s="561">
        <f t="shared" si="66"/>
        <v>7355745</v>
      </c>
      <c r="P144" s="338">
        <v>46052</v>
      </c>
      <c r="Q144" s="316" t="s">
        <v>50</v>
      </c>
      <c r="R144" s="338">
        <v>46053</v>
      </c>
      <c r="S144" s="316">
        <v>1172</v>
      </c>
      <c r="T144" s="497">
        <v>220402</v>
      </c>
      <c r="U144" s="555">
        <f t="shared" si="67"/>
        <v>7355745</v>
      </c>
      <c r="V144" s="337">
        <v>46055</v>
      </c>
      <c r="W144" s="317" t="s">
        <v>1243</v>
      </c>
      <c r="X144" s="338">
        <v>46052</v>
      </c>
      <c r="Y144" s="307">
        <v>46142</v>
      </c>
      <c r="Z144" s="320">
        <v>46143</v>
      </c>
      <c r="AA144" s="298">
        <v>46186</v>
      </c>
      <c r="AB144" s="339">
        <f t="shared" ref="AB144:AB145" si="69">+U144/3</f>
        <v>2451915</v>
      </c>
      <c r="AC144" s="339">
        <v>3677873</v>
      </c>
      <c r="AD144" s="622" t="s">
        <v>1244</v>
      </c>
      <c r="AE144" s="295">
        <v>0</v>
      </c>
      <c r="AF144" s="295">
        <v>0</v>
      </c>
      <c r="AG144" s="295">
        <v>0</v>
      </c>
      <c r="AH144" s="294" t="s">
        <v>1245</v>
      </c>
      <c r="AI144" s="294">
        <v>33008745874</v>
      </c>
      <c r="AJ144" s="305" t="s">
        <v>1246</v>
      </c>
      <c r="AK144" s="315">
        <v>29014</v>
      </c>
      <c r="AL144" s="347">
        <v>46</v>
      </c>
      <c r="AM144" s="317" t="s">
        <v>1132</v>
      </c>
      <c r="AN144" s="317" t="s">
        <v>1247</v>
      </c>
    </row>
    <row r="145" spans="1:40" ht="17.25" customHeight="1" x14ac:dyDescent="0.3">
      <c r="A145" s="576">
        <v>144</v>
      </c>
      <c r="B145" s="525" t="s">
        <v>1248</v>
      </c>
      <c r="C145" s="295" t="s">
        <v>1249</v>
      </c>
      <c r="D145" s="294" t="s">
        <v>1250</v>
      </c>
      <c r="E145" s="293" t="s">
        <v>62</v>
      </c>
      <c r="F145" s="296" t="s">
        <v>367</v>
      </c>
      <c r="G145" s="545" t="s">
        <v>156</v>
      </c>
      <c r="H145" s="555">
        <v>21000000</v>
      </c>
      <c r="I145" s="295" t="s">
        <v>1251</v>
      </c>
      <c r="J145" s="508">
        <v>1110456465</v>
      </c>
      <c r="K145" s="538" t="s">
        <v>89</v>
      </c>
      <c r="L145" s="297">
        <v>9</v>
      </c>
      <c r="M145" s="297">
        <v>1095</v>
      </c>
      <c r="N145" s="299">
        <v>46038</v>
      </c>
      <c r="O145" s="561">
        <f t="shared" si="66"/>
        <v>21000000</v>
      </c>
      <c r="P145" s="302">
        <v>46052</v>
      </c>
      <c r="Q145" s="293" t="s">
        <v>50</v>
      </c>
      <c r="R145" s="302">
        <v>46053</v>
      </c>
      <c r="S145" s="293">
        <v>1174</v>
      </c>
      <c r="T145" s="495">
        <v>221204</v>
      </c>
      <c r="U145" s="555">
        <f t="shared" si="67"/>
        <v>21000000</v>
      </c>
      <c r="V145" s="300">
        <v>46055</v>
      </c>
      <c r="W145" s="301">
        <v>100053393</v>
      </c>
      <c r="X145" s="302">
        <v>46060</v>
      </c>
      <c r="Y145" s="307">
        <v>46148</v>
      </c>
      <c r="Z145" s="307">
        <v>46149</v>
      </c>
      <c r="AA145" s="298">
        <v>46193</v>
      </c>
      <c r="AB145" s="339">
        <f t="shared" si="69"/>
        <v>7000000</v>
      </c>
      <c r="AC145" s="310">
        <v>10500000</v>
      </c>
      <c r="AD145" s="623" t="s">
        <v>1252</v>
      </c>
      <c r="AE145" s="295">
        <v>0</v>
      </c>
      <c r="AF145" s="295">
        <v>0</v>
      </c>
      <c r="AG145" s="295">
        <v>0</v>
      </c>
      <c r="AH145" s="295" t="s">
        <v>1253</v>
      </c>
      <c r="AI145" s="295">
        <v>3012285151</v>
      </c>
      <c r="AJ145" s="312" t="s">
        <v>1254</v>
      </c>
      <c r="AK145" s="306">
        <v>31821</v>
      </c>
      <c r="AL145" s="293">
        <v>38</v>
      </c>
      <c r="AM145" s="301" t="s">
        <v>1255</v>
      </c>
      <c r="AN145" s="301" t="s">
        <v>1248</v>
      </c>
    </row>
    <row r="146" spans="1:40" ht="17.25" customHeight="1" x14ac:dyDescent="0.3">
      <c r="A146" s="576">
        <v>145</v>
      </c>
      <c r="B146" s="525" t="s">
        <v>41</v>
      </c>
      <c r="C146" s="295" t="s">
        <v>1256</v>
      </c>
      <c r="D146" s="294" t="s">
        <v>1257</v>
      </c>
      <c r="E146" s="293" t="s">
        <v>44</v>
      </c>
      <c r="F146" s="296" t="s">
        <v>1258</v>
      </c>
      <c r="G146" s="545" t="s">
        <v>46</v>
      </c>
      <c r="H146" s="555">
        <v>187653000</v>
      </c>
      <c r="I146" s="295" t="s">
        <v>1259</v>
      </c>
      <c r="J146" s="508">
        <v>900504144</v>
      </c>
      <c r="K146" s="538" t="s">
        <v>89</v>
      </c>
      <c r="L146" s="297">
        <v>0</v>
      </c>
      <c r="M146" s="297">
        <v>1158</v>
      </c>
      <c r="N146" s="299">
        <v>46038</v>
      </c>
      <c r="O146" s="561">
        <f t="shared" si="66"/>
        <v>187653000</v>
      </c>
      <c r="P146" s="302">
        <v>46052</v>
      </c>
      <c r="Q146" s="293" t="s">
        <v>50</v>
      </c>
      <c r="R146" s="302">
        <v>46053</v>
      </c>
      <c r="S146" s="293">
        <v>1173</v>
      </c>
      <c r="T146" s="495">
        <v>220104</v>
      </c>
      <c r="U146" s="555">
        <f t="shared" si="67"/>
        <v>187653000</v>
      </c>
      <c r="V146" s="300">
        <v>46055</v>
      </c>
      <c r="W146" s="301" t="s">
        <v>1260</v>
      </c>
      <c r="X146" s="302">
        <v>46056</v>
      </c>
      <c r="Y146" s="307">
        <v>46234</v>
      </c>
      <c r="Z146" s="299"/>
      <c r="AA146" s="295"/>
      <c r="AB146" s="339">
        <f>+U146/5</f>
        <v>37530600</v>
      </c>
      <c r="AC146" s="295"/>
      <c r="AD146" s="622" t="s">
        <v>1261</v>
      </c>
      <c r="AE146" s="295">
        <v>0</v>
      </c>
      <c r="AF146" s="295">
        <v>0</v>
      </c>
      <c r="AG146" s="295">
        <v>0</v>
      </c>
      <c r="AH146" s="294" t="s">
        <v>283</v>
      </c>
      <c r="AI146" s="294">
        <v>3163162117</v>
      </c>
      <c r="AJ146" s="305" t="s">
        <v>284</v>
      </c>
      <c r="AK146" s="315">
        <v>36312</v>
      </c>
      <c r="AL146" s="316">
        <v>26</v>
      </c>
      <c r="AM146" s="317" t="s">
        <v>57</v>
      </c>
      <c r="AN146" s="301" t="s">
        <v>46</v>
      </c>
    </row>
    <row r="147" spans="1:40" ht="17.25" customHeight="1" x14ac:dyDescent="0.3">
      <c r="A147" s="576">
        <v>146</v>
      </c>
      <c r="B147" s="525" t="s">
        <v>41</v>
      </c>
      <c r="C147" s="295" t="s">
        <v>335</v>
      </c>
      <c r="D147" s="294" t="s">
        <v>1262</v>
      </c>
      <c r="E147" s="293" t="s">
        <v>62</v>
      </c>
      <c r="F147" s="296" t="s">
        <v>1263</v>
      </c>
      <c r="G147" s="545" t="s">
        <v>46</v>
      </c>
      <c r="H147" s="555">
        <v>19188900</v>
      </c>
      <c r="I147" s="295" t="s">
        <v>1264</v>
      </c>
      <c r="J147" s="508">
        <v>15352947</v>
      </c>
      <c r="K147" s="538" t="s">
        <v>1265</v>
      </c>
      <c r="L147" s="297">
        <v>4</v>
      </c>
      <c r="M147" s="297">
        <v>1167</v>
      </c>
      <c r="N147" s="299">
        <v>46038</v>
      </c>
      <c r="O147" s="561">
        <f t="shared" si="66"/>
        <v>19188900</v>
      </c>
      <c r="P147" s="302">
        <v>46052</v>
      </c>
      <c r="Q147" s="293" t="s">
        <v>50</v>
      </c>
      <c r="R147" s="302">
        <v>46053</v>
      </c>
      <c r="S147" s="321">
        <v>1187</v>
      </c>
      <c r="T147" s="495">
        <v>21030202</v>
      </c>
      <c r="U147" s="555">
        <f t="shared" si="67"/>
        <v>19188900</v>
      </c>
      <c r="V147" s="300">
        <v>46055</v>
      </c>
      <c r="W147" s="301" t="s">
        <v>1266</v>
      </c>
      <c r="X147" s="302">
        <v>46056</v>
      </c>
      <c r="Y147" s="307">
        <v>46144</v>
      </c>
      <c r="Z147" s="307">
        <v>46145</v>
      </c>
      <c r="AA147" s="298">
        <v>46189</v>
      </c>
      <c r="AB147" s="339">
        <f>+U147/3</f>
        <v>6396300</v>
      </c>
      <c r="AC147" s="345">
        <v>9594450</v>
      </c>
      <c r="AD147" s="623" t="s">
        <v>1267</v>
      </c>
      <c r="AE147" s="295">
        <v>0</v>
      </c>
      <c r="AF147" s="295">
        <v>0</v>
      </c>
      <c r="AG147" s="295">
        <v>0</v>
      </c>
      <c r="AH147" s="295" t="s">
        <v>1268</v>
      </c>
      <c r="AI147" s="295">
        <v>3142659252</v>
      </c>
      <c r="AJ147" s="312" t="s">
        <v>1269</v>
      </c>
      <c r="AK147" s="306">
        <v>24270</v>
      </c>
      <c r="AL147" s="293">
        <v>59</v>
      </c>
      <c r="AM147" s="301" t="s">
        <v>1270</v>
      </c>
      <c r="AN147" s="301" t="s">
        <v>356</v>
      </c>
    </row>
    <row r="148" spans="1:40" ht="17.25" customHeight="1" x14ac:dyDescent="0.3">
      <c r="A148" s="576" t="s">
        <v>1271</v>
      </c>
      <c r="B148" s="525" t="s">
        <v>59</v>
      </c>
      <c r="C148" s="295" t="s">
        <v>735</v>
      </c>
      <c r="D148" s="295" t="s">
        <v>1272</v>
      </c>
      <c r="E148" s="293" t="s">
        <v>62</v>
      </c>
      <c r="F148" s="295" t="s">
        <v>737</v>
      </c>
      <c r="G148" s="545" t="s">
        <v>156</v>
      </c>
      <c r="H148" s="555">
        <v>7355745</v>
      </c>
      <c r="I148" s="295" t="s">
        <v>1273</v>
      </c>
      <c r="J148" s="508">
        <v>1105680653</v>
      </c>
      <c r="K148" s="533" t="s">
        <v>1274</v>
      </c>
      <c r="L148" s="297">
        <v>8</v>
      </c>
      <c r="M148" s="297">
        <v>59</v>
      </c>
      <c r="N148" s="298">
        <v>46023</v>
      </c>
      <c r="O148" s="561">
        <f t="shared" si="66"/>
        <v>7355745</v>
      </c>
      <c r="P148" s="302">
        <v>46053</v>
      </c>
      <c r="Q148" s="293" t="s">
        <v>50</v>
      </c>
      <c r="R148" s="302">
        <v>46053</v>
      </c>
      <c r="S148" s="293">
        <v>1176</v>
      </c>
      <c r="T148" s="495">
        <v>220402</v>
      </c>
      <c r="U148" s="555">
        <f t="shared" ref="U148:U151" si="70">+H148</f>
        <v>7355745</v>
      </c>
      <c r="V148" s="300">
        <v>46055</v>
      </c>
      <c r="W148" s="301" t="s">
        <v>1275</v>
      </c>
      <c r="X148" s="302">
        <v>46056</v>
      </c>
      <c r="Y148" s="307">
        <v>46144</v>
      </c>
      <c r="Z148" s="307">
        <v>46145</v>
      </c>
      <c r="AA148" s="298">
        <v>46189</v>
      </c>
      <c r="AB148" s="303">
        <f t="shared" ref="AB148" si="71">+U148/3</f>
        <v>2451915</v>
      </c>
      <c r="AC148" s="295" t="s">
        <v>1276</v>
      </c>
      <c r="AD148" s="622" t="s">
        <v>1277</v>
      </c>
      <c r="AE148" s="295">
        <v>0</v>
      </c>
      <c r="AF148" s="295">
        <v>0</v>
      </c>
      <c r="AG148" s="295">
        <v>0</v>
      </c>
      <c r="AH148" s="295" t="s">
        <v>1278</v>
      </c>
      <c r="AI148" s="295">
        <v>3135486363</v>
      </c>
      <c r="AJ148" s="312" t="s">
        <v>750</v>
      </c>
      <c r="AK148" s="306">
        <v>33036</v>
      </c>
      <c r="AL148" s="293">
        <v>35</v>
      </c>
      <c r="AM148" s="301" t="s">
        <v>743</v>
      </c>
      <c r="AN148" s="301" t="s">
        <v>744</v>
      </c>
    </row>
    <row r="149" spans="1:40" ht="17.25" customHeight="1" x14ac:dyDescent="0.3">
      <c r="A149" s="576" t="s">
        <v>1279</v>
      </c>
      <c r="B149" s="525" t="s">
        <v>41</v>
      </c>
      <c r="C149" s="295" t="s">
        <v>84</v>
      </c>
      <c r="D149" s="294" t="s">
        <v>1280</v>
      </c>
      <c r="E149" s="293" t="s">
        <v>44</v>
      </c>
      <c r="F149" s="296" t="s">
        <v>1281</v>
      </c>
      <c r="G149" s="545" t="s">
        <v>46</v>
      </c>
      <c r="H149" s="555">
        <v>320000000</v>
      </c>
      <c r="I149" s="295" t="s">
        <v>1115</v>
      </c>
      <c r="J149" s="508">
        <v>800250023</v>
      </c>
      <c r="K149" s="538" t="s">
        <v>89</v>
      </c>
      <c r="L149" s="297">
        <v>3</v>
      </c>
      <c r="M149" s="297">
        <v>1083</v>
      </c>
      <c r="N149" s="299">
        <v>46038</v>
      </c>
      <c r="O149" s="561">
        <f t="shared" si="66"/>
        <v>320000000</v>
      </c>
      <c r="P149" s="302">
        <v>46053</v>
      </c>
      <c r="Q149" s="293" t="s">
        <v>50</v>
      </c>
      <c r="R149" s="302">
        <v>46053</v>
      </c>
      <c r="S149" s="293">
        <v>1181</v>
      </c>
      <c r="T149" s="495">
        <v>220101</v>
      </c>
      <c r="U149" s="555">
        <f t="shared" si="70"/>
        <v>320000000</v>
      </c>
      <c r="V149" s="300">
        <v>46055</v>
      </c>
      <c r="W149" s="301" t="s">
        <v>1282</v>
      </c>
      <c r="X149" s="302">
        <v>46057</v>
      </c>
      <c r="Y149" s="307">
        <v>46176</v>
      </c>
      <c r="Z149" s="299"/>
      <c r="AA149" s="295"/>
      <c r="AB149" s="303">
        <f>+U149/4</f>
        <v>80000000</v>
      </c>
      <c r="AC149" s="295"/>
      <c r="AD149" s="623" t="s">
        <v>1283</v>
      </c>
      <c r="AE149" s="295">
        <v>0</v>
      </c>
      <c r="AF149" s="295">
        <v>0</v>
      </c>
      <c r="AG149" s="295">
        <v>0</v>
      </c>
      <c r="AH149" s="295" t="s">
        <v>1117</v>
      </c>
      <c r="AI149" s="295">
        <v>2615299</v>
      </c>
      <c r="AJ149" s="312" t="s">
        <v>1118</v>
      </c>
      <c r="AK149" s="306">
        <v>26879</v>
      </c>
      <c r="AL149" s="293">
        <v>52</v>
      </c>
      <c r="AM149" s="301" t="s">
        <v>1119</v>
      </c>
      <c r="AN149" s="301" t="s">
        <v>275</v>
      </c>
    </row>
    <row r="150" spans="1:40" ht="17.25" customHeight="1" x14ac:dyDescent="0.3">
      <c r="A150" s="576">
        <v>149</v>
      </c>
      <c r="B150" s="525" t="s">
        <v>59</v>
      </c>
      <c r="C150" s="295" t="s">
        <v>670</v>
      </c>
      <c r="D150" s="295" t="s">
        <v>1284</v>
      </c>
      <c r="E150" s="293" t="s">
        <v>62</v>
      </c>
      <c r="F150" s="296" t="s">
        <v>1285</v>
      </c>
      <c r="G150" s="545" t="s">
        <v>1286</v>
      </c>
      <c r="H150" s="555">
        <v>19188900</v>
      </c>
      <c r="I150" s="295" t="s">
        <v>1287</v>
      </c>
      <c r="J150" s="508">
        <v>19188900</v>
      </c>
      <c r="K150" s="538" t="s">
        <v>1274</v>
      </c>
      <c r="L150" s="297">
        <v>2</v>
      </c>
      <c r="M150" s="297">
        <v>1165</v>
      </c>
      <c r="N150" s="299">
        <v>46038</v>
      </c>
      <c r="O150" s="561">
        <f t="shared" si="66"/>
        <v>19188900</v>
      </c>
      <c r="P150" s="302">
        <v>46053</v>
      </c>
      <c r="Q150" s="293" t="s">
        <v>50</v>
      </c>
      <c r="R150" s="302">
        <v>46053</v>
      </c>
      <c r="S150" s="293">
        <v>1192</v>
      </c>
      <c r="T150" s="495">
        <v>220401</v>
      </c>
      <c r="U150" s="555">
        <f t="shared" si="70"/>
        <v>19188900</v>
      </c>
      <c r="V150" s="300">
        <v>46053</v>
      </c>
      <c r="W150" s="301" t="s">
        <v>1288</v>
      </c>
      <c r="X150" s="302">
        <v>46055</v>
      </c>
      <c r="Y150" s="307">
        <v>46143</v>
      </c>
      <c r="Z150" s="320">
        <v>46144</v>
      </c>
      <c r="AA150" s="298">
        <v>46187</v>
      </c>
      <c r="AB150" s="303">
        <f>+U150/3</f>
        <v>6396300</v>
      </c>
      <c r="AC150" s="295" t="s">
        <v>1289</v>
      </c>
      <c r="AD150" s="622" t="s">
        <v>1290</v>
      </c>
      <c r="AE150" s="295">
        <v>0</v>
      </c>
      <c r="AF150" s="295">
        <v>0</v>
      </c>
      <c r="AG150" s="295">
        <v>0</v>
      </c>
      <c r="AH150" s="295" t="s">
        <v>1291</v>
      </c>
      <c r="AI150" s="295">
        <v>3202406301</v>
      </c>
      <c r="AJ150" s="312" t="s">
        <v>1292</v>
      </c>
      <c r="AK150" s="306">
        <v>24445</v>
      </c>
      <c r="AL150" s="293">
        <v>59</v>
      </c>
      <c r="AM150" s="301" t="s">
        <v>1270</v>
      </c>
      <c r="AN150" s="301" t="s">
        <v>1293</v>
      </c>
    </row>
    <row r="151" spans="1:40" ht="17.25" customHeight="1" x14ac:dyDescent="0.3">
      <c r="A151" s="576">
        <v>150</v>
      </c>
      <c r="B151" s="525" t="s">
        <v>41</v>
      </c>
      <c r="C151" s="295" t="s">
        <v>670</v>
      </c>
      <c r="D151" s="294" t="s">
        <v>1294</v>
      </c>
      <c r="E151" s="293" t="s">
        <v>62</v>
      </c>
      <c r="F151" s="296" t="s">
        <v>1295</v>
      </c>
      <c r="G151" s="545" t="s">
        <v>46</v>
      </c>
      <c r="H151" s="555">
        <v>19188900</v>
      </c>
      <c r="I151" s="295" t="s">
        <v>1296</v>
      </c>
      <c r="J151" s="508">
        <v>65772849</v>
      </c>
      <c r="K151" s="538" t="s">
        <v>89</v>
      </c>
      <c r="L151" s="297">
        <v>4</v>
      </c>
      <c r="M151" s="297">
        <v>1168</v>
      </c>
      <c r="N151" s="299">
        <v>46038</v>
      </c>
      <c r="O151" s="561">
        <f t="shared" si="66"/>
        <v>19188900</v>
      </c>
      <c r="P151" s="302">
        <v>46053</v>
      </c>
      <c r="Q151" s="293" t="s">
        <v>50</v>
      </c>
      <c r="R151" s="302">
        <v>46053</v>
      </c>
      <c r="S151" s="293">
        <v>1193</v>
      </c>
      <c r="T151" s="495">
        <v>2101010301</v>
      </c>
      <c r="U151" s="555">
        <f t="shared" si="70"/>
        <v>19188900</v>
      </c>
      <c r="V151" s="300">
        <v>46053</v>
      </c>
      <c r="W151" s="301" t="s">
        <v>1297</v>
      </c>
      <c r="X151" s="302">
        <v>46055</v>
      </c>
      <c r="Y151" s="307">
        <v>46143</v>
      </c>
      <c r="Z151" s="320">
        <v>46144</v>
      </c>
      <c r="AA151" s="298">
        <v>46187</v>
      </c>
      <c r="AB151" s="303">
        <f>+U151/3</f>
        <v>6396300</v>
      </c>
      <c r="AC151" s="295" t="s">
        <v>1298</v>
      </c>
      <c r="AD151" s="623" t="s">
        <v>1299</v>
      </c>
      <c r="AE151" s="295">
        <v>0</v>
      </c>
      <c r="AF151" s="295">
        <v>0</v>
      </c>
      <c r="AG151" s="295">
        <v>0</v>
      </c>
      <c r="AH151" s="295" t="s">
        <v>1300</v>
      </c>
      <c r="AI151" s="295">
        <v>3184938234</v>
      </c>
      <c r="AJ151" s="312" t="s">
        <v>1301</v>
      </c>
      <c r="AK151" s="306">
        <v>28086</v>
      </c>
      <c r="AL151" s="293">
        <v>49</v>
      </c>
      <c r="AM151" s="301" t="s">
        <v>1302</v>
      </c>
      <c r="AN151" s="301" t="s">
        <v>1293</v>
      </c>
    </row>
    <row r="152" spans="1:40" ht="17.25" customHeight="1" x14ac:dyDescent="0.3">
      <c r="A152" s="576" t="s">
        <v>1303</v>
      </c>
      <c r="B152" s="525" t="s">
        <v>59</v>
      </c>
      <c r="C152" s="295" t="s">
        <v>735</v>
      </c>
      <c r="D152" s="295" t="s">
        <v>1272</v>
      </c>
      <c r="E152" s="293" t="s">
        <v>62</v>
      </c>
      <c r="F152" s="295" t="s">
        <v>737</v>
      </c>
      <c r="G152" s="545" t="s">
        <v>156</v>
      </c>
      <c r="H152" s="555">
        <v>7355745</v>
      </c>
      <c r="I152" s="295" t="s">
        <v>1304</v>
      </c>
      <c r="J152" s="508">
        <v>1006813625</v>
      </c>
      <c r="K152" s="533" t="s">
        <v>89</v>
      </c>
      <c r="L152" s="297">
        <v>5</v>
      </c>
      <c r="M152" s="297">
        <v>58</v>
      </c>
      <c r="N152" s="298">
        <v>46023</v>
      </c>
      <c r="O152" s="561">
        <f t="shared" ref="O152:O153" si="72">+H152</f>
        <v>7355745</v>
      </c>
      <c r="P152" s="302">
        <v>46053</v>
      </c>
      <c r="Q152" s="293" t="s">
        <v>50</v>
      </c>
      <c r="R152" s="302">
        <v>46053</v>
      </c>
      <c r="S152" s="293">
        <v>1182</v>
      </c>
      <c r="T152" s="495">
        <v>220402</v>
      </c>
      <c r="U152" s="555">
        <f t="shared" ref="U152:U153" si="73">+H152</f>
        <v>7355745</v>
      </c>
      <c r="V152" s="300">
        <v>46055</v>
      </c>
      <c r="W152" s="301" t="s">
        <v>1305</v>
      </c>
      <c r="X152" s="302">
        <v>46026</v>
      </c>
      <c r="Y152" s="307">
        <v>46115</v>
      </c>
      <c r="Z152" s="307">
        <v>46146</v>
      </c>
      <c r="AA152" s="298">
        <v>46190</v>
      </c>
      <c r="AB152" s="303">
        <f t="shared" ref="AB152:AB160" si="74">+U152/3</f>
        <v>2451915</v>
      </c>
      <c r="AC152" s="295" t="s">
        <v>1306</v>
      </c>
      <c r="AD152" s="622" t="s">
        <v>1307</v>
      </c>
      <c r="AE152" s="295">
        <v>0</v>
      </c>
      <c r="AF152" s="295">
        <v>0</v>
      </c>
      <c r="AG152" s="295">
        <v>0</v>
      </c>
      <c r="AH152" s="295" t="s">
        <v>1308</v>
      </c>
      <c r="AI152" s="295">
        <v>3144176477</v>
      </c>
      <c r="AJ152" s="312" t="s">
        <v>1309</v>
      </c>
      <c r="AK152" s="306">
        <v>37692</v>
      </c>
      <c r="AL152" s="293">
        <v>22</v>
      </c>
      <c r="AM152" s="301" t="s">
        <v>743</v>
      </c>
      <c r="AN152" s="301" t="s">
        <v>744</v>
      </c>
    </row>
    <row r="153" spans="1:40" ht="17.25" customHeight="1" x14ac:dyDescent="0.3">
      <c r="A153" s="576">
        <v>152</v>
      </c>
      <c r="B153" s="525" t="s">
        <v>41</v>
      </c>
      <c r="C153" s="295" t="s">
        <v>1213</v>
      </c>
      <c r="D153" s="294" t="s">
        <v>1310</v>
      </c>
      <c r="E153" s="293" t="s">
        <v>62</v>
      </c>
      <c r="F153" s="296" t="s">
        <v>314</v>
      </c>
      <c r="G153" s="545" t="s">
        <v>156</v>
      </c>
      <c r="H153" s="555">
        <v>17589825</v>
      </c>
      <c r="I153" s="295" t="s">
        <v>1311</v>
      </c>
      <c r="J153" s="508">
        <v>1110541927</v>
      </c>
      <c r="K153" s="538" t="s">
        <v>89</v>
      </c>
      <c r="L153" s="297">
        <v>3</v>
      </c>
      <c r="M153" s="297">
        <v>1176</v>
      </c>
      <c r="N153" s="299">
        <v>46038</v>
      </c>
      <c r="O153" s="561">
        <f t="shared" si="72"/>
        <v>17589825</v>
      </c>
      <c r="P153" s="302">
        <v>46053</v>
      </c>
      <c r="Q153" s="293" t="s">
        <v>50</v>
      </c>
      <c r="R153" s="302">
        <v>46053</v>
      </c>
      <c r="S153" s="293">
        <v>1194</v>
      </c>
      <c r="T153" s="495">
        <v>2101010301</v>
      </c>
      <c r="U153" s="555">
        <f t="shared" si="73"/>
        <v>17589825</v>
      </c>
      <c r="V153" s="300">
        <v>46055</v>
      </c>
      <c r="W153" s="301" t="s">
        <v>1312</v>
      </c>
      <c r="X153" s="302">
        <v>46056</v>
      </c>
      <c r="Y153" s="307">
        <v>46144</v>
      </c>
      <c r="Z153" s="307">
        <v>46145</v>
      </c>
      <c r="AA153" s="298">
        <v>46189</v>
      </c>
      <c r="AB153" s="303">
        <f t="shared" si="74"/>
        <v>5863275</v>
      </c>
      <c r="AC153" s="345">
        <v>8794912</v>
      </c>
      <c r="AD153" s="623" t="s">
        <v>1313</v>
      </c>
      <c r="AE153" s="295">
        <v>0</v>
      </c>
      <c r="AF153" s="295">
        <v>0</v>
      </c>
      <c r="AG153" s="295">
        <v>0</v>
      </c>
      <c r="AH153" s="295" t="s">
        <v>1314</v>
      </c>
      <c r="AI153" s="295">
        <v>3155572796</v>
      </c>
      <c r="AJ153" s="312" t="s">
        <v>1315</v>
      </c>
      <c r="AK153" s="306">
        <v>34312</v>
      </c>
      <c r="AL153" s="293">
        <v>32</v>
      </c>
      <c r="AM153" s="301" t="s">
        <v>314</v>
      </c>
      <c r="AN153" s="301" t="s">
        <v>583</v>
      </c>
    </row>
    <row r="154" spans="1:40" ht="17.25" customHeight="1" x14ac:dyDescent="0.3">
      <c r="A154" s="576" t="s">
        <v>1316</v>
      </c>
      <c r="B154" s="525" t="s">
        <v>59</v>
      </c>
      <c r="C154" s="295" t="s">
        <v>735</v>
      </c>
      <c r="D154" s="295" t="s">
        <v>1272</v>
      </c>
      <c r="E154" s="293" t="s">
        <v>62</v>
      </c>
      <c r="F154" s="295" t="s">
        <v>737</v>
      </c>
      <c r="G154" s="545" t="s">
        <v>1317</v>
      </c>
      <c r="H154" s="555">
        <v>7355745</v>
      </c>
      <c r="I154" s="295" t="s">
        <v>1318</v>
      </c>
      <c r="J154" s="508">
        <v>1006464509</v>
      </c>
      <c r="K154" s="533" t="s">
        <v>1319</v>
      </c>
      <c r="L154" s="297">
        <v>0</v>
      </c>
      <c r="M154" s="297">
        <v>62</v>
      </c>
      <c r="N154" s="298">
        <v>46024</v>
      </c>
      <c r="O154" s="561">
        <f t="shared" ref="O154:O160" si="75">+H154</f>
        <v>7355745</v>
      </c>
      <c r="P154" s="302">
        <v>46053</v>
      </c>
      <c r="Q154" s="293" t="s">
        <v>50</v>
      </c>
      <c r="R154" s="302">
        <v>46053</v>
      </c>
      <c r="S154" s="293">
        <v>1199</v>
      </c>
      <c r="T154" s="495">
        <v>220402</v>
      </c>
      <c r="U154" s="555">
        <f t="shared" ref="U154:U160" si="76">+H154</f>
        <v>7355745</v>
      </c>
      <c r="V154" s="300">
        <v>46055</v>
      </c>
      <c r="W154" s="301">
        <v>100053397</v>
      </c>
      <c r="X154" s="302">
        <v>46057</v>
      </c>
      <c r="Y154" s="307">
        <v>46237</v>
      </c>
      <c r="Z154" s="307">
        <v>46146</v>
      </c>
      <c r="AA154" s="298">
        <v>46190</v>
      </c>
      <c r="AB154" s="303">
        <f t="shared" ref="AB154" si="77">+U154/3</f>
        <v>2451915</v>
      </c>
      <c r="AC154" s="310">
        <v>3677873</v>
      </c>
      <c r="AD154" s="622" t="s">
        <v>1320</v>
      </c>
      <c r="AE154" s="295">
        <v>0</v>
      </c>
      <c r="AF154" s="295">
        <v>0</v>
      </c>
      <c r="AG154" s="295">
        <v>0</v>
      </c>
      <c r="AH154" s="295" t="s">
        <v>1321</v>
      </c>
      <c r="AI154" s="295">
        <v>3046450232</v>
      </c>
      <c r="AJ154" s="312" t="s">
        <v>1322</v>
      </c>
      <c r="AK154" s="306">
        <v>37722</v>
      </c>
      <c r="AL154" s="293">
        <v>22</v>
      </c>
      <c r="AM154" s="301" t="s">
        <v>743</v>
      </c>
      <c r="AN154" s="301" t="s">
        <v>744</v>
      </c>
    </row>
    <row r="155" spans="1:40" ht="17.25" customHeight="1" x14ac:dyDescent="0.3">
      <c r="A155" s="576">
        <v>154</v>
      </c>
      <c r="B155" s="525" t="s">
        <v>1248</v>
      </c>
      <c r="C155" s="295" t="s">
        <v>1249</v>
      </c>
      <c r="D155" s="294" t="s">
        <v>1323</v>
      </c>
      <c r="E155" s="293" t="s">
        <v>62</v>
      </c>
      <c r="F155" s="296" t="s">
        <v>1324</v>
      </c>
      <c r="G155" s="545" t="s">
        <v>1325</v>
      </c>
      <c r="H155" s="555">
        <v>16500000</v>
      </c>
      <c r="I155" s="295" t="s">
        <v>1326</v>
      </c>
      <c r="J155" s="508">
        <v>1110591836</v>
      </c>
      <c r="K155" s="538" t="s">
        <v>89</v>
      </c>
      <c r="L155" s="297">
        <v>5</v>
      </c>
      <c r="M155" s="297">
        <v>1175</v>
      </c>
      <c r="N155" s="299">
        <v>46038</v>
      </c>
      <c r="O155" s="561">
        <f t="shared" si="75"/>
        <v>16500000</v>
      </c>
      <c r="P155" s="302">
        <v>46053</v>
      </c>
      <c r="Q155" s="293" t="s">
        <v>50</v>
      </c>
      <c r="R155" s="302">
        <v>46053</v>
      </c>
      <c r="S155" s="293">
        <v>1188</v>
      </c>
      <c r="T155" s="495">
        <v>221204</v>
      </c>
      <c r="U155" s="555">
        <f t="shared" si="76"/>
        <v>16500000</v>
      </c>
      <c r="V155" s="300">
        <v>46055</v>
      </c>
      <c r="W155" s="301">
        <v>100053350</v>
      </c>
      <c r="X155" s="302">
        <v>46057</v>
      </c>
      <c r="Y155" s="307">
        <v>46145</v>
      </c>
      <c r="Z155" s="307">
        <v>46146</v>
      </c>
      <c r="AA155" s="298">
        <v>46190</v>
      </c>
      <c r="AB155" s="303">
        <f t="shared" si="74"/>
        <v>5500000</v>
      </c>
      <c r="AC155" s="310">
        <v>8250000</v>
      </c>
      <c r="AD155" s="623" t="s">
        <v>1327</v>
      </c>
      <c r="AE155" s="295">
        <v>0</v>
      </c>
      <c r="AF155" s="295">
        <v>0</v>
      </c>
      <c r="AG155" s="295">
        <v>0</v>
      </c>
      <c r="AH155" s="295" t="s">
        <v>1328</v>
      </c>
      <c r="AI155" s="295">
        <v>2758699</v>
      </c>
      <c r="AJ155" s="312" t="s">
        <v>1329</v>
      </c>
      <c r="AK155" s="306">
        <v>35979</v>
      </c>
      <c r="AL155" s="293">
        <v>27</v>
      </c>
      <c r="AM155" s="301" t="s">
        <v>1330</v>
      </c>
      <c r="AN155" s="301" t="s">
        <v>1248</v>
      </c>
    </row>
    <row r="156" spans="1:40" ht="17.25" customHeight="1" x14ac:dyDescent="0.3">
      <c r="A156" s="576">
        <v>155</v>
      </c>
      <c r="B156" s="525" t="s">
        <v>1331</v>
      </c>
      <c r="C156" s="295" t="s">
        <v>1249</v>
      </c>
      <c r="D156" s="294" t="s">
        <v>1332</v>
      </c>
      <c r="E156" s="293" t="s">
        <v>62</v>
      </c>
      <c r="F156" s="296" t="s">
        <v>1333</v>
      </c>
      <c r="G156" s="545" t="s">
        <v>1334</v>
      </c>
      <c r="H156" s="555">
        <v>14250000</v>
      </c>
      <c r="I156" s="295" t="s">
        <v>1335</v>
      </c>
      <c r="J156" s="508">
        <v>1110472406</v>
      </c>
      <c r="K156" s="538" t="s">
        <v>89</v>
      </c>
      <c r="L156" s="297">
        <v>1</v>
      </c>
      <c r="M156" s="297">
        <v>1172</v>
      </c>
      <c r="N156" s="299">
        <v>46038</v>
      </c>
      <c r="O156" s="561">
        <f t="shared" si="75"/>
        <v>14250000</v>
      </c>
      <c r="P156" s="302">
        <v>46053</v>
      </c>
      <c r="Q156" s="293" t="s">
        <v>50</v>
      </c>
      <c r="R156" s="302" t="s">
        <v>1186</v>
      </c>
      <c r="S156" s="293">
        <v>1175</v>
      </c>
      <c r="T156" s="495">
        <v>221001</v>
      </c>
      <c r="U156" s="555">
        <f t="shared" si="76"/>
        <v>14250000</v>
      </c>
      <c r="V156" s="300">
        <v>46055</v>
      </c>
      <c r="W156" s="301" t="s">
        <v>1336</v>
      </c>
      <c r="X156" s="302">
        <v>46056</v>
      </c>
      <c r="Y156" s="307">
        <v>46154</v>
      </c>
      <c r="Z156" s="349"/>
      <c r="AA156" s="295"/>
      <c r="AB156" s="303">
        <f>+U156/2.2</f>
        <v>6477272.7272727266</v>
      </c>
      <c r="AC156" s="295"/>
      <c r="AD156" s="622" t="s">
        <v>1337</v>
      </c>
      <c r="AE156" s="295">
        <v>0</v>
      </c>
      <c r="AF156" s="295">
        <v>0</v>
      </c>
      <c r="AG156" s="295">
        <v>0</v>
      </c>
      <c r="AH156" s="295" t="s">
        <v>1338</v>
      </c>
      <c r="AI156" s="295">
        <v>2596056</v>
      </c>
      <c r="AJ156" s="312" t="s">
        <v>1339</v>
      </c>
      <c r="AK156" s="313" t="s">
        <v>1340</v>
      </c>
      <c r="AL156" s="293">
        <v>37</v>
      </c>
      <c r="AM156" s="301" t="s">
        <v>1341</v>
      </c>
      <c r="AN156" s="301" t="s">
        <v>1331</v>
      </c>
    </row>
    <row r="157" spans="1:40" ht="17.25" customHeight="1" x14ac:dyDescent="0.3">
      <c r="A157" s="576">
        <v>156</v>
      </c>
      <c r="B157" s="525" t="s">
        <v>1248</v>
      </c>
      <c r="C157" s="295" t="s">
        <v>1249</v>
      </c>
      <c r="D157" s="294" t="s">
        <v>1323</v>
      </c>
      <c r="E157" s="293" t="s">
        <v>62</v>
      </c>
      <c r="F157" s="296" t="s">
        <v>1324</v>
      </c>
      <c r="G157" s="545" t="s">
        <v>1325</v>
      </c>
      <c r="H157" s="555">
        <v>16500000</v>
      </c>
      <c r="I157" s="294" t="s">
        <v>1342</v>
      </c>
      <c r="J157" s="515">
        <v>1104706810</v>
      </c>
      <c r="K157" s="538" t="s">
        <v>261</v>
      </c>
      <c r="L157" s="297">
        <v>9</v>
      </c>
      <c r="M157" s="297">
        <v>1173</v>
      </c>
      <c r="N157" s="299">
        <v>46038</v>
      </c>
      <c r="O157" s="561">
        <f t="shared" si="75"/>
        <v>16500000</v>
      </c>
      <c r="P157" s="302">
        <v>46053</v>
      </c>
      <c r="Q157" s="293" t="s">
        <v>50</v>
      </c>
      <c r="R157" s="302">
        <v>46053</v>
      </c>
      <c r="S157" s="293">
        <v>1189</v>
      </c>
      <c r="T157" s="495">
        <v>221204</v>
      </c>
      <c r="U157" s="555">
        <f t="shared" si="76"/>
        <v>16500000</v>
      </c>
      <c r="V157" s="300">
        <v>46055</v>
      </c>
      <c r="W157" s="301" t="s">
        <v>1343</v>
      </c>
      <c r="X157" s="302">
        <v>46057</v>
      </c>
      <c r="Y157" s="307">
        <v>46145</v>
      </c>
      <c r="Z157" s="299"/>
      <c r="AA157" s="295"/>
      <c r="AB157" s="303">
        <f t="shared" si="74"/>
        <v>5500000</v>
      </c>
      <c r="AC157" s="295"/>
      <c r="AD157" s="623" t="s">
        <v>1344</v>
      </c>
      <c r="AE157" s="295">
        <v>0</v>
      </c>
      <c r="AF157" s="295">
        <v>0</v>
      </c>
      <c r="AG157" s="295">
        <v>0</v>
      </c>
      <c r="AH157" s="295" t="s">
        <v>1345</v>
      </c>
      <c r="AI157" s="295">
        <v>3102826239</v>
      </c>
      <c r="AJ157" s="312" t="s">
        <v>1346</v>
      </c>
      <c r="AK157" s="306">
        <v>34337</v>
      </c>
      <c r="AL157" s="293">
        <v>31</v>
      </c>
      <c r="AM157" s="301" t="s">
        <v>1347</v>
      </c>
      <c r="AN157" s="301" t="s">
        <v>1248</v>
      </c>
    </row>
    <row r="158" spans="1:40" ht="17.25" customHeight="1" x14ac:dyDescent="0.3">
      <c r="A158" s="576">
        <v>157</v>
      </c>
      <c r="B158" s="525" t="s">
        <v>1248</v>
      </c>
      <c r="C158" s="295" t="s">
        <v>1249</v>
      </c>
      <c r="D158" s="294" t="s">
        <v>1323</v>
      </c>
      <c r="E158" s="293" t="s">
        <v>62</v>
      </c>
      <c r="F158" s="296" t="s">
        <v>1324</v>
      </c>
      <c r="G158" s="545" t="s">
        <v>1325</v>
      </c>
      <c r="H158" s="555">
        <v>16500000</v>
      </c>
      <c r="I158" s="295" t="s">
        <v>1348</v>
      </c>
      <c r="J158" s="508">
        <v>93376768</v>
      </c>
      <c r="K158" s="538" t="s">
        <v>89</v>
      </c>
      <c r="L158" s="297">
        <v>1</v>
      </c>
      <c r="M158" s="297">
        <v>1174</v>
      </c>
      <c r="N158" s="299">
        <v>46038</v>
      </c>
      <c r="O158" s="561">
        <f t="shared" si="75"/>
        <v>16500000</v>
      </c>
      <c r="P158" s="302">
        <v>46053</v>
      </c>
      <c r="Q158" s="293" t="s">
        <v>50</v>
      </c>
      <c r="R158" s="302">
        <v>46053</v>
      </c>
      <c r="S158" s="293">
        <v>1190</v>
      </c>
      <c r="T158" s="495">
        <v>221204</v>
      </c>
      <c r="U158" s="555">
        <f t="shared" si="76"/>
        <v>16500000</v>
      </c>
      <c r="V158" s="300">
        <v>46056</v>
      </c>
      <c r="W158" s="301" t="s">
        <v>1349</v>
      </c>
      <c r="X158" s="302">
        <v>46057</v>
      </c>
      <c r="Y158" s="307">
        <v>46145</v>
      </c>
      <c r="Z158" s="299"/>
      <c r="AA158" s="295"/>
      <c r="AB158" s="303">
        <f t="shared" si="74"/>
        <v>5500000</v>
      </c>
      <c r="AC158" s="295"/>
      <c r="AD158" s="622" t="s">
        <v>1350</v>
      </c>
      <c r="AE158" s="295">
        <v>0</v>
      </c>
      <c r="AF158" s="295">
        <v>0</v>
      </c>
      <c r="AG158" s="295">
        <v>0</v>
      </c>
      <c r="AH158" s="295" t="s">
        <v>1351</v>
      </c>
      <c r="AI158" s="295">
        <v>3133253021</v>
      </c>
      <c r="AJ158" s="312" t="s">
        <v>1352</v>
      </c>
      <c r="AK158" s="313" t="s">
        <v>1353</v>
      </c>
      <c r="AL158" s="293">
        <v>58</v>
      </c>
      <c r="AM158" s="301" t="s">
        <v>1347</v>
      </c>
      <c r="AN158" s="301" t="s">
        <v>1248</v>
      </c>
    </row>
    <row r="159" spans="1:40" ht="17.25" customHeight="1" x14ac:dyDescent="0.3">
      <c r="A159" s="576">
        <v>158</v>
      </c>
      <c r="B159" s="525" t="s">
        <v>1248</v>
      </c>
      <c r="C159" s="295" t="s">
        <v>1249</v>
      </c>
      <c r="D159" s="294" t="s">
        <v>1354</v>
      </c>
      <c r="E159" s="293" t="s">
        <v>62</v>
      </c>
      <c r="F159" s="296" t="s">
        <v>1355</v>
      </c>
      <c r="G159" s="545" t="s">
        <v>1356</v>
      </c>
      <c r="H159" s="555">
        <v>7200000</v>
      </c>
      <c r="I159" s="295" t="s">
        <v>1357</v>
      </c>
      <c r="J159" s="508">
        <v>1110443676</v>
      </c>
      <c r="K159" s="538" t="s">
        <v>89</v>
      </c>
      <c r="L159" s="297">
        <v>1</v>
      </c>
      <c r="M159" s="297">
        <v>1171</v>
      </c>
      <c r="N159" s="299" t="s">
        <v>1358</v>
      </c>
      <c r="O159" s="561">
        <f t="shared" si="75"/>
        <v>7200000</v>
      </c>
      <c r="P159" s="302">
        <v>46053</v>
      </c>
      <c r="Q159" s="293" t="s">
        <v>50</v>
      </c>
      <c r="R159" s="302">
        <v>46053</v>
      </c>
      <c r="S159" s="293">
        <v>1180</v>
      </c>
      <c r="T159" s="495">
        <v>221204</v>
      </c>
      <c r="U159" s="555">
        <f t="shared" si="76"/>
        <v>7200000</v>
      </c>
      <c r="V159" s="300">
        <v>46055</v>
      </c>
      <c r="W159" s="301">
        <v>100053372</v>
      </c>
      <c r="X159" s="302">
        <v>46057</v>
      </c>
      <c r="Y159" s="307">
        <v>46145</v>
      </c>
      <c r="Z159" s="307">
        <v>46146</v>
      </c>
      <c r="AA159" s="298">
        <v>46190</v>
      </c>
      <c r="AB159" s="303">
        <f t="shared" si="74"/>
        <v>2400000</v>
      </c>
      <c r="AC159" s="310">
        <v>3600000</v>
      </c>
      <c r="AD159" s="623" t="s">
        <v>1359</v>
      </c>
      <c r="AE159" s="295">
        <v>0</v>
      </c>
      <c r="AF159" s="295">
        <v>0</v>
      </c>
      <c r="AG159" s="295">
        <v>0</v>
      </c>
      <c r="AH159" s="295" t="s">
        <v>1328</v>
      </c>
      <c r="AI159" s="295">
        <v>2758699</v>
      </c>
      <c r="AJ159" s="312" t="s">
        <v>1329</v>
      </c>
      <c r="AK159" s="306">
        <v>31402</v>
      </c>
      <c r="AL159" s="293">
        <v>40</v>
      </c>
      <c r="AM159" s="301" t="s">
        <v>1360</v>
      </c>
      <c r="AN159" s="301" t="s">
        <v>1356</v>
      </c>
    </row>
    <row r="160" spans="1:40" ht="17.25" customHeight="1" x14ac:dyDescent="0.3">
      <c r="A160" s="576">
        <v>159</v>
      </c>
      <c r="B160" s="525" t="s">
        <v>1248</v>
      </c>
      <c r="C160" s="295" t="s">
        <v>1249</v>
      </c>
      <c r="D160" s="294" t="s">
        <v>1354</v>
      </c>
      <c r="E160" s="293" t="s">
        <v>62</v>
      </c>
      <c r="F160" s="296" t="s">
        <v>1355</v>
      </c>
      <c r="G160" s="545" t="s">
        <v>1356</v>
      </c>
      <c r="H160" s="555">
        <v>7200000</v>
      </c>
      <c r="I160" s="295" t="s">
        <v>1361</v>
      </c>
      <c r="J160" s="508">
        <v>65634654</v>
      </c>
      <c r="K160" s="538" t="s">
        <v>89</v>
      </c>
      <c r="L160" s="297">
        <v>4</v>
      </c>
      <c r="M160" s="297">
        <v>1169</v>
      </c>
      <c r="N160" s="299">
        <v>46038</v>
      </c>
      <c r="O160" s="561">
        <f t="shared" si="75"/>
        <v>7200000</v>
      </c>
      <c r="P160" s="302">
        <v>46053</v>
      </c>
      <c r="Q160" s="293" t="s">
        <v>50</v>
      </c>
      <c r="R160" s="302">
        <v>46053</v>
      </c>
      <c r="S160" s="293">
        <v>1186</v>
      </c>
      <c r="T160" s="495">
        <v>221204</v>
      </c>
      <c r="U160" s="555">
        <f t="shared" si="76"/>
        <v>7200000</v>
      </c>
      <c r="V160" s="300">
        <v>46055</v>
      </c>
      <c r="W160" s="301">
        <v>100053354</v>
      </c>
      <c r="X160" s="302">
        <v>46057</v>
      </c>
      <c r="Y160" s="307">
        <v>46145</v>
      </c>
      <c r="Z160" s="307">
        <v>46146</v>
      </c>
      <c r="AA160" s="298">
        <v>46190</v>
      </c>
      <c r="AB160" s="303">
        <f t="shared" si="74"/>
        <v>2400000</v>
      </c>
      <c r="AC160" s="310">
        <v>3600000</v>
      </c>
      <c r="AD160" s="622" t="s">
        <v>1362</v>
      </c>
      <c r="AE160" s="295">
        <v>0</v>
      </c>
      <c r="AF160" s="295">
        <v>0</v>
      </c>
      <c r="AG160" s="295">
        <v>0</v>
      </c>
      <c r="AH160" s="295" t="s">
        <v>1363</v>
      </c>
      <c r="AI160" s="295">
        <v>2789130</v>
      </c>
      <c r="AJ160" s="312" t="s">
        <v>1364</v>
      </c>
      <c r="AK160" s="306">
        <v>31000</v>
      </c>
      <c r="AL160" s="293">
        <v>41</v>
      </c>
      <c r="AM160" s="301" t="s">
        <v>1365</v>
      </c>
      <c r="AN160" s="301" t="s">
        <v>1356</v>
      </c>
    </row>
    <row r="161" spans="1:40" ht="17.25" customHeight="1" x14ac:dyDescent="0.3">
      <c r="A161" s="576">
        <v>160</v>
      </c>
      <c r="B161" s="525" t="s">
        <v>1248</v>
      </c>
      <c r="C161" s="295" t="s">
        <v>1249</v>
      </c>
      <c r="D161" s="294" t="s">
        <v>1354</v>
      </c>
      <c r="E161" s="293" t="s">
        <v>62</v>
      </c>
      <c r="F161" s="296" t="s">
        <v>1355</v>
      </c>
      <c r="G161" s="545" t="s">
        <v>1356</v>
      </c>
      <c r="H161" s="555">
        <v>7200000</v>
      </c>
      <c r="I161" s="295" t="s">
        <v>1366</v>
      </c>
      <c r="J161" s="508">
        <v>1110560653</v>
      </c>
      <c r="K161" s="538" t="s">
        <v>89</v>
      </c>
      <c r="L161" s="297">
        <v>1</v>
      </c>
      <c r="M161" s="297">
        <v>1170</v>
      </c>
      <c r="N161" s="299">
        <v>46038</v>
      </c>
      <c r="O161" s="561">
        <f t="shared" ref="O161:O162" si="78">+H161</f>
        <v>7200000</v>
      </c>
      <c r="P161" s="302">
        <v>46053</v>
      </c>
      <c r="Q161" s="293" t="s">
        <v>50</v>
      </c>
      <c r="R161" s="302">
        <v>46053</v>
      </c>
      <c r="S161" s="293">
        <v>1185</v>
      </c>
      <c r="T161" s="495">
        <v>221204</v>
      </c>
      <c r="U161" s="555">
        <f t="shared" ref="U161:U162" si="79">+H161</f>
        <v>7200000</v>
      </c>
      <c r="V161" s="300">
        <v>46055</v>
      </c>
      <c r="W161" s="301">
        <v>100053361</v>
      </c>
      <c r="X161" s="302">
        <v>46058</v>
      </c>
      <c r="Y161" s="307">
        <v>46146</v>
      </c>
      <c r="Z161" s="307">
        <v>46147</v>
      </c>
      <c r="AA161" s="298">
        <v>46191</v>
      </c>
      <c r="AB161" s="303">
        <f t="shared" ref="AB161:AB162" si="80">+U161/3</f>
        <v>2400000</v>
      </c>
      <c r="AC161" s="310">
        <v>3600000</v>
      </c>
      <c r="AD161" s="623" t="s">
        <v>1367</v>
      </c>
      <c r="AE161" s="295">
        <v>0</v>
      </c>
      <c r="AF161" s="295">
        <v>0</v>
      </c>
      <c r="AG161" s="295">
        <v>0</v>
      </c>
      <c r="AH161" s="295" t="s">
        <v>1368</v>
      </c>
      <c r="AI161" s="295">
        <v>3112906809</v>
      </c>
      <c r="AJ161" s="312" t="s">
        <v>1369</v>
      </c>
      <c r="AK161" s="306">
        <v>34806</v>
      </c>
      <c r="AL161" s="293">
        <v>30</v>
      </c>
      <c r="AM161" s="301" t="s">
        <v>1370</v>
      </c>
      <c r="AN161" s="301" t="s">
        <v>1356</v>
      </c>
    </row>
    <row r="162" spans="1:40" ht="17.25" customHeight="1" x14ac:dyDescent="0.3">
      <c r="A162" s="576">
        <v>161</v>
      </c>
      <c r="B162" s="525" t="s">
        <v>1248</v>
      </c>
      <c r="C162" s="295" t="s">
        <v>1249</v>
      </c>
      <c r="D162" s="294" t="s">
        <v>1323</v>
      </c>
      <c r="E162" s="293" t="s">
        <v>62</v>
      </c>
      <c r="F162" s="296" t="s">
        <v>1324</v>
      </c>
      <c r="G162" s="545" t="s">
        <v>1356</v>
      </c>
      <c r="H162" s="555">
        <v>16500000</v>
      </c>
      <c r="I162" s="295" t="s">
        <v>1371</v>
      </c>
      <c r="J162" s="508">
        <v>1108232071</v>
      </c>
      <c r="K162" s="538" t="s">
        <v>89</v>
      </c>
      <c r="L162" s="297">
        <v>1</v>
      </c>
      <c r="M162" s="297">
        <v>1184</v>
      </c>
      <c r="N162" s="299">
        <v>46038</v>
      </c>
      <c r="O162" s="561">
        <f t="shared" si="78"/>
        <v>16500000</v>
      </c>
      <c r="P162" s="302">
        <v>46053</v>
      </c>
      <c r="Q162" s="293" t="s">
        <v>50</v>
      </c>
      <c r="R162" s="302">
        <v>46053</v>
      </c>
      <c r="S162" s="293">
        <v>1195</v>
      </c>
      <c r="T162" s="495">
        <v>221204</v>
      </c>
      <c r="U162" s="555">
        <f t="shared" si="79"/>
        <v>16500000</v>
      </c>
      <c r="V162" s="300">
        <v>46055</v>
      </c>
      <c r="W162" s="301" t="s">
        <v>1372</v>
      </c>
      <c r="X162" s="302">
        <v>46056</v>
      </c>
      <c r="Y162" s="307">
        <v>46144</v>
      </c>
      <c r="Z162" s="307">
        <v>46145</v>
      </c>
      <c r="AA162" s="298">
        <v>46189</v>
      </c>
      <c r="AB162" s="303">
        <f t="shared" si="80"/>
        <v>5500000</v>
      </c>
      <c r="AC162" s="310">
        <v>8250000</v>
      </c>
      <c r="AD162" s="622" t="s">
        <v>1373</v>
      </c>
      <c r="AE162" s="295">
        <v>0</v>
      </c>
      <c r="AF162" s="295">
        <v>0</v>
      </c>
      <c r="AG162" s="295">
        <v>0</v>
      </c>
      <c r="AH162" s="295" t="s">
        <v>1374</v>
      </c>
      <c r="AI162" s="295">
        <v>3132391580</v>
      </c>
      <c r="AJ162" s="312" t="s">
        <v>1375</v>
      </c>
      <c r="AK162" s="306">
        <v>31592</v>
      </c>
      <c r="AL162" s="293">
        <v>39</v>
      </c>
      <c r="AM162" s="301" t="s">
        <v>1347</v>
      </c>
      <c r="AN162" s="301" t="s">
        <v>1248</v>
      </c>
    </row>
    <row r="163" spans="1:40" ht="17.25" customHeight="1" x14ac:dyDescent="0.3">
      <c r="A163" s="576">
        <v>162</v>
      </c>
      <c r="B163" s="525" t="s">
        <v>1248</v>
      </c>
      <c r="C163" s="295" t="s">
        <v>1249</v>
      </c>
      <c r="D163" s="294" t="s">
        <v>1323</v>
      </c>
      <c r="E163" s="293" t="s">
        <v>62</v>
      </c>
      <c r="F163" s="296" t="s">
        <v>1324</v>
      </c>
      <c r="G163" s="545" t="s">
        <v>1356</v>
      </c>
      <c r="H163" s="555">
        <v>16500000</v>
      </c>
      <c r="I163" s="295" t="s">
        <v>1376</v>
      </c>
      <c r="J163" s="508">
        <v>1234646362</v>
      </c>
      <c r="K163" s="538" t="s">
        <v>89</v>
      </c>
      <c r="L163" s="297">
        <v>4</v>
      </c>
      <c r="M163" s="297">
        <v>1193</v>
      </c>
      <c r="N163" s="299">
        <v>46045</v>
      </c>
      <c r="O163" s="561">
        <f t="shared" ref="O163:O165" si="81">+H163</f>
        <v>16500000</v>
      </c>
      <c r="P163" s="302">
        <v>46053</v>
      </c>
      <c r="Q163" s="293" t="s">
        <v>50</v>
      </c>
      <c r="R163" s="302">
        <v>46053</v>
      </c>
      <c r="S163" s="293">
        <v>1184</v>
      </c>
      <c r="T163" s="495">
        <v>221204</v>
      </c>
      <c r="U163" s="555">
        <f t="shared" ref="U163:U165" si="82">+H163</f>
        <v>16500000</v>
      </c>
      <c r="V163" s="300">
        <v>46055</v>
      </c>
      <c r="W163" s="301">
        <v>100053414</v>
      </c>
      <c r="X163" s="302">
        <v>46058</v>
      </c>
      <c r="Y163" s="307">
        <v>46146</v>
      </c>
      <c r="Z163" s="307">
        <v>46147</v>
      </c>
      <c r="AA163" s="298">
        <v>46191</v>
      </c>
      <c r="AB163" s="303">
        <f t="shared" ref="AB163:AB165" si="83">+U163/3</f>
        <v>5500000</v>
      </c>
      <c r="AC163" s="310">
        <v>8250000</v>
      </c>
      <c r="AD163" s="623" t="s">
        <v>1377</v>
      </c>
      <c r="AE163" s="295">
        <v>0</v>
      </c>
      <c r="AF163" s="295">
        <v>0</v>
      </c>
      <c r="AG163" s="295">
        <v>0</v>
      </c>
      <c r="AH163" s="295" t="s">
        <v>1378</v>
      </c>
      <c r="AI163" s="295">
        <v>3104016473</v>
      </c>
      <c r="AJ163" s="312" t="s">
        <v>1379</v>
      </c>
      <c r="AK163" s="306" t="s">
        <v>1380</v>
      </c>
      <c r="AL163" s="293">
        <v>26</v>
      </c>
      <c r="AM163" s="301" t="s">
        <v>1347</v>
      </c>
      <c r="AN163" s="301" t="s">
        <v>1248</v>
      </c>
    </row>
    <row r="164" spans="1:40" ht="17.25" customHeight="1" x14ac:dyDescent="0.3">
      <c r="A164" s="576">
        <v>163</v>
      </c>
      <c r="B164" s="525" t="s">
        <v>1248</v>
      </c>
      <c r="C164" s="295" t="s">
        <v>1249</v>
      </c>
      <c r="D164" s="294" t="s">
        <v>1354</v>
      </c>
      <c r="E164" s="293" t="s">
        <v>62</v>
      </c>
      <c r="F164" s="296" t="s">
        <v>1355</v>
      </c>
      <c r="G164" s="545" t="s">
        <v>1356</v>
      </c>
      <c r="H164" s="555">
        <v>7200000</v>
      </c>
      <c r="I164" s="295" t="s">
        <v>1381</v>
      </c>
      <c r="J164" s="508">
        <v>1110575363</v>
      </c>
      <c r="K164" s="538" t="s">
        <v>89</v>
      </c>
      <c r="L164" s="297">
        <v>6</v>
      </c>
      <c r="M164" s="297">
        <v>1195</v>
      </c>
      <c r="N164" s="299">
        <v>46045</v>
      </c>
      <c r="O164" s="561">
        <f t="shared" si="81"/>
        <v>7200000</v>
      </c>
      <c r="P164" s="302">
        <v>46053</v>
      </c>
      <c r="Q164" s="293" t="s">
        <v>50</v>
      </c>
      <c r="R164" s="302">
        <v>46053</v>
      </c>
      <c r="S164" s="293">
        <v>1179</v>
      </c>
      <c r="T164" s="495">
        <v>221204</v>
      </c>
      <c r="U164" s="555">
        <f t="shared" si="82"/>
        <v>7200000</v>
      </c>
      <c r="V164" s="300">
        <v>46056</v>
      </c>
      <c r="W164" s="301">
        <v>100053449</v>
      </c>
      <c r="X164" s="302">
        <v>46058</v>
      </c>
      <c r="Y164" s="307">
        <v>46146</v>
      </c>
      <c r="Z164" s="307">
        <v>46147</v>
      </c>
      <c r="AA164" s="298">
        <v>46191</v>
      </c>
      <c r="AB164" s="303">
        <f t="shared" si="83"/>
        <v>2400000</v>
      </c>
      <c r="AC164" s="310">
        <v>3600000</v>
      </c>
      <c r="AD164" s="622" t="s">
        <v>1382</v>
      </c>
      <c r="AE164" s="295">
        <v>0</v>
      </c>
      <c r="AF164" s="295">
        <v>0</v>
      </c>
      <c r="AG164" s="295">
        <v>0</v>
      </c>
      <c r="AH164" s="295" t="s">
        <v>1383</v>
      </c>
      <c r="AI164" s="295">
        <v>3152107771</v>
      </c>
      <c r="AJ164" s="312" t="s">
        <v>1384</v>
      </c>
      <c r="AK164" s="306">
        <v>35343</v>
      </c>
      <c r="AL164" s="293">
        <v>29</v>
      </c>
      <c r="AM164" s="301" t="s">
        <v>1385</v>
      </c>
      <c r="AN164" s="301" t="s">
        <v>1356</v>
      </c>
    </row>
    <row r="165" spans="1:40" ht="17.25" customHeight="1" x14ac:dyDescent="0.3">
      <c r="A165" s="576">
        <v>164</v>
      </c>
      <c r="B165" s="525" t="s">
        <v>41</v>
      </c>
      <c r="C165" s="295" t="s">
        <v>225</v>
      </c>
      <c r="D165" s="294" t="s">
        <v>1386</v>
      </c>
      <c r="E165" s="293" t="s">
        <v>62</v>
      </c>
      <c r="F165" s="296" t="s">
        <v>1387</v>
      </c>
      <c r="G165" s="545" t="s">
        <v>1356</v>
      </c>
      <c r="H165" s="555">
        <v>9594450</v>
      </c>
      <c r="I165" s="294" t="s">
        <v>1388</v>
      </c>
      <c r="J165" s="508">
        <v>28649400</v>
      </c>
      <c r="K165" s="538" t="s">
        <v>1389</v>
      </c>
      <c r="L165" s="297">
        <v>1</v>
      </c>
      <c r="M165" s="297">
        <v>1197</v>
      </c>
      <c r="N165" s="299">
        <v>46045</v>
      </c>
      <c r="O165" s="561">
        <f t="shared" si="81"/>
        <v>9594450</v>
      </c>
      <c r="P165" s="302">
        <v>46053</v>
      </c>
      <c r="Q165" s="293" t="s">
        <v>50</v>
      </c>
      <c r="R165" s="302">
        <v>46053</v>
      </c>
      <c r="S165" s="293">
        <v>1183</v>
      </c>
      <c r="T165" s="495">
        <v>21010110302</v>
      </c>
      <c r="U165" s="555">
        <f t="shared" si="82"/>
        <v>9594450</v>
      </c>
      <c r="V165" s="300">
        <v>46087</v>
      </c>
      <c r="W165" s="301" t="s">
        <v>1390</v>
      </c>
      <c r="X165" s="302">
        <v>46090</v>
      </c>
      <c r="Y165" s="307">
        <v>46181</v>
      </c>
      <c r="Z165" s="299"/>
      <c r="AA165" s="295"/>
      <c r="AB165" s="303">
        <f t="shared" si="83"/>
        <v>3198150</v>
      </c>
      <c r="AC165" s="295"/>
      <c r="AD165" s="623" t="s">
        <v>1391</v>
      </c>
      <c r="AE165" s="295">
        <v>0</v>
      </c>
      <c r="AF165" s="295">
        <v>0</v>
      </c>
      <c r="AG165" s="295">
        <v>0</v>
      </c>
      <c r="AH165" s="295" t="s">
        <v>1392</v>
      </c>
      <c r="AI165" s="295">
        <v>3187941898</v>
      </c>
      <c r="AJ165" s="312" t="s">
        <v>1031</v>
      </c>
      <c r="AK165" s="306">
        <v>28336</v>
      </c>
      <c r="AL165" s="293">
        <v>48</v>
      </c>
      <c r="AM165" s="301" t="s">
        <v>1387</v>
      </c>
      <c r="AN165" s="301" t="s">
        <v>356</v>
      </c>
    </row>
    <row r="166" spans="1:40" ht="17.25" customHeight="1" x14ac:dyDescent="0.3">
      <c r="A166" s="576">
        <v>165</v>
      </c>
      <c r="B166" s="525" t="s">
        <v>1248</v>
      </c>
      <c r="C166" s="295" t="s">
        <v>1249</v>
      </c>
      <c r="D166" s="294" t="s">
        <v>1393</v>
      </c>
      <c r="E166" s="293" t="s">
        <v>62</v>
      </c>
      <c r="F166" s="296" t="s">
        <v>1324</v>
      </c>
      <c r="G166" s="545" t="s">
        <v>1356</v>
      </c>
      <c r="H166" s="555">
        <v>16500000</v>
      </c>
      <c r="I166" s="295" t="s">
        <v>1394</v>
      </c>
      <c r="J166" s="508">
        <v>38211290</v>
      </c>
      <c r="K166" s="538" t="s">
        <v>89</v>
      </c>
      <c r="L166" s="297">
        <v>3</v>
      </c>
      <c r="M166" s="297">
        <v>1196</v>
      </c>
      <c r="N166" s="299">
        <v>46045</v>
      </c>
      <c r="O166" s="561">
        <f t="shared" ref="O166" si="84">+H166</f>
        <v>16500000</v>
      </c>
      <c r="P166" s="302">
        <v>46053</v>
      </c>
      <c r="Q166" s="293" t="s">
        <v>50</v>
      </c>
      <c r="R166" s="302">
        <v>46053</v>
      </c>
      <c r="S166" s="293">
        <v>1191</v>
      </c>
      <c r="T166" s="495">
        <v>221204</v>
      </c>
      <c r="U166" s="555">
        <f t="shared" ref="U166" si="85">+H166</f>
        <v>16500000</v>
      </c>
      <c r="V166" s="300">
        <v>46055</v>
      </c>
      <c r="W166" s="301" t="s">
        <v>1395</v>
      </c>
      <c r="X166" s="350">
        <v>46057</v>
      </c>
      <c r="Y166" s="307">
        <v>46162</v>
      </c>
      <c r="Z166" s="307">
        <v>46134</v>
      </c>
      <c r="AA166" s="298">
        <v>46171</v>
      </c>
      <c r="AB166" s="303">
        <f>+U166/2.6</f>
        <v>6346153.846153846</v>
      </c>
      <c r="AC166" s="345">
        <v>8250000</v>
      </c>
      <c r="AD166" s="622" t="s">
        <v>1396</v>
      </c>
      <c r="AE166" s="295">
        <v>0</v>
      </c>
      <c r="AF166" s="295">
        <v>0</v>
      </c>
      <c r="AG166" s="295">
        <v>0</v>
      </c>
      <c r="AH166" s="295" t="s">
        <v>1397</v>
      </c>
      <c r="AI166" s="295">
        <v>156644036</v>
      </c>
      <c r="AJ166" s="312" t="s">
        <v>1398</v>
      </c>
      <c r="AK166" s="306">
        <v>31323</v>
      </c>
      <c r="AL166" s="293">
        <v>40</v>
      </c>
      <c r="AM166" s="301" t="s">
        <v>1347</v>
      </c>
      <c r="AN166" s="301" t="s">
        <v>1248</v>
      </c>
    </row>
    <row r="167" spans="1:40" ht="17.25" customHeight="1" x14ac:dyDescent="0.3">
      <c r="A167" s="576">
        <v>166</v>
      </c>
      <c r="B167" s="525" t="s">
        <v>1331</v>
      </c>
      <c r="C167" s="295" t="s">
        <v>1249</v>
      </c>
      <c r="D167" s="294" t="s">
        <v>1399</v>
      </c>
      <c r="E167" s="293" t="s">
        <v>62</v>
      </c>
      <c r="F167" s="295" t="s">
        <v>434</v>
      </c>
      <c r="G167" s="545" t="s">
        <v>1400</v>
      </c>
      <c r="H167" s="555">
        <v>5146666</v>
      </c>
      <c r="I167" s="295" t="s">
        <v>1401</v>
      </c>
      <c r="J167" s="508">
        <v>1110508346</v>
      </c>
      <c r="K167" s="538" t="s">
        <v>89</v>
      </c>
      <c r="L167" s="297">
        <v>5</v>
      </c>
      <c r="M167" s="297">
        <v>1237</v>
      </c>
      <c r="N167" s="299">
        <v>46071</v>
      </c>
      <c r="O167" s="561">
        <f t="shared" ref="O167:O173" si="86">+H167</f>
        <v>5146666</v>
      </c>
      <c r="P167" s="302">
        <v>46077</v>
      </c>
      <c r="Q167" s="293" t="s">
        <v>50</v>
      </c>
      <c r="R167" s="302">
        <v>46077</v>
      </c>
      <c r="S167" s="293">
        <v>1236</v>
      </c>
      <c r="T167" s="495">
        <v>221002</v>
      </c>
      <c r="U167" s="555">
        <f t="shared" ref="U167:U173" si="87">+O167</f>
        <v>5146666</v>
      </c>
      <c r="V167" s="300">
        <v>46077</v>
      </c>
      <c r="W167" s="301" t="s">
        <v>1402</v>
      </c>
      <c r="X167" s="350">
        <v>46084</v>
      </c>
      <c r="Y167" s="307">
        <v>46142</v>
      </c>
      <c r="Z167" s="320">
        <v>46143</v>
      </c>
      <c r="AA167" s="320">
        <v>46173</v>
      </c>
      <c r="AB167" s="303">
        <v>2500000</v>
      </c>
      <c r="AC167" s="345">
        <v>2500000</v>
      </c>
      <c r="AD167" s="623" t="s">
        <v>1403</v>
      </c>
      <c r="AE167" s="295">
        <v>0</v>
      </c>
      <c r="AF167" s="295">
        <v>0</v>
      </c>
      <c r="AG167" s="295">
        <v>0</v>
      </c>
      <c r="AH167" s="295" t="s">
        <v>1404</v>
      </c>
      <c r="AI167" s="295" t="s">
        <v>1405</v>
      </c>
      <c r="AJ167" s="312" t="s">
        <v>1406</v>
      </c>
      <c r="AK167" s="306">
        <v>33129</v>
      </c>
      <c r="AL167" s="293">
        <v>35</v>
      </c>
      <c r="AM167" s="301" t="s">
        <v>434</v>
      </c>
      <c r="AN167" s="301" t="s">
        <v>1331</v>
      </c>
    </row>
    <row r="168" spans="1:40" s="354" customFormat="1" ht="17.25" customHeight="1" x14ac:dyDescent="0.3">
      <c r="A168" s="576">
        <v>167</v>
      </c>
      <c r="B168" s="529" t="s">
        <v>1331</v>
      </c>
      <c r="C168" s="294" t="s">
        <v>1249</v>
      </c>
      <c r="D168" s="294" t="s">
        <v>1399</v>
      </c>
      <c r="E168" s="316" t="s">
        <v>62</v>
      </c>
      <c r="F168" s="295" t="s">
        <v>434</v>
      </c>
      <c r="G168" s="317" t="s">
        <v>1400</v>
      </c>
      <c r="H168" s="555">
        <v>5146666</v>
      </c>
      <c r="I168" s="294" t="s">
        <v>1407</v>
      </c>
      <c r="J168" s="513">
        <v>1110508346</v>
      </c>
      <c r="K168" s="537" t="s">
        <v>89</v>
      </c>
      <c r="L168" s="336">
        <v>4</v>
      </c>
      <c r="M168" s="336">
        <v>1238</v>
      </c>
      <c r="N168" s="351">
        <v>46071</v>
      </c>
      <c r="O168" s="561">
        <f t="shared" si="86"/>
        <v>5146666</v>
      </c>
      <c r="P168" s="319">
        <v>46077</v>
      </c>
      <c r="Q168" s="316" t="s">
        <v>50</v>
      </c>
      <c r="R168" s="319">
        <v>46057</v>
      </c>
      <c r="S168" s="316">
        <v>1237</v>
      </c>
      <c r="T168" s="497">
        <v>221002</v>
      </c>
      <c r="U168" s="555">
        <f t="shared" si="87"/>
        <v>5146666</v>
      </c>
      <c r="V168" s="352">
        <v>46078</v>
      </c>
      <c r="W168" s="317" t="s">
        <v>1408</v>
      </c>
      <c r="X168" s="319">
        <v>46084</v>
      </c>
      <c r="Y168" s="346">
        <v>46142</v>
      </c>
      <c r="Z168" s="320">
        <v>46143</v>
      </c>
      <c r="AA168" s="320">
        <v>46173</v>
      </c>
      <c r="AB168" s="353">
        <v>2500000</v>
      </c>
      <c r="AC168" s="345">
        <v>2500000</v>
      </c>
      <c r="AD168" s="622" t="s">
        <v>1409</v>
      </c>
      <c r="AE168" s="295">
        <v>0</v>
      </c>
      <c r="AF168" s="295">
        <v>0</v>
      </c>
      <c r="AG168" s="295">
        <v>0</v>
      </c>
      <c r="AH168" s="294" t="s">
        <v>1410</v>
      </c>
      <c r="AI168" s="294" t="s">
        <v>1411</v>
      </c>
      <c r="AJ168" s="294" t="s">
        <v>1412</v>
      </c>
      <c r="AK168" s="340">
        <v>30503</v>
      </c>
      <c r="AL168" s="316">
        <v>42</v>
      </c>
      <c r="AM168" s="317" t="s">
        <v>434</v>
      </c>
      <c r="AN168" s="317" t="s">
        <v>1331</v>
      </c>
    </row>
    <row r="169" spans="1:40" s="354" customFormat="1" ht="17.25" customHeight="1" x14ac:dyDescent="0.3">
      <c r="A169" s="576">
        <v>168</v>
      </c>
      <c r="B169" s="529" t="s">
        <v>1331</v>
      </c>
      <c r="C169" s="294" t="s">
        <v>1249</v>
      </c>
      <c r="D169" s="294" t="s">
        <v>1413</v>
      </c>
      <c r="E169" s="316" t="s">
        <v>62</v>
      </c>
      <c r="F169" s="294" t="s">
        <v>769</v>
      </c>
      <c r="G169" s="317" t="s">
        <v>1400</v>
      </c>
      <c r="H169" s="555">
        <v>10291666</v>
      </c>
      <c r="I169" s="294" t="s">
        <v>1414</v>
      </c>
      <c r="J169" s="514">
        <v>14320907</v>
      </c>
      <c r="K169" s="537" t="s">
        <v>719</v>
      </c>
      <c r="L169" s="336">
        <v>9</v>
      </c>
      <c r="M169" s="336">
        <v>1236</v>
      </c>
      <c r="N169" s="315">
        <v>46071</v>
      </c>
      <c r="O169" s="561">
        <f t="shared" si="86"/>
        <v>10291666</v>
      </c>
      <c r="P169" s="338">
        <v>46077</v>
      </c>
      <c r="Q169" s="316" t="s">
        <v>50</v>
      </c>
      <c r="R169" s="338">
        <v>46057</v>
      </c>
      <c r="S169" s="316">
        <v>1238</v>
      </c>
      <c r="T169" s="497">
        <v>221001</v>
      </c>
      <c r="U169" s="555">
        <f t="shared" si="87"/>
        <v>10291666</v>
      </c>
      <c r="V169" s="337">
        <v>46077</v>
      </c>
      <c r="W169" s="317" t="s">
        <v>1415</v>
      </c>
      <c r="X169" s="338">
        <v>46083</v>
      </c>
      <c r="Y169" s="346">
        <v>46142</v>
      </c>
      <c r="Z169" s="320">
        <v>46143</v>
      </c>
      <c r="AA169" s="320">
        <v>46173</v>
      </c>
      <c r="AB169" s="355">
        <v>4750000</v>
      </c>
      <c r="AC169" s="232" t="s">
        <v>1416</v>
      </c>
      <c r="AD169" s="623" t="s">
        <v>1417</v>
      </c>
      <c r="AE169" s="295">
        <v>0</v>
      </c>
      <c r="AF169" s="295">
        <v>0</v>
      </c>
      <c r="AG169" s="295">
        <v>0</v>
      </c>
      <c r="AH169" s="294" t="s">
        <v>1418</v>
      </c>
      <c r="AI169" s="294">
        <v>3164694520</v>
      </c>
      <c r="AJ169" s="294" t="s">
        <v>1419</v>
      </c>
      <c r="AK169" s="340">
        <v>25080</v>
      </c>
      <c r="AL169" s="316">
        <v>57</v>
      </c>
      <c r="AM169" s="317" t="s">
        <v>769</v>
      </c>
      <c r="AN169" s="317" t="s">
        <v>1331</v>
      </c>
    </row>
    <row r="170" spans="1:40" s="354" customFormat="1" ht="17.25" customHeight="1" x14ac:dyDescent="0.3">
      <c r="A170" s="576">
        <v>169</v>
      </c>
      <c r="B170" s="529" t="s">
        <v>1331</v>
      </c>
      <c r="C170" s="294" t="s">
        <v>1249</v>
      </c>
      <c r="D170" s="294" t="s">
        <v>1413</v>
      </c>
      <c r="E170" s="316" t="s">
        <v>62</v>
      </c>
      <c r="F170" s="294" t="s">
        <v>769</v>
      </c>
      <c r="G170" s="317" t="s">
        <v>1400</v>
      </c>
      <c r="H170" s="555">
        <v>10291666</v>
      </c>
      <c r="I170" s="294" t="s">
        <v>1420</v>
      </c>
      <c r="J170" s="514">
        <v>1007884133</v>
      </c>
      <c r="K170" s="537" t="s">
        <v>89</v>
      </c>
      <c r="L170" s="336">
        <v>0</v>
      </c>
      <c r="M170" s="336">
        <v>1235</v>
      </c>
      <c r="N170" s="315">
        <v>46071</v>
      </c>
      <c r="O170" s="561">
        <f t="shared" si="86"/>
        <v>10291666</v>
      </c>
      <c r="P170" s="338">
        <v>46077</v>
      </c>
      <c r="Q170" s="316" t="s">
        <v>50</v>
      </c>
      <c r="R170" s="338">
        <v>46077</v>
      </c>
      <c r="S170" s="316">
        <v>1239</v>
      </c>
      <c r="T170" s="497">
        <v>221001</v>
      </c>
      <c r="U170" s="555">
        <f t="shared" si="87"/>
        <v>10291666</v>
      </c>
      <c r="V170" s="337">
        <v>46079</v>
      </c>
      <c r="W170" s="317" t="s">
        <v>1421</v>
      </c>
      <c r="X170" s="338">
        <v>46086</v>
      </c>
      <c r="Y170" s="346">
        <v>46142</v>
      </c>
      <c r="Z170" s="320">
        <v>46143</v>
      </c>
      <c r="AA170" s="320">
        <v>46173</v>
      </c>
      <c r="AB170" s="355">
        <v>4750000</v>
      </c>
      <c r="AC170" s="232" t="s">
        <v>1416</v>
      </c>
      <c r="AD170" s="622" t="s">
        <v>1422</v>
      </c>
      <c r="AE170" s="295">
        <v>0</v>
      </c>
      <c r="AF170" s="295">
        <v>0</v>
      </c>
      <c r="AG170" s="295">
        <v>0</v>
      </c>
      <c r="AH170" s="294" t="s">
        <v>1423</v>
      </c>
      <c r="AI170" s="294">
        <v>3164800700</v>
      </c>
      <c r="AJ170" s="294" t="s">
        <v>1424</v>
      </c>
      <c r="AK170" s="340">
        <v>36675</v>
      </c>
      <c r="AL170" s="316">
        <v>25</v>
      </c>
      <c r="AM170" s="317" t="s">
        <v>769</v>
      </c>
      <c r="AN170" s="317" t="s">
        <v>1331</v>
      </c>
    </row>
    <row r="171" spans="1:40" s="354" customFormat="1" ht="17.25" customHeight="1" x14ac:dyDescent="0.3">
      <c r="A171" s="576">
        <v>170</v>
      </c>
      <c r="B171" s="529" t="s">
        <v>1331</v>
      </c>
      <c r="C171" s="294" t="s">
        <v>1249</v>
      </c>
      <c r="D171" s="294" t="s">
        <v>1425</v>
      </c>
      <c r="E171" s="316" t="s">
        <v>62</v>
      </c>
      <c r="F171" s="294" t="s">
        <v>1426</v>
      </c>
      <c r="G171" s="317" t="s">
        <v>1400</v>
      </c>
      <c r="H171" s="555">
        <v>13000000</v>
      </c>
      <c r="I171" s="294" t="s">
        <v>1427</v>
      </c>
      <c r="J171" s="514">
        <v>1110485632</v>
      </c>
      <c r="K171" s="537" t="s">
        <v>89</v>
      </c>
      <c r="L171" s="336">
        <v>6</v>
      </c>
      <c r="M171" s="336">
        <v>1241</v>
      </c>
      <c r="N171" s="351">
        <v>46071</v>
      </c>
      <c r="O171" s="561">
        <f t="shared" si="86"/>
        <v>13000000</v>
      </c>
      <c r="P171" s="319">
        <v>46077</v>
      </c>
      <c r="Q171" s="316" t="s">
        <v>50</v>
      </c>
      <c r="R171" s="319">
        <v>46078</v>
      </c>
      <c r="S171" s="316">
        <v>1248</v>
      </c>
      <c r="T171" s="497">
        <v>221001</v>
      </c>
      <c r="U171" s="555">
        <f t="shared" si="87"/>
        <v>13000000</v>
      </c>
      <c r="V171" s="352">
        <v>46077</v>
      </c>
      <c r="W171" s="317" t="s">
        <v>1428</v>
      </c>
      <c r="X171" s="319">
        <v>46083</v>
      </c>
      <c r="Y171" s="346">
        <v>46142</v>
      </c>
      <c r="Z171" s="320">
        <v>46143</v>
      </c>
      <c r="AA171" s="320">
        <v>46173</v>
      </c>
      <c r="AB171" s="353">
        <v>6000000</v>
      </c>
      <c r="AC171" s="353">
        <v>6000000</v>
      </c>
      <c r="AD171" s="623" t="s">
        <v>1429</v>
      </c>
      <c r="AE171" s="295">
        <v>0</v>
      </c>
      <c r="AF171" s="295">
        <v>0</v>
      </c>
      <c r="AG171" s="295">
        <v>0</v>
      </c>
      <c r="AH171" s="294" t="s">
        <v>1430</v>
      </c>
      <c r="AI171" s="294">
        <v>316860491</v>
      </c>
      <c r="AJ171" s="294" t="s">
        <v>1431</v>
      </c>
      <c r="AK171" s="340">
        <v>32647</v>
      </c>
      <c r="AL171" s="316">
        <v>36</v>
      </c>
      <c r="AM171" s="317" t="s">
        <v>1432</v>
      </c>
      <c r="AN171" s="317" t="s">
        <v>1331</v>
      </c>
    </row>
    <row r="172" spans="1:40" s="354" customFormat="1" ht="17.25" customHeight="1" x14ac:dyDescent="0.3">
      <c r="A172" s="576">
        <v>171</v>
      </c>
      <c r="B172" s="529" t="s">
        <v>1331</v>
      </c>
      <c r="C172" s="294" t="s">
        <v>1249</v>
      </c>
      <c r="D172" s="294" t="s">
        <v>1433</v>
      </c>
      <c r="E172" s="316" t="s">
        <v>62</v>
      </c>
      <c r="F172" s="295" t="s">
        <v>107</v>
      </c>
      <c r="G172" s="317" t="s">
        <v>1400</v>
      </c>
      <c r="H172" s="555">
        <v>16250000</v>
      </c>
      <c r="I172" s="294" t="s">
        <v>1434</v>
      </c>
      <c r="J172" s="514">
        <v>1234090940</v>
      </c>
      <c r="K172" s="537" t="s">
        <v>1108</v>
      </c>
      <c r="L172" s="336">
        <v>3</v>
      </c>
      <c r="M172" s="336">
        <v>1240</v>
      </c>
      <c r="N172" s="351">
        <v>46071</v>
      </c>
      <c r="O172" s="561">
        <f t="shared" si="86"/>
        <v>16250000</v>
      </c>
      <c r="P172" s="319">
        <v>46057</v>
      </c>
      <c r="Q172" s="316" t="s">
        <v>50</v>
      </c>
      <c r="R172" s="319">
        <v>46078</v>
      </c>
      <c r="S172" s="316">
        <v>1249</v>
      </c>
      <c r="T172" s="497">
        <v>221001</v>
      </c>
      <c r="U172" s="555">
        <f t="shared" si="87"/>
        <v>16250000</v>
      </c>
      <c r="V172" s="352">
        <v>46078</v>
      </c>
      <c r="W172" s="317" t="s">
        <v>1435</v>
      </c>
      <c r="X172" s="319">
        <v>46083</v>
      </c>
      <c r="Y172" s="346">
        <v>46142</v>
      </c>
      <c r="Z172" s="356" t="s">
        <v>1436</v>
      </c>
      <c r="AA172" s="356"/>
      <c r="AB172" s="353">
        <v>7500000</v>
      </c>
      <c r="AC172" s="294"/>
      <c r="AD172" s="622" t="s">
        <v>1437</v>
      </c>
      <c r="AE172" s="295">
        <v>0</v>
      </c>
      <c r="AF172" s="295">
        <v>0</v>
      </c>
      <c r="AG172" s="295">
        <v>0</v>
      </c>
      <c r="AH172" s="294" t="s">
        <v>1438</v>
      </c>
      <c r="AI172" s="294">
        <v>3022472007</v>
      </c>
      <c r="AJ172" s="294" t="s">
        <v>1439</v>
      </c>
      <c r="AK172" s="340">
        <v>35558</v>
      </c>
      <c r="AL172" s="316">
        <v>28</v>
      </c>
      <c r="AM172" s="317" t="s">
        <v>1440</v>
      </c>
      <c r="AN172" s="317" t="s">
        <v>1331</v>
      </c>
    </row>
    <row r="173" spans="1:40" s="354" customFormat="1" ht="17.25" customHeight="1" x14ac:dyDescent="0.3">
      <c r="A173" s="576">
        <v>172</v>
      </c>
      <c r="B173" s="529" t="s">
        <v>1331</v>
      </c>
      <c r="C173" s="294" t="s">
        <v>1249</v>
      </c>
      <c r="D173" s="294" t="s">
        <v>1441</v>
      </c>
      <c r="E173" s="316" t="s">
        <v>62</v>
      </c>
      <c r="F173" s="294" t="s">
        <v>836</v>
      </c>
      <c r="G173" s="317" t="s">
        <v>1400</v>
      </c>
      <c r="H173" s="555">
        <v>10291666</v>
      </c>
      <c r="I173" s="294" t="s">
        <v>1442</v>
      </c>
      <c r="J173" s="514">
        <v>38361860</v>
      </c>
      <c r="K173" s="537" t="s">
        <v>1443</v>
      </c>
      <c r="L173" s="336">
        <v>5</v>
      </c>
      <c r="M173" s="336">
        <v>1239</v>
      </c>
      <c r="N173" s="351">
        <v>46071</v>
      </c>
      <c r="O173" s="561">
        <f t="shared" si="86"/>
        <v>10291666</v>
      </c>
      <c r="P173" s="319">
        <v>46077</v>
      </c>
      <c r="Q173" s="316" t="s">
        <v>50</v>
      </c>
      <c r="R173" s="319">
        <v>46078</v>
      </c>
      <c r="S173" s="316">
        <v>1250</v>
      </c>
      <c r="T173" s="497">
        <v>221001</v>
      </c>
      <c r="U173" s="555">
        <f t="shared" si="87"/>
        <v>10291666</v>
      </c>
      <c r="V173" s="352">
        <v>46078</v>
      </c>
      <c r="W173" s="317" t="s">
        <v>1444</v>
      </c>
      <c r="X173" s="319">
        <v>46084</v>
      </c>
      <c r="Y173" s="346">
        <v>46142</v>
      </c>
      <c r="Z173" s="320">
        <v>46143</v>
      </c>
      <c r="AA173" s="320">
        <v>46173</v>
      </c>
      <c r="AB173" s="353">
        <v>4750000</v>
      </c>
      <c r="AC173" s="353">
        <v>4750000</v>
      </c>
      <c r="AD173" s="623" t="s">
        <v>1445</v>
      </c>
      <c r="AE173" s="295">
        <v>0</v>
      </c>
      <c r="AF173" s="295">
        <v>0</v>
      </c>
      <c r="AG173" s="295">
        <v>0</v>
      </c>
      <c r="AH173" s="294" t="s">
        <v>1446</v>
      </c>
      <c r="AI173" s="294">
        <v>3118391373</v>
      </c>
      <c r="AJ173" s="294" t="s">
        <v>1447</v>
      </c>
      <c r="AK173" s="340">
        <v>34901</v>
      </c>
      <c r="AL173" s="316">
        <v>30</v>
      </c>
      <c r="AM173" s="317" t="s">
        <v>836</v>
      </c>
      <c r="AN173" s="317" t="s">
        <v>1331</v>
      </c>
    </row>
    <row r="174" spans="1:40" s="354" customFormat="1" ht="17.25" customHeight="1" x14ac:dyDescent="0.3">
      <c r="A174" s="577">
        <v>173</v>
      </c>
      <c r="B174" s="525" t="s">
        <v>151</v>
      </c>
      <c r="C174" s="294" t="s">
        <v>681</v>
      </c>
      <c r="D174" s="295" t="s">
        <v>1448</v>
      </c>
      <c r="E174" s="293" t="s">
        <v>154</v>
      </c>
      <c r="F174" s="295" t="s">
        <v>227</v>
      </c>
      <c r="G174" s="545" t="s">
        <v>46</v>
      </c>
      <c r="H174" s="555">
        <v>604449333</v>
      </c>
      <c r="I174" s="295" t="s">
        <v>228</v>
      </c>
      <c r="J174" s="508" t="s">
        <v>229</v>
      </c>
      <c r="K174" s="533" t="s">
        <v>230</v>
      </c>
      <c r="L174" s="297">
        <v>9</v>
      </c>
      <c r="M174" s="297">
        <v>1229</v>
      </c>
      <c r="N174" s="298">
        <v>46070</v>
      </c>
      <c r="O174" s="561">
        <f>+H174</f>
        <v>604449333</v>
      </c>
      <c r="P174" s="302">
        <v>46079</v>
      </c>
      <c r="Q174" s="293" t="s">
        <v>1449</v>
      </c>
      <c r="R174" s="302">
        <v>46080</v>
      </c>
      <c r="S174" s="293">
        <v>1258</v>
      </c>
      <c r="T174" s="495">
        <v>2102020211</v>
      </c>
      <c r="U174" s="555">
        <f>+H174</f>
        <v>604449333</v>
      </c>
      <c r="V174" s="300">
        <v>46080</v>
      </c>
      <c r="W174" s="301" t="s">
        <v>1450</v>
      </c>
      <c r="X174" s="302">
        <v>46080</v>
      </c>
      <c r="Y174" s="307">
        <v>46161</v>
      </c>
      <c r="Z174" s="299"/>
      <c r="AA174" s="295"/>
      <c r="AB174" s="303">
        <f>+U174/82*30</f>
        <v>221139999.87804878</v>
      </c>
      <c r="AC174" s="295"/>
      <c r="AD174" s="622" t="s">
        <v>1451</v>
      </c>
      <c r="AE174" s="295">
        <v>0</v>
      </c>
      <c r="AF174" s="295">
        <v>0</v>
      </c>
      <c r="AG174" s="295">
        <v>0</v>
      </c>
      <c r="AH174" s="295" t="s">
        <v>233</v>
      </c>
      <c r="AI174" s="295">
        <v>3234806441</v>
      </c>
      <c r="AJ174" s="305" t="s">
        <v>234</v>
      </c>
      <c r="AK174" s="306">
        <v>34258</v>
      </c>
      <c r="AL174" s="293">
        <v>32</v>
      </c>
      <c r="AM174" s="301" t="s">
        <v>64</v>
      </c>
      <c r="AN174" s="301" t="s">
        <v>46</v>
      </c>
    </row>
    <row r="175" spans="1:40" ht="17.25" customHeight="1" x14ac:dyDescent="0.3">
      <c r="A175" s="576">
        <v>174</v>
      </c>
      <c r="B175" s="525" t="s">
        <v>41</v>
      </c>
      <c r="C175" s="294" t="s">
        <v>323</v>
      </c>
      <c r="D175" s="294" t="s">
        <v>1452</v>
      </c>
      <c r="E175" s="293" t="s">
        <v>154</v>
      </c>
      <c r="F175" s="295" t="s">
        <v>325</v>
      </c>
      <c r="G175" s="545" t="s">
        <v>46</v>
      </c>
      <c r="H175" s="555">
        <v>602754811</v>
      </c>
      <c r="I175" s="295" t="s">
        <v>326</v>
      </c>
      <c r="J175" s="508" t="s">
        <v>327</v>
      </c>
      <c r="K175" s="533" t="s">
        <v>89</v>
      </c>
      <c r="L175" s="297">
        <v>2</v>
      </c>
      <c r="M175" s="297">
        <v>1224</v>
      </c>
      <c r="N175" s="298">
        <v>46069</v>
      </c>
      <c r="O175" s="561">
        <f t="shared" ref="O175" si="88">+H175</f>
        <v>602754811</v>
      </c>
      <c r="P175" s="302">
        <v>46080</v>
      </c>
      <c r="Q175" s="293" t="s">
        <v>1453</v>
      </c>
      <c r="R175" s="302">
        <v>46079</v>
      </c>
      <c r="S175" s="293">
        <v>1257</v>
      </c>
      <c r="T175" s="495">
        <v>2102020210</v>
      </c>
      <c r="U175" s="555">
        <f t="shared" ref="U175" si="89">+H175</f>
        <v>602754811</v>
      </c>
      <c r="V175" s="300">
        <v>46080</v>
      </c>
      <c r="W175" s="301" t="s">
        <v>1454</v>
      </c>
      <c r="X175" s="302">
        <v>46081</v>
      </c>
      <c r="Y175" s="307">
        <v>46179</v>
      </c>
      <c r="Z175" s="299"/>
      <c r="AA175" s="295"/>
      <c r="AB175" s="303">
        <v>200918000</v>
      </c>
      <c r="AC175" s="295"/>
      <c r="AD175" s="623" t="s">
        <v>1455</v>
      </c>
      <c r="AE175" s="295">
        <v>0</v>
      </c>
      <c r="AF175" s="295">
        <v>0</v>
      </c>
      <c r="AG175" s="295">
        <v>0</v>
      </c>
      <c r="AH175" s="294" t="s">
        <v>330</v>
      </c>
      <c r="AI175" s="294">
        <v>3173744109</v>
      </c>
      <c r="AJ175" s="305" t="s">
        <v>331</v>
      </c>
      <c r="AK175" s="315">
        <v>35695</v>
      </c>
      <c r="AL175" s="316">
        <v>28</v>
      </c>
      <c r="AM175" s="317" t="s">
        <v>332</v>
      </c>
      <c r="AN175" s="317" t="s">
        <v>333</v>
      </c>
    </row>
    <row r="176" spans="1:40" ht="17.25" customHeight="1" x14ac:dyDescent="0.3">
      <c r="A176" s="577">
        <v>175</v>
      </c>
      <c r="B176" s="525" t="s">
        <v>59</v>
      </c>
      <c r="C176" s="295" t="s">
        <v>84</v>
      </c>
      <c r="D176" s="295" t="s">
        <v>1456</v>
      </c>
      <c r="E176" s="293" t="s">
        <v>62</v>
      </c>
      <c r="F176" s="295" t="s">
        <v>434</v>
      </c>
      <c r="G176" s="545" t="s">
        <v>1457</v>
      </c>
      <c r="H176" s="555">
        <v>7355745</v>
      </c>
      <c r="I176" s="295" t="s">
        <v>1458</v>
      </c>
      <c r="J176" s="508">
        <v>1110558553</v>
      </c>
      <c r="K176" s="538" t="s">
        <v>89</v>
      </c>
      <c r="L176" s="297">
        <v>7</v>
      </c>
      <c r="M176" s="297">
        <v>1255</v>
      </c>
      <c r="N176" s="299">
        <v>46077</v>
      </c>
      <c r="O176" s="561">
        <f>+H176</f>
        <v>7355745</v>
      </c>
      <c r="P176" s="302">
        <v>46080</v>
      </c>
      <c r="Q176" s="293" t="s">
        <v>50</v>
      </c>
      <c r="R176" s="302">
        <v>46083</v>
      </c>
      <c r="S176" s="293">
        <v>1262</v>
      </c>
      <c r="T176" s="495">
        <v>220402</v>
      </c>
      <c r="U176" s="555">
        <f>+O176</f>
        <v>7355745</v>
      </c>
      <c r="V176" s="300">
        <v>46083</v>
      </c>
      <c r="W176" s="301" t="s">
        <v>1459</v>
      </c>
      <c r="X176" s="302">
        <v>46085</v>
      </c>
      <c r="Y176" s="307">
        <v>46176</v>
      </c>
      <c r="Z176" s="299"/>
      <c r="AA176" s="295"/>
      <c r="AB176" s="303">
        <f>+U176/3</f>
        <v>2451915</v>
      </c>
      <c r="AC176" s="295"/>
      <c r="AD176" s="622" t="s">
        <v>1460</v>
      </c>
      <c r="AE176" s="295">
        <v>0</v>
      </c>
      <c r="AF176" s="295">
        <v>0</v>
      </c>
      <c r="AG176" s="295">
        <v>0</v>
      </c>
      <c r="AH176" s="295" t="s">
        <v>1461</v>
      </c>
      <c r="AI176" s="295">
        <v>3053296974</v>
      </c>
      <c r="AJ176" s="312" t="s">
        <v>1462</v>
      </c>
      <c r="AK176" s="306">
        <v>34791</v>
      </c>
      <c r="AL176" s="293">
        <v>30</v>
      </c>
      <c r="AM176" s="301" t="s">
        <v>1463</v>
      </c>
      <c r="AN176" s="301" t="s">
        <v>1464</v>
      </c>
    </row>
    <row r="177" spans="1:40" ht="17.25" customHeight="1" x14ac:dyDescent="0.3">
      <c r="A177" s="576">
        <v>176</v>
      </c>
      <c r="B177" s="530" t="s">
        <v>1465</v>
      </c>
      <c r="C177" s="335" t="s">
        <v>1466</v>
      </c>
      <c r="D177" s="294" t="s">
        <v>1467</v>
      </c>
      <c r="E177" s="357" t="s">
        <v>62</v>
      </c>
      <c r="F177" s="294" t="s">
        <v>1426</v>
      </c>
      <c r="G177" s="361" t="s">
        <v>64</v>
      </c>
      <c r="H177" s="559">
        <v>10000000</v>
      </c>
      <c r="I177" s="335" t="s">
        <v>1468</v>
      </c>
      <c r="J177" s="516">
        <v>93.409081</v>
      </c>
      <c r="K177" s="539" t="s">
        <v>89</v>
      </c>
      <c r="L177" s="358">
        <v>2</v>
      </c>
      <c r="M177" s="358">
        <v>1266</v>
      </c>
      <c r="N177" s="359">
        <v>46078</v>
      </c>
      <c r="O177" s="565">
        <f>+H177</f>
        <v>10000000</v>
      </c>
      <c r="P177" s="568">
        <v>46080</v>
      </c>
      <c r="Q177" s="357" t="s">
        <v>50</v>
      </c>
      <c r="R177" s="362">
        <v>46083</v>
      </c>
      <c r="S177" s="357">
        <v>1261</v>
      </c>
      <c r="T177" s="499">
        <v>220901</v>
      </c>
      <c r="U177" s="559">
        <f>+O177</f>
        <v>10000000</v>
      </c>
      <c r="V177" s="360" t="s">
        <v>1469</v>
      </c>
      <c r="W177" s="361">
        <v>100054170</v>
      </c>
      <c r="X177" s="362">
        <v>46085</v>
      </c>
      <c r="Y177" s="307">
        <v>46165</v>
      </c>
      <c r="Z177" s="335" t="s">
        <v>794</v>
      </c>
      <c r="AA177" s="335" t="s">
        <v>794</v>
      </c>
      <c r="AB177" s="363">
        <f>+U177/1.45</f>
        <v>6896551.7241379311</v>
      </c>
      <c r="AC177" s="335" t="s">
        <v>794</v>
      </c>
      <c r="AD177" s="623" t="s">
        <v>1470</v>
      </c>
      <c r="AE177" s="295">
        <v>0</v>
      </c>
      <c r="AF177" s="295">
        <v>0</v>
      </c>
      <c r="AG177" s="295">
        <v>0</v>
      </c>
      <c r="AH177" s="335" t="s">
        <v>1471</v>
      </c>
      <c r="AI177" s="335">
        <v>3186498865</v>
      </c>
      <c r="AJ177" s="364" t="s">
        <v>1472</v>
      </c>
      <c r="AK177" s="359">
        <v>28675</v>
      </c>
      <c r="AL177" s="365">
        <v>47</v>
      </c>
      <c r="AM177" s="361" t="s">
        <v>1473</v>
      </c>
      <c r="AN177" s="361" t="s">
        <v>1465</v>
      </c>
    </row>
    <row r="178" spans="1:40" ht="17.25" customHeight="1" x14ac:dyDescent="0.3">
      <c r="A178" s="576">
        <v>177</v>
      </c>
      <c r="B178" s="529" t="s">
        <v>1465</v>
      </c>
      <c r="C178" s="294" t="s">
        <v>1466</v>
      </c>
      <c r="D178" s="294" t="s">
        <v>1474</v>
      </c>
      <c r="E178" s="316" t="s">
        <v>62</v>
      </c>
      <c r="F178" s="335" t="s">
        <v>769</v>
      </c>
      <c r="G178" s="361" t="s">
        <v>64</v>
      </c>
      <c r="H178" s="555">
        <v>15833330</v>
      </c>
      <c r="I178" s="294" t="s">
        <v>1475</v>
      </c>
      <c r="J178" s="514">
        <v>1110583669</v>
      </c>
      <c r="K178" s="537" t="s">
        <v>89</v>
      </c>
      <c r="L178" s="336">
        <v>8</v>
      </c>
      <c r="M178" s="336">
        <v>1267</v>
      </c>
      <c r="N178" s="315">
        <v>45713</v>
      </c>
      <c r="O178" s="561">
        <v>7916666</v>
      </c>
      <c r="P178" s="338">
        <v>46080</v>
      </c>
      <c r="Q178" s="316" t="s">
        <v>50</v>
      </c>
      <c r="R178" s="338">
        <v>46083</v>
      </c>
      <c r="S178" s="316">
        <v>1260</v>
      </c>
      <c r="T178" s="497">
        <v>220901</v>
      </c>
      <c r="U178" s="555">
        <f>+O178</f>
        <v>7916666</v>
      </c>
      <c r="V178" s="337">
        <v>46083</v>
      </c>
      <c r="W178" s="317" t="s">
        <v>1476</v>
      </c>
      <c r="X178" s="338">
        <v>46085</v>
      </c>
      <c r="Y178" s="307">
        <v>46165</v>
      </c>
      <c r="Z178" s="294" t="s">
        <v>794</v>
      </c>
      <c r="AA178" s="294" t="s">
        <v>794</v>
      </c>
      <c r="AB178" s="339">
        <f>+U178/1.45</f>
        <v>5459769.6551724141</v>
      </c>
      <c r="AC178" s="294" t="s">
        <v>794</v>
      </c>
      <c r="AD178" s="622" t="s">
        <v>1477</v>
      </c>
      <c r="AE178" s="295">
        <v>0</v>
      </c>
      <c r="AF178" s="295">
        <v>0</v>
      </c>
      <c r="AG178" s="295">
        <v>0</v>
      </c>
      <c r="AH178" s="294" t="s">
        <v>1478</v>
      </c>
      <c r="AI178" s="294">
        <v>3229471967</v>
      </c>
      <c r="AJ178" s="305" t="s">
        <v>1479</v>
      </c>
      <c r="AK178" s="315">
        <v>35614</v>
      </c>
      <c r="AL178" s="347">
        <v>28</v>
      </c>
      <c r="AM178" s="317" t="s">
        <v>769</v>
      </c>
      <c r="AN178" s="317" t="s">
        <v>1465</v>
      </c>
    </row>
    <row r="179" spans="1:40" ht="17.25" customHeight="1" x14ac:dyDescent="0.3">
      <c r="A179" s="576">
        <v>178</v>
      </c>
      <c r="B179" s="529" t="s">
        <v>1465</v>
      </c>
      <c r="C179" s="294" t="s">
        <v>1466</v>
      </c>
      <c r="D179" s="294" t="s">
        <v>1480</v>
      </c>
      <c r="E179" s="316" t="s">
        <v>62</v>
      </c>
      <c r="F179" s="335" t="s">
        <v>107</v>
      </c>
      <c r="G179" s="361" t="s">
        <v>64</v>
      </c>
      <c r="H179" s="555">
        <v>12500000</v>
      </c>
      <c r="I179" s="294" t="s">
        <v>1481</v>
      </c>
      <c r="J179" s="514">
        <v>79521230</v>
      </c>
      <c r="K179" s="537" t="s">
        <v>89</v>
      </c>
      <c r="L179" s="336">
        <v>0</v>
      </c>
      <c r="M179" s="336">
        <v>1268</v>
      </c>
      <c r="N179" s="315">
        <v>46079</v>
      </c>
      <c r="O179" s="561">
        <f>+H179</f>
        <v>12500000</v>
      </c>
      <c r="P179" s="338">
        <v>46080</v>
      </c>
      <c r="Q179" s="316" t="s">
        <v>50</v>
      </c>
      <c r="R179" s="338">
        <v>46080</v>
      </c>
      <c r="S179" s="316">
        <v>1256</v>
      </c>
      <c r="T179" s="497">
        <v>220901</v>
      </c>
      <c r="U179" s="555">
        <f>+O179</f>
        <v>12500000</v>
      </c>
      <c r="V179" s="337">
        <v>46083</v>
      </c>
      <c r="W179" s="317" t="s">
        <v>1482</v>
      </c>
      <c r="X179" s="338">
        <v>46085</v>
      </c>
      <c r="Y179" s="307">
        <v>46135</v>
      </c>
      <c r="Z179" s="307">
        <v>46135</v>
      </c>
      <c r="AA179" s="307">
        <v>46150</v>
      </c>
      <c r="AB179" s="339">
        <f>+U179/1.75</f>
        <v>7142857.1428571427</v>
      </c>
      <c r="AC179" s="294" t="s">
        <v>794</v>
      </c>
      <c r="AD179" s="623" t="s">
        <v>1483</v>
      </c>
      <c r="AE179" s="295">
        <v>0</v>
      </c>
      <c r="AF179" s="295">
        <v>0</v>
      </c>
      <c r="AG179" s="295">
        <v>0</v>
      </c>
      <c r="AH179" s="294" t="s">
        <v>1484</v>
      </c>
      <c r="AI179" s="294">
        <v>3183892573</v>
      </c>
      <c r="AJ179" s="305" t="s">
        <v>1485</v>
      </c>
      <c r="AK179" s="315">
        <v>25765</v>
      </c>
      <c r="AL179" s="316">
        <v>55</v>
      </c>
      <c r="AM179" s="317" t="s">
        <v>1440</v>
      </c>
      <c r="AN179" s="317" t="s">
        <v>1465</v>
      </c>
    </row>
    <row r="180" spans="1:40" ht="17.25" customHeight="1" x14ac:dyDescent="0.3">
      <c r="A180" s="576">
        <v>179</v>
      </c>
      <c r="B180" s="525" t="s">
        <v>41</v>
      </c>
      <c r="C180" s="295" t="s">
        <v>725</v>
      </c>
      <c r="D180" s="294" t="s">
        <v>1486</v>
      </c>
      <c r="E180" s="293" t="s">
        <v>44</v>
      </c>
      <c r="F180" s="296" t="s">
        <v>1487</v>
      </c>
      <c r="G180" s="545" t="s">
        <v>46</v>
      </c>
      <c r="H180" s="555">
        <v>330000000</v>
      </c>
      <c r="I180" s="295" t="s">
        <v>1115</v>
      </c>
      <c r="J180" s="508">
        <v>800250023</v>
      </c>
      <c r="K180" s="538" t="s">
        <v>89</v>
      </c>
      <c r="L180" s="297">
        <v>3</v>
      </c>
      <c r="M180" s="297">
        <v>1228</v>
      </c>
      <c r="N180" s="299">
        <v>46069</v>
      </c>
      <c r="O180" s="561">
        <f t="shared" ref="O180:O184" si="90">+H180</f>
        <v>330000000</v>
      </c>
      <c r="P180" s="302">
        <v>46084</v>
      </c>
      <c r="Q180" s="293" t="s">
        <v>50</v>
      </c>
      <c r="R180" s="302">
        <v>46083</v>
      </c>
      <c r="S180" s="293">
        <v>1264</v>
      </c>
      <c r="T180" s="495">
        <v>220102</v>
      </c>
      <c r="U180" s="555">
        <f t="shared" ref="U180:U182" si="91">+H180</f>
        <v>330000000</v>
      </c>
      <c r="V180" s="300">
        <v>46084</v>
      </c>
      <c r="W180" s="301" t="s">
        <v>1488</v>
      </c>
      <c r="X180" s="302">
        <v>46086</v>
      </c>
      <c r="Y180" s="307">
        <v>46330</v>
      </c>
      <c r="Z180" s="299"/>
      <c r="AA180" s="295"/>
      <c r="AB180" s="303">
        <f>+U180/8</f>
        <v>41250000</v>
      </c>
      <c r="AC180" s="295"/>
      <c r="AD180" s="626" t="s">
        <v>1489</v>
      </c>
      <c r="AE180" s="295">
        <v>0</v>
      </c>
      <c r="AF180" s="295">
        <v>0</v>
      </c>
      <c r="AG180" s="295">
        <v>0</v>
      </c>
      <c r="AH180" s="295" t="s">
        <v>1117</v>
      </c>
      <c r="AI180" s="295">
        <v>2615299</v>
      </c>
      <c r="AJ180" s="312" t="s">
        <v>1118</v>
      </c>
      <c r="AK180" s="306">
        <v>26879</v>
      </c>
      <c r="AL180" s="293">
        <v>52</v>
      </c>
      <c r="AM180" s="301" t="s">
        <v>46</v>
      </c>
      <c r="AN180" s="301" t="s">
        <v>285</v>
      </c>
    </row>
    <row r="181" spans="1:40" ht="17.25" customHeight="1" x14ac:dyDescent="0.3">
      <c r="A181" s="578">
        <v>180</v>
      </c>
      <c r="B181" s="525" t="s">
        <v>151</v>
      </c>
      <c r="C181" s="295" t="s">
        <v>96</v>
      </c>
      <c r="D181" s="295" t="s">
        <v>1490</v>
      </c>
      <c r="E181" s="293" t="s">
        <v>154</v>
      </c>
      <c r="F181" s="295" t="s">
        <v>217</v>
      </c>
      <c r="G181" s="545" t="s">
        <v>64</v>
      </c>
      <c r="H181" s="555">
        <v>265000000</v>
      </c>
      <c r="I181" s="295" t="s">
        <v>218</v>
      </c>
      <c r="J181" s="508" t="s">
        <v>219</v>
      </c>
      <c r="K181" s="533" t="s">
        <v>170</v>
      </c>
      <c r="L181" s="297">
        <v>6</v>
      </c>
      <c r="M181" s="297">
        <v>1247</v>
      </c>
      <c r="N181" s="298">
        <v>46073</v>
      </c>
      <c r="O181" s="561">
        <f t="shared" si="90"/>
        <v>265000000</v>
      </c>
      <c r="P181" s="302">
        <v>46087</v>
      </c>
      <c r="Q181" s="293" t="s">
        <v>1491</v>
      </c>
      <c r="R181" s="302">
        <v>46087</v>
      </c>
      <c r="S181" s="293">
        <v>1266</v>
      </c>
      <c r="T181" s="495">
        <v>220202</v>
      </c>
      <c r="U181" s="555">
        <f t="shared" si="91"/>
        <v>265000000</v>
      </c>
      <c r="V181" s="300">
        <v>46087</v>
      </c>
      <c r="W181" s="301" t="s">
        <v>1492</v>
      </c>
      <c r="X181" s="302">
        <v>46087</v>
      </c>
      <c r="Y181" s="307">
        <v>46208</v>
      </c>
      <c r="Z181" s="307"/>
      <c r="AA181" s="295"/>
      <c r="AB181" s="303">
        <f>+U181</f>
        <v>265000000</v>
      </c>
      <c r="AC181" s="345">
        <v>40000000</v>
      </c>
      <c r="AD181" s="627" t="s">
        <v>1493</v>
      </c>
      <c r="AE181" s="295">
        <v>0</v>
      </c>
      <c r="AF181" s="295">
        <v>0</v>
      </c>
      <c r="AG181" s="295">
        <v>0</v>
      </c>
      <c r="AH181" s="295" t="s">
        <v>222</v>
      </c>
      <c r="AI181" s="295">
        <v>3103576446</v>
      </c>
      <c r="AJ181" s="312" t="s">
        <v>223</v>
      </c>
      <c r="AK181" s="306">
        <v>26955</v>
      </c>
      <c r="AL181" s="293">
        <v>52</v>
      </c>
      <c r="AM181" s="301" t="s">
        <v>149</v>
      </c>
      <c r="AN181" s="301" t="s">
        <v>64</v>
      </c>
    </row>
    <row r="182" spans="1:40" ht="17.25" customHeight="1" x14ac:dyDescent="0.3">
      <c r="A182" s="572">
        <v>181</v>
      </c>
      <c r="B182" s="525" t="s">
        <v>59</v>
      </c>
      <c r="C182" s="295" t="s">
        <v>84</v>
      </c>
      <c r="D182" s="295" t="s">
        <v>85</v>
      </c>
      <c r="E182" s="293" t="s">
        <v>62</v>
      </c>
      <c r="F182" s="295" t="s">
        <v>86</v>
      </c>
      <c r="G182" s="545" t="s">
        <v>64</v>
      </c>
      <c r="H182" s="555">
        <v>12900000</v>
      </c>
      <c r="I182" s="295" t="s">
        <v>1494</v>
      </c>
      <c r="J182" s="508">
        <v>53045264</v>
      </c>
      <c r="K182" s="533" t="s">
        <v>170</v>
      </c>
      <c r="L182" s="297">
        <v>4</v>
      </c>
      <c r="M182" s="297">
        <v>1277</v>
      </c>
      <c r="N182" s="298">
        <v>46083</v>
      </c>
      <c r="O182" s="561">
        <f t="shared" si="90"/>
        <v>12900000</v>
      </c>
      <c r="P182" s="302">
        <v>46092</v>
      </c>
      <c r="Q182" s="293" t="s">
        <v>50</v>
      </c>
      <c r="R182" s="302">
        <v>46092</v>
      </c>
      <c r="S182" s="293">
        <v>1270</v>
      </c>
      <c r="T182" s="495">
        <v>220401</v>
      </c>
      <c r="U182" s="555">
        <f t="shared" si="91"/>
        <v>12900000</v>
      </c>
      <c r="V182" s="300">
        <v>46092</v>
      </c>
      <c r="W182" s="301" t="s">
        <v>1495</v>
      </c>
      <c r="X182" s="302">
        <v>46094</v>
      </c>
      <c r="Y182" s="307">
        <v>46185</v>
      </c>
      <c r="Z182" s="299"/>
      <c r="AA182" s="295"/>
      <c r="AB182" s="303">
        <f t="shared" ref="AB182" si="92">+U182/3</f>
        <v>4300000</v>
      </c>
      <c r="AC182" s="295"/>
      <c r="AD182" s="626" t="s">
        <v>1496</v>
      </c>
      <c r="AE182" s="295">
        <v>0</v>
      </c>
      <c r="AF182" s="295">
        <v>0</v>
      </c>
      <c r="AG182" s="295">
        <v>0</v>
      </c>
      <c r="AH182" s="295" t="s">
        <v>1497</v>
      </c>
      <c r="AI182" s="295">
        <v>3138528579</v>
      </c>
      <c r="AJ182" s="312" t="s">
        <v>1498</v>
      </c>
      <c r="AK182" s="306">
        <v>30819</v>
      </c>
      <c r="AL182" s="293">
        <v>40</v>
      </c>
      <c r="AM182" s="301" t="s">
        <v>72</v>
      </c>
      <c r="AN182" s="301" t="s">
        <v>94</v>
      </c>
    </row>
    <row r="183" spans="1:40" ht="17.25" customHeight="1" x14ac:dyDescent="0.3">
      <c r="A183" s="576">
        <v>182</v>
      </c>
      <c r="B183" s="529" t="s">
        <v>1331</v>
      </c>
      <c r="C183" s="294" t="s">
        <v>1249</v>
      </c>
      <c r="D183" s="294" t="s">
        <v>1413</v>
      </c>
      <c r="E183" s="316" t="s">
        <v>62</v>
      </c>
      <c r="F183" s="294" t="s">
        <v>769</v>
      </c>
      <c r="G183" s="317" t="s">
        <v>1400</v>
      </c>
      <c r="H183" s="555">
        <v>7125000</v>
      </c>
      <c r="I183" s="294" t="s">
        <v>1499</v>
      </c>
      <c r="J183" s="514">
        <v>1005754945</v>
      </c>
      <c r="K183" s="537" t="s">
        <v>89</v>
      </c>
      <c r="L183" s="336">
        <v>1</v>
      </c>
      <c r="M183" s="336">
        <v>1280</v>
      </c>
      <c r="N183" s="315">
        <v>46087</v>
      </c>
      <c r="O183" s="561">
        <f t="shared" si="90"/>
        <v>7125000</v>
      </c>
      <c r="P183" s="338">
        <v>46092</v>
      </c>
      <c r="Q183" s="316" t="s">
        <v>50</v>
      </c>
      <c r="R183" s="338">
        <v>46097</v>
      </c>
      <c r="S183" s="316">
        <v>1284</v>
      </c>
      <c r="T183" s="497">
        <v>221001</v>
      </c>
      <c r="U183" s="555">
        <f t="shared" ref="U183" si="93">+O183</f>
        <v>7125000</v>
      </c>
      <c r="V183" s="337">
        <v>46094</v>
      </c>
      <c r="W183" s="317" t="s">
        <v>1500</v>
      </c>
      <c r="X183" s="338" t="s">
        <v>1501</v>
      </c>
      <c r="Y183" s="346">
        <v>46142</v>
      </c>
      <c r="Z183" s="320">
        <v>46143</v>
      </c>
      <c r="AA183" s="320">
        <v>46163</v>
      </c>
      <c r="AB183" s="355">
        <v>4750000</v>
      </c>
      <c r="AC183" s="345">
        <v>3166666</v>
      </c>
      <c r="AD183" s="627" t="s">
        <v>1502</v>
      </c>
      <c r="AE183" s="295">
        <v>0</v>
      </c>
      <c r="AF183" s="295">
        <v>0</v>
      </c>
      <c r="AG183" s="295">
        <v>0</v>
      </c>
      <c r="AH183" s="294" t="s">
        <v>1503</v>
      </c>
      <c r="AI183" s="294">
        <v>3185548204</v>
      </c>
      <c r="AJ183" s="312" t="s">
        <v>1504</v>
      </c>
      <c r="AK183" s="340">
        <v>37085</v>
      </c>
      <c r="AL183" s="316">
        <v>26</v>
      </c>
      <c r="AM183" s="317" t="s">
        <v>769</v>
      </c>
      <c r="AN183" s="317" t="s">
        <v>1331</v>
      </c>
    </row>
    <row r="184" spans="1:40" ht="17.25" customHeight="1" x14ac:dyDescent="0.3">
      <c r="A184" s="572">
        <v>183</v>
      </c>
      <c r="B184" s="525" t="s">
        <v>41</v>
      </c>
      <c r="C184" s="295" t="s">
        <v>96</v>
      </c>
      <c r="D184" s="295" t="s">
        <v>1505</v>
      </c>
      <c r="E184" s="293" t="s">
        <v>44</v>
      </c>
      <c r="F184" s="295" t="s">
        <v>278</v>
      </c>
      <c r="G184" s="545" t="s">
        <v>64</v>
      </c>
      <c r="H184" s="555">
        <v>557754000</v>
      </c>
      <c r="I184" s="295" t="s">
        <v>279</v>
      </c>
      <c r="J184" s="508" t="s">
        <v>280</v>
      </c>
      <c r="K184" s="533" t="s">
        <v>89</v>
      </c>
      <c r="L184" s="297">
        <v>0</v>
      </c>
      <c r="M184" s="297">
        <v>1227</v>
      </c>
      <c r="N184" s="298">
        <v>46069</v>
      </c>
      <c r="O184" s="561">
        <f t="shared" si="90"/>
        <v>557754000</v>
      </c>
      <c r="P184" s="302">
        <v>46092</v>
      </c>
      <c r="Q184" s="293" t="s">
        <v>1506</v>
      </c>
      <c r="R184" s="302">
        <v>46092</v>
      </c>
      <c r="S184" s="293">
        <v>1271</v>
      </c>
      <c r="T184" s="495">
        <v>220101</v>
      </c>
      <c r="U184" s="555">
        <f t="shared" ref="U184" si="94">+H184</f>
        <v>557754000</v>
      </c>
      <c r="V184" s="300">
        <v>46092</v>
      </c>
      <c r="W184" s="301" t="s">
        <v>1507</v>
      </c>
      <c r="X184" s="302">
        <v>46093</v>
      </c>
      <c r="Y184" s="307">
        <v>46184</v>
      </c>
      <c r="Z184" s="314"/>
      <c r="AA184" s="314"/>
      <c r="AB184" s="303">
        <f t="shared" ref="AB184" si="95">+U184/3</f>
        <v>185918000</v>
      </c>
      <c r="AC184" s="303"/>
      <c r="AD184" s="626" t="s">
        <v>1508</v>
      </c>
      <c r="AE184" s="295">
        <v>0</v>
      </c>
      <c r="AF184" s="295">
        <v>0</v>
      </c>
      <c r="AG184" s="295">
        <v>0</v>
      </c>
      <c r="AH184" s="294" t="s">
        <v>283</v>
      </c>
      <c r="AI184" s="294">
        <v>3163162117</v>
      </c>
      <c r="AJ184" s="305" t="s">
        <v>284</v>
      </c>
      <c r="AK184" s="315">
        <v>36312</v>
      </c>
      <c r="AL184" s="316">
        <v>26</v>
      </c>
      <c r="AM184" s="317" t="s">
        <v>57</v>
      </c>
      <c r="AN184" s="317" t="s">
        <v>285</v>
      </c>
    </row>
    <row r="185" spans="1:40" ht="17.25" customHeight="1" x14ac:dyDescent="0.3">
      <c r="A185" s="572">
        <v>184</v>
      </c>
      <c r="B185" s="525" t="s">
        <v>41</v>
      </c>
      <c r="C185" s="295" t="s">
        <v>96</v>
      </c>
      <c r="D185" s="262" t="s">
        <v>1509</v>
      </c>
      <c r="E185" s="293" t="s">
        <v>44</v>
      </c>
      <c r="F185" s="295" t="s">
        <v>1510</v>
      </c>
      <c r="G185" s="545" t="s">
        <v>64</v>
      </c>
      <c r="H185" s="555">
        <v>60000000</v>
      </c>
      <c r="I185" s="295" t="s">
        <v>279</v>
      </c>
      <c r="J185" s="508" t="s">
        <v>280</v>
      </c>
      <c r="K185" s="533" t="s">
        <v>89</v>
      </c>
      <c r="L185" s="297">
        <v>0</v>
      </c>
      <c r="M185" s="297">
        <v>1265</v>
      </c>
      <c r="N185" s="298">
        <v>46078</v>
      </c>
      <c r="O185" s="561">
        <f t="shared" ref="O185" si="96">+H185</f>
        <v>60000000</v>
      </c>
      <c r="P185" s="302">
        <v>46094</v>
      </c>
      <c r="Q185" s="293" t="s">
        <v>1511</v>
      </c>
      <c r="R185" s="302">
        <v>46097</v>
      </c>
      <c r="S185" s="293">
        <v>1285</v>
      </c>
      <c r="T185" s="495">
        <v>220105</v>
      </c>
      <c r="U185" s="555">
        <f t="shared" ref="U185" si="97">+H185</f>
        <v>60000000</v>
      </c>
      <c r="V185" s="300">
        <v>46098</v>
      </c>
      <c r="W185" s="301" t="s">
        <v>1512</v>
      </c>
      <c r="X185" s="302">
        <v>46098</v>
      </c>
      <c r="Y185" s="307">
        <v>46219</v>
      </c>
      <c r="Z185" s="307">
        <v>46220</v>
      </c>
      <c r="AA185" s="307">
        <v>46281</v>
      </c>
      <c r="AB185" s="303">
        <f t="shared" ref="AB185:AB191" si="98">+U185/4</f>
        <v>15000000</v>
      </c>
      <c r="AC185" s="345">
        <v>3166666</v>
      </c>
      <c r="AD185" s="627" t="s">
        <v>1513</v>
      </c>
      <c r="AE185" s="295">
        <v>0</v>
      </c>
      <c r="AF185" s="295">
        <v>0</v>
      </c>
      <c r="AG185" s="295">
        <v>0</v>
      </c>
      <c r="AH185" s="294" t="s">
        <v>283</v>
      </c>
      <c r="AI185" s="294">
        <v>3163162117</v>
      </c>
      <c r="AJ185" s="305" t="s">
        <v>284</v>
      </c>
      <c r="AK185" s="315">
        <v>36312</v>
      </c>
      <c r="AL185" s="316">
        <v>26</v>
      </c>
      <c r="AM185" s="317" t="s">
        <v>57</v>
      </c>
      <c r="AN185" s="317" t="s">
        <v>1514</v>
      </c>
    </row>
    <row r="186" spans="1:40" ht="17.25" customHeight="1" x14ac:dyDescent="0.3">
      <c r="A186" s="572">
        <v>185</v>
      </c>
      <c r="B186" s="525" t="s">
        <v>1515</v>
      </c>
      <c r="C186" s="295" t="s">
        <v>1466</v>
      </c>
      <c r="D186" s="232" t="s">
        <v>1516</v>
      </c>
      <c r="E186" s="293" t="s">
        <v>62</v>
      </c>
      <c r="F186" s="295" t="s">
        <v>434</v>
      </c>
      <c r="G186" s="545" t="s">
        <v>1325</v>
      </c>
      <c r="H186" s="555">
        <v>12600000</v>
      </c>
      <c r="I186" s="295" t="s">
        <v>1517</v>
      </c>
      <c r="J186" s="508">
        <v>1105683619</v>
      </c>
      <c r="K186" s="538" t="s">
        <v>1274</v>
      </c>
      <c r="L186" s="297">
        <v>0</v>
      </c>
      <c r="M186" s="297">
        <v>1289</v>
      </c>
      <c r="N186" s="299">
        <v>46087</v>
      </c>
      <c r="O186" s="561">
        <v>1578150000</v>
      </c>
      <c r="P186" s="302">
        <v>46097</v>
      </c>
      <c r="Q186" s="293" t="s">
        <v>50</v>
      </c>
      <c r="R186" s="302">
        <v>46098</v>
      </c>
      <c r="S186" s="293">
        <v>1289</v>
      </c>
      <c r="T186" s="495">
        <v>221202</v>
      </c>
      <c r="U186" s="555">
        <f t="shared" ref="U186:U196" si="99">+H186</f>
        <v>12600000</v>
      </c>
      <c r="V186" s="300">
        <v>46098</v>
      </c>
      <c r="W186" s="301">
        <v>100054535</v>
      </c>
      <c r="X186" s="302">
        <v>46119</v>
      </c>
      <c r="Y186" s="307">
        <v>46240</v>
      </c>
      <c r="Z186" s="299"/>
      <c r="AA186" s="295"/>
      <c r="AB186" s="303">
        <f t="shared" si="98"/>
        <v>3150000</v>
      </c>
      <c r="AC186" s="295"/>
      <c r="AD186" s="626" t="s">
        <v>1518</v>
      </c>
      <c r="AE186" s="295">
        <v>0</v>
      </c>
      <c r="AF186" s="295">
        <v>0</v>
      </c>
      <c r="AG186" s="295">
        <v>0</v>
      </c>
      <c r="AH186" s="295" t="s">
        <v>1519</v>
      </c>
      <c r="AI186" s="295">
        <v>3228456772</v>
      </c>
      <c r="AJ186" s="312" t="s">
        <v>1520</v>
      </c>
      <c r="AK186" s="306">
        <v>33631</v>
      </c>
      <c r="AL186" s="293">
        <v>33</v>
      </c>
      <c r="AM186" s="301" t="s">
        <v>274</v>
      </c>
      <c r="AN186" s="696" t="s">
        <v>1521</v>
      </c>
    </row>
    <row r="187" spans="1:40" ht="17.25" customHeight="1" x14ac:dyDescent="0.3">
      <c r="A187" s="572">
        <v>186</v>
      </c>
      <c r="B187" s="525" t="s">
        <v>1515</v>
      </c>
      <c r="C187" s="295" t="s">
        <v>1466</v>
      </c>
      <c r="D187" s="232" t="s">
        <v>1516</v>
      </c>
      <c r="E187" s="293" t="s">
        <v>62</v>
      </c>
      <c r="F187" s="295" t="s">
        <v>434</v>
      </c>
      <c r="G187" s="545" t="s">
        <v>1325</v>
      </c>
      <c r="H187" s="555">
        <v>12600000</v>
      </c>
      <c r="I187" s="295" t="s">
        <v>1522</v>
      </c>
      <c r="J187" s="508">
        <v>65786361</v>
      </c>
      <c r="K187" s="538" t="s">
        <v>89</v>
      </c>
      <c r="L187" s="297">
        <v>3</v>
      </c>
      <c r="M187" s="297">
        <v>1289</v>
      </c>
      <c r="N187" s="299">
        <v>46087</v>
      </c>
      <c r="O187" s="561">
        <v>1578150000</v>
      </c>
      <c r="P187" s="302">
        <v>46097</v>
      </c>
      <c r="Q187" s="293" t="s">
        <v>50</v>
      </c>
      <c r="R187" s="302">
        <v>46098</v>
      </c>
      <c r="S187" s="293">
        <v>1294</v>
      </c>
      <c r="T187" s="495">
        <v>221202</v>
      </c>
      <c r="U187" s="555">
        <f t="shared" si="99"/>
        <v>12600000</v>
      </c>
      <c r="V187" s="300">
        <v>46098</v>
      </c>
      <c r="W187" s="301">
        <v>100054534</v>
      </c>
      <c r="X187" s="302">
        <v>46119</v>
      </c>
      <c r="Y187" s="307">
        <v>46240</v>
      </c>
      <c r="Z187" s="299"/>
      <c r="AA187" s="295"/>
      <c r="AB187" s="303">
        <f t="shared" si="98"/>
        <v>3150000</v>
      </c>
      <c r="AC187" s="295"/>
      <c r="AD187" s="627" t="s">
        <v>1523</v>
      </c>
      <c r="AE187" s="295">
        <v>0</v>
      </c>
      <c r="AF187" s="295">
        <v>0</v>
      </c>
      <c r="AG187" s="295">
        <v>0</v>
      </c>
      <c r="AH187" s="295" t="s">
        <v>1524</v>
      </c>
      <c r="AI187" s="295">
        <v>3166592897</v>
      </c>
      <c r="AJ187" s="312" t="s">
        <v>1525</v>
      </c>
      <c r="AK187" s="306">
        <v>29097</v>
      </c>
      <c r="AL187" s="293">
        <v>44</v>
      </c>
      <c r="AM187" s="301" t="s">
        <v>274</v>
      </c>
      <c r="AN187" s="696" t="s">
        <v>1526</v>
      </c>
    </row>
    <row r="188" spans="1:40" ht="17.25" customHeight="1" x14ac:dyDescent="0.3">
      <c r="A188" s="572">
        <v>187</v>
      </c>
      <c r="B188" s="525" t="s">
        <v>1515</v>
      </c>
      <c r="C188" s="295" t="s">
        <v>1466</v>
      </c>
      <c r="D188" s="232" t="s">
        <v>1516</v>
      </c>
      <c r="E188" s="293" t="s">
        <v>62</v>
      </c>
      <c r="F188" s="295" t="s">
        <v>434</v>
      </c>
      <c r="G188" s="545" t="s">
        <v>1325</v>
      </c>
      <c r="H188" s="555">
        <v>12600000</v>
      </c>
      <c r="I188" s="295" t="s">
        <v>1527</v>
      </c>
      <c r="J188" s="508">
        <v>1006150395</v>
      </c>
      <c r="K188" s="538" t="s">
        <v>292</v>
      </c>
      <c r="L188" s="297">
        <v>1</v>
      </c>
      <c r="M188" s="297">
        <v>1289</v>
      </c>
      <c r="N188" s="299">
        <v>46087</v>
      </c>
      <c r="O188" s="561">
        <v>1578150000</v>
      </c>
      <c r="P188" s="302">
        <v>46097</v>
      </c>
      <c r="Q188" s="293" t="s">
        <v>50</v>
      </c>
      <c r="R188" s="302">
        <v>46098</v>
      </c>
      <c r="S188" s="293">
        <v>1293</v>
      </c>
      <c r="T188" s="495">
        <v>221202</v>
      </c>
      <c r="U188" s="555">
        <f t="shared" si="99"/>
        <v>12600000</v>
      </c>
      <c r="V188" s="300">
        <v>46101</v>
      </c>
      <c r="W188" s="301" t="s">
        <v>1528</v>
      </c>
      <c r="X188" s="302">
        <v>46119</v>
      </c>
      <c r="Y188" s="307">
        <v>46240</v>
      </c>
      <c r="Z188" s="299"/>
      <c r="AA188" s="295"/>
      <c r="AB188" s="303">
        <f t="shared" si="98"/>
        <v>3150000</v>
      </c>
      <c r="AC188" s="295"/>
      <c r="AD188" s="626" t="s">
        <v>1529</v>
      </c>
      <c r="AE188" s="295">
        <v>0</v>
      </c>
      <c r="AF188" s="295">
        <v>0</v>
      </c>
      <c r="AG188" s="295">
        <v>0</v>
      </c>
      <c r="AH188" s="295" t="s">
        <v>1530</v>
      </c>
      <c r="AI188" s="295">
        <v>3178824679</v>
      </c>
      <c r="AJ188" s="312" t="s">
        <v>1531</v>
      </c>
      <c r="AK188" s="306">
        <v>37771</v>
      </c>
      <c r="AL188" s="293">
        <v>23</v>
      </c>
      <c r="AM188" s="301" t="s">
        <v>274</v>
      </c>
      <c r="AN188" s="696" t="s">
        <v>1532</v>
      </c>
    </row>
    <row r="189" spans="1:40" ht="17.25" customHeight="1" x14ac:dyDescent="0.3">
      <c r="A189" s="572">
        <v>188</v>
      </c>
      <c r="B189" s="525" t="s">
        <v>1515</v>
      </c>
      <c r="C189" s="295" t="s">
        <v>1466</v>
      </c>
      <c r="D189" s="232" t="s">
        <v>1533</v>
      </c>
      <c r="E189" s="293" t="s">
        <v>62</v>
      </c>
      <c r="F189" s="295" t="s">
        <v>107</v>
      </c>
      <c r="G189" s="545" t="s">
        <v>1325</v>
      </c>
      <c r="H189" s="555">
        <v>34200000</v>
      </c>
      <c r="I189" s="295" t="s">
        <v>1534</v>
      </c>
      <c r="J189" s="508">
        <v>1143333569</v>
      </c>
      <c r="K189" s="538" t="s">
        <v>1535</v>
      </c>
      <c r="L189" s="297">
        <v>8</v>
      </c>
      <c r="M189" s="297">
        <v>1285</v>
      </c>
      <c r="N189" s="299">
        <v>46087</v>
      </c>
      <c r="O189" s="561">
        <v>1427850000</v>
      </c>
      <c r="P189" s="302">
        <v>46097</v>
      </c>
      <c r="Q189" s="293" t="s">
        <v>50</v>
      </c>
      <c r="R189" s="490"/>
      <c r="S189" s="342"/>
      <c r="T189" s="495">
        <v>221201</v>
      </c>
      <c r="U189" s="555">
        <f t="shared" si="99"/>
        <v>34200000</v>
      </c>
      <c r="V189" s="300"/>
      <c r="W189" s="343" t="s">
        <v>1536</v>
      </c>
      <c r="X189" s="302"/>
      <c r="Y189" s="307" t="s">
        <v>1537</v>
      </c>
      <c r="Z189" s="299"/>
      <c r="AA189" s="295"/>
      <c r="AB189" s="303">
        <f t="shared" si="98"/>
        <v>8550000</v>
      </c>
      <c r="AC189" s="295"/>
      <c r="AD189" s="627" t="s">
        <v>1538</v>
      </c>
      <c r="AE189" s="295">
        <v>0</v>
      </c>
      <c r="AF189" s="295">
        <v>0</v>
      </c>
      <c r="AG189" s="295">
        <v>0</v>
      </c>
      <c r="AH189" s="295" t="s">
        <v>1539</v>
      </c>
      <c r="AI189" s="295">
        <v>3213073569</v>
      </c>
      <c r="AJ189" s="312" t="s">
        <v>1540</v>
      </c>
      <c r="AK189" s="306">
        <v>32714</v>
      </c>
      <c r="AL189" s="293">
        <v>36</v>
      </c>
      <c r="AM189" s="301" t="s">
        <v>1440</v>
      </c>
      <c r="AN189" s="696" t="s">
        <v>1541</v>
      </c>
    </row>
    <row r="190" spans="1:40" ht="17.25" customHeight="1" x14ac:dyDescent="0.3">
      <c r="A190" s="572">
        <v>189</v>
      </c>
      <c r="B190" s="525" t="s">
        <v>1515</v>
      </c>
      <c r="C190" s="295" t="s">
        <v>1466</v>
      </c>
      <c r="D190" s="232" t="s">
        <v>1542</v>
      </c>
      <c r="E190" s="293" t="s">
        <v>62</v>
      </c>
      <c r="F190" s="294" t="s">
        <v>1426</v>
      </c>
      <c r="G190" s="545" t="s">
        <v>1325</v>
      </c>
      <c r="H190" s="555">
        <v>25600000</v>
      </c>
      <c r="I190" s="295" t="s">
        <v>1543</v>
      </c>
      <c r="J190" s="508">
        <v>1110479271</v>
      </c>
      <c r="K190" s="538" t="s">
        <v>89</v>
      </c>
      <c r="L190" s="297">
        <v>6</v>
      </c>
      <c r="M190" s="297">
        <v>1286</v>
      </c>
      <c r="N190" s="299">
        <v>46087</v>
      </c>
      <c r="O190" s="561">
        <v>1068800000</v>
      </c>
      <c r="P190" s="302">
        <v>46097</v>
      </c>
      <c r="Q190" s="293" t="s">
        <v>50</v>
      </c>
      <c r="R190" s="302">
        <v>46098</v>
      </c>
      <c r="S190" s="293">
        <v>1290</v>
      </c>
      <c r="T190" s="495">
        <v>221201</v>
      </c>
      <c r="U190" s="555">
        <f t="shared" si="99"/>
        <v>25600000</v>
      </c>
      <c r="V190" s="300">
        <v>46097</v>
      </c>
      <c r="W190" s="301" t="s">
        <v>1544</v>
      </c>
      <c r="X190" s="302">
        <v>46119</v>
      </c>
      <c r="Y190" s="307">
        <v>46240</v>
      </c>
      <c r="Z190" s="299"/>
      <c r="AA190" s="295"/>
      <c r="AB190" s="303">
        <f t="shared" si="98"/>
        <v>6400000</v>
      </c>
      <c r="AC190" s="295"/>
      <c r="AD190" s="626" t="s">
        <v>1545</v>
      </c>
      <c r="AE190" s="295">
        <v>0</v>
      </c>
      <c r="AF190" s="295">
        <v>0</v>
      </c>
      <c r="AG190" s="295">
        <v>0</v>
      </c>
      <c r="AH190" s="295" t="s">
        <v>1546</v>
      </c>
      <c r="AI190" s="295">
        <v>315983646</v>
      </c>
      <c r="AJ190" s="312" t="s">
        <v>1547</v>
      </c>
      <c r="AK190" s="306">
        <v>32480</v>
      </c>
      <c r="AL190" s="293">
        <v>36</v>
      </c>
      <c r="AM190" s="301" t="s">
        <v>1548</v>
      </c>
      <c r="AN190" s="696" t="s">
        <v>1549</v>
      </c>
    </row>
    <row r="191" spans="1:40" ht="17.25" customHeight="1" x14ac:dyDescent="0.3">
      <c r="A191" s="572">
        <v>190</v>
      </c>
      <c r="B191" s="525" t="s">
        <v>1515</v>
      </c>
      <c r="C191" s="295" t="s">
        <v>1466</v>
      </c>
      <c r="D191" s="232" t="s">
        <v>1550</v>
      </c>
      <c r="E191" s="293" t="s">
        <v>62</v>
      </c>
      <c r="F191" s="296" t="s">
        <v>769</v>
      </c>
      <c r="G191" s="545" t="s">
        <v>1325</v>
      </c>
      <c r="H191" s="555">
        <v>21200000</v>
      </c>
      <c r="I191" s="295" t="s">
        <v>1551</v>
      </c>
      <c r="J191" s="508">
        <v>1110522355</v>
      </c>
      <c r="K191" s="538" t="s">
        <v>89</v>
      </c>
      <c r="L191" s="297">
        <v>1</v>
      </c>
      <c r="M191" s="297">
        <v>1287</v>
      </c>
      <c r="N191" s="299">
        <v>46087</v>
      </c>
      <c r="O191" s="561">
        <v>885100000</v>
      </c>
      <c r="P191" s="302">
        <v>46097</v>
      </c>
      <c r="Q191" s="293" t="s">
        <v>50</v>
      </c>
      <c r="R191" s="302">
        <v>46098</v>
      </c>
      <c r="S191" s="293">
        <v>1291</v>
      </c>
      <c r="T191" s="495">
        <v>221201</v>
      </c>
      <c r="U191" s="555">
        <f t="shared" si="99"/>
        <v>21200000</v>
      </c>
      <c r="V191" s="300">
        <v>46097</v>
      </c>
      <c r="W191" s="301" t="s">
        <v>1552</v>
      </c>
      <c r="X191" s="302">
        <v>46119</v>
      </c>
      <c r="Y191" s="307">
        <v>46240</v>
      </c>
      <c r="Z191" s="299"/>
      <c r="AA191" s="295"/>
      <c r="AB191" s="303">
        <f t="shared" si="98"/>
        <v>5300000</v>
      </c>
      <c r="AC191" s="295"/>
      <c r="AD191" s="627" t="s">
        <v>1553</v>
      </c>
      <c r="AE191" s="295">
        <v>0</v>
      </c>
      <c r="AF191" s="295">
        <v>0</v>
      </c>
      <c r="AG191" s="295">
        <v>0</v>
      </c>
      <c r="AH191" s="295" t="s">
        <v>1554</v>
      </c>
      <c r="AI191" s="295">
        <v>3043501510</v>
      </c>
      <c r="AJ191" s="312" t="s">
        <v>1555</v>
      </c>
      <c r="AK191" s="306">
        <v>33700</v>
      </c>
      <c r="AL191" s="293">
        <v>33</v>
      </c>
      <c r="AM191" s="301" t="s">
        <v>769</v>
      </c>
      <c r="AN191" s="696" t="s">
        <v>1556</v>
      </c>
    </row>
    <row r="192" spans="1:40" ht="17.25" customHeight="1" x14ac:dyDescent="0.3">
      <c r="A192" s="572">
        <v>191</v>
      </c>
      <c r="B192" s="525" t="s">
        <v>1515</v>
      </c>
      <c r="C192" s="295" t="s">
        <v>1466</v>
      </c>
      <c r="D192" s="232" t="s">
        <v>1557</v>
      </c>
      <c r="E192" s="293" t="s">
        <v>62</v>
      </c>
      <c r="F192" s="295" t="s">
        <v>434</v>
      </c>
      <c r="G192" s="545" t="s">
        <v>1325</v>
      </c>
      <c r="H192" s="555">
        <v>10350000</v>
      </c>
      <c r="I192" s="295" t="s">
        <v>1558</v>
      </c>
      <c r="J192" s="508">
        <v>1105684120</v>
      </c>
      <c r="K192" s="538" t="s">
        <v>1274</v>
      </c>
      <c r="L192" s="297">
        <v>2</v>
      </c>
      <c r="M192" s="297">
        <v>1295</v>
      </c>
      <c r="N192" s="299">
        <v>46087</v>
      </c>
      <c r="O192" s="561">
        <v>703800000</v>
      </c>
      <c r="P192" s="302">
        <v>46098</v>
      </c>
      <c r="Q192" s="293" t="s">
        <v>50</v>
      </c>
      <c r="R192" s="302">
        <v>46112</v>
      </c>
      <c r="S192" s="293">
        <v>1543</v>
      </c>
      <c r="T192" s="495">
        <v>221206</v>
      </c>
      <c r="U192" s="555">
        <f t="shared" si="99"/>
        <v>10350000</v>
      </c>
      <c r="V192" s="300">
        <v>46099</v>
      </c>
      <c r="W192" s="301" t="s">
        <v>1559</v>
      </c>
      <c r="X192" s="302">
        <v>46108</v>
      </c>
      <c r="Y192" s="307">
        <v>46199</v>
      </c>
      <c r="Z192" s="299"/>
      <c r="AA192" s="295"/>
      <c r="AB192" s="303">
        <f t="shared" ref="AB192:AB198" si="100">+U192/3</f>
        <v>3450000</v>
      </c>
      <c r="AC192" s="295"/>
      <c r="AD192" s="626" t="s">
        <v>1560</v>
      </c>
      <c r="AE192" s="295">
        <v>0</v>
      </c>
      <c r="AF192" s="295">
        <v>0</v>
      </c>
      <c r="AG192" s="295">
        <v>0</v>
      </c>
      <c r="AH192" s="295" t="s">
        <v>1561</v>
      </c>
      <c r="AI192" s="295">
        <v>3102925270</v>
      </c>
      <c r="AJ192" s="312" t="s">
        <v>1562</v>
      </c>
      <c r="AK192" s="306">
        <v>33881</v>
      </c>
      <c r="AL192" s="293">
        <v>33</v>
      </c>
      <c r="AM192" s="301" t="s">
        <v>274</v>
      </c>
      <c r="AN192" s="697" t="s">
        <v>1563</v>
      </c>
    </row>
    <row r="193" spans="1:40" ht="17.25" customHeight="1" x14ac:dyDescent="0.3">
      <c r="A193" s="572">
        <v>192</v>
      </c>
      <c r="B193" s="525" t="s">
        <v>1515</v>
      </c>
      <c r="C193" s="295" t="s">
        <v>1466</v>
      </c>
      <c r="D193" s="232" t="s">
        <v>1557</v>
      </c>
      <c r="E193" s="293" t="s">
        <v>62</v>
      </c>
      <c r="F193" s="295" t="s">
        <v>434</v>
      </c>
      <c r="G193" s="545" t="s">
        <v>1325</v>
      </c>
      <c r="H193" s="555">
        <v>10350000</v>
      </c>
      <c r="I193" s="295" t="s">
        <v>1564</v>
      </c>
      <c r="J193" s="508">
        <v>1110469946</v>
      </c>
      <c r="K193" s="538" t="s">
        <v>89</v>
      </c>
      <c r="L193" s="297">
        <v>6</v>
      </c>
      <c r="M193" s="297">
        <v>1295</v>
      </c>
      <c r="N193" s="299">
        <v>46087</v>
      </c>
      <c r="O193" s="561">
        <v>703800000</v>
      </c>
      <c r="P193" s="302">
        <v>46098</v>
      </c>
      <c r="Q193" s="293" t="s">
        <v>50</v>
      </c>
      <c r="R193" s="302">
        <v>46099</v>
      </c>
      <c r="S193" s="293">
        <v>1295</v>
      </c>
      <c r="T193" s="495">
        <v>221206</v>
      </c>
      <c r="U193" s="555">
        <f t="shared" si="99"/>
        <v>10350000</v>
      </c>
      <c r="V193" s="300">
        <v>46099</v>
      </c>
      <c r="W193" s="301" t="s">
        <v>1559</v>
      </c>
      <c r="X193" s="302">
        <v>46108</v>
      </c>
      <c r="Y193" s="307">
        <v>46199</v>
      </c>
      <c r="Z193" s="299"/>
      <c r="AA193" s="295"/>
      <c r="AB193" s="303">
        <f t="shared" si="100"/>
        <v>3450000</v>
      </c>
      <c r="AC193" s="295"/>
      <c r="AD193" s="627" t="s">
        <v>1565</v>
      </c>
      <c r="AE193" s="295">
        <v>0</v>
      </c>
      <c r="AF193" s="295">
        <v>0</v>
      </c>
      <c r="AG193" s="295">
        <v>0</v>
      </c>
      <c r="AH193" s="295" t="s">
        <v>1566</v>
      </c>
      <c r="AI193" s="295">
        <v>3112693591</v>
      </c>
      <c r="AJ193" s="312" t="s">
        <v>1567</v>
      </c>
      <c r="AK193" s="306">
        <v>32190</v>
      </c>
      <c r="AL193" s="293">
        <v>37</v>
      </c>
      <c r="AM193" s="301" t="s">
        <v>274</v>
      </c>
      <c r="AN193" s="697" t="s">
        <v>1563</v>
      </c>
    </row>
    <row r="194" spans="1:40" ht="17.25" customHeight="1" x14ac:dyDescent="0.3">
      <c r="A194" s="572">
        <v>193</v>
      </c>
      <c r="B194" s="525" t="s">
        <v>1515</v>
      </c>
      <c r="C194" s="295" t="s">
        <v>1466</v>
      </c>
      <c r="D194" s="232" t="s">
        <v>1557</v>
      </c>
      <c r="E194" s="293" t="s">
        <v>62</v>
      </c>
      <c r="F194" s="295" t="s">
        <v>434</v>
      </c>
      <c r="G194" s="545" t="s">
        <v>1325</v>
      </c>
      <c r="H194" s="555">
        <v>10350000</v>
      </c>
      <c r="I194" s="295" t="s">
        <v>1568</v>
      </c>
      <c r="J194" s="508">
        <v>24714386</v>
      </c>
      <c r="K194" s="538" t="s">
        <v>1569</v>
      </c>
      <c r="L194" s="297">
        <v>1</v>
      </c>
      <c r="M194" s="297">
        <v>1295</v>
      </c>
      <c r="N194" s="299">
        <v>46087</v>
      </c>
      <c r="O194" s="561">
        <v>703800000</v>
      </c>
      <c r="P194" s="302">
        <v>46098</v>
      </c>
      <c r="Q194" s="293" t="s">
        <v>50</v>
      </c>
      <c r="R194" s="302">
        <v>46100</v>
      </c>
      <c r="S194" s="293">
        <v>1305</v>
      </c>
      <c r="T194" s="495">
        <v>221206</v>
      </c>
      <c r="U194" s="555">
        <f t="shared" si="99"/>
        <v>10350000</v>
      </c>
      <c r="V194" s="300">
        <v>46102</v>
      </c>
      <c r="W194" s="301" t="s">
        <v>1570</v>
      </c>
      <c r="X194" s="302">
        <v>46108</v>
      </c>
      <c r="Y194" s="307">
        <v>46199</v>
      </c>
      <c r="Z194" s="299"/>
      <c r="AA194" s="295"/>
      <c r="AB194" s="303">
        <f t="shared" si="100"/>
        <v>3450000</v>
      </c>
      <c r="AC194" s="295"/>
      <c r="AD194" s="626" t="s">
        <v>1571</v>
      </c>
      <c r="AE194" s="295">
        <v>0</v>
      </c>
      <c r="AF194" s="295">
        <v>0</v>
      </c>
      <c r="AG194" s="295">
        <v>0</v>
      </c>
      <c r="AH194" s="295" t="s">
        <v>1572</v>
      </c>
      <c r="AI194" s="295">
        <v>3203524814</v>
      </c>
      <c r="AJ194" s="312" t="s">
        <v>1573</v>
      </c>
      <c r="AK194" s="306">
        <v>29314</v>
      </c>
      <c r="AL194" s="293">
        <v>45</v>
      </c>
      <c r="AM194" s="301" t="s">
        <v>274</v>
      </c>
      <c r="AN194" s="697" t="s">
        <v>1563</v>
      </c>
    </row>
    <row r="195" spans="1:40" ht="17.25" customHeight="1" x14ac:dyDescent="0.3">
      <c r="A195" s="572">
        <v>194</v>
      </c>
      <c r="B195" s="525" t="s">
        <v>1515</v>
      </c>
      <c r="C195" s="295" t="s">
        <v>1466</v>
      </c>
      <c r="D195" s="232" t="s">
        <v>1557</v>
      </c>
      <c r="E195" s="293" t="s">
        <v>62</v>
      </c>
      <c r="F195" s="295" t="s">
        <v>434</v>
      </c>
      <c r="G195" s="545" t="s">
        <v>1325</v>
      </c>
      <c r="H195" s="555">
        <v>10350000</v>
      </c>
      <c r="I195" s="295" t="s">
        <v>1574</v>
      </c>
      <c r="J195" s="508">
        <v>1110561646</v>
      </c>
      <c r="K195" s="538" t="s">
        <v>89</v>
      </c>
      <c r="L195" s="297">
        <v>4</v>
      </c>
      <c r="M195" s="297">
        <v>1295</v>
      </c>
      <c r="N195" s="299">
        <v>46087</v>
      </c>
      <c r="O195" s="561">
        <v>703800000</v>
      </c>
      <c r="P195" s="302">
        <v>46098</v>
      </c>
      <c r="Q195" s="293" t="s">
        <v>50</v>
      </c>
      <c r="R195" s="302">
        <v>46099</v>
      </c>
      <c r="S195" s="293">
        <v>1296</v>
      </c>
      <c r="T195" s="495">
        <v>221206</v>
      </c>
      <c r="U195" s="555">
        <f t="shared" si="99"/>
        <v>10350000</v>
      </c>
      <c r="V195" s="300">
        <v>46099</v>
      </c>
      <c r="W195" s="301">
        <v>100054597</v>
      </c>
      <c r="X195" s="302">
        <v>46108</v>
      </c>
      <c r="Y195" s="307">
        <v>46199</v>
      </c>
      <c r="Z195" s="299"/>
      <c r="AA195" s="295"/>
      <c r="AB195" s="303">
        <f t="shared" si="100"/>
        <v>3450000</v>
      </c>
      <c r="AC195" s="295"/>
      <c r="AD195" s="628" t="s">
        <v>1575</v>
      </c>
      <c r="AE195" s="295">
        <v>0</v>
      </c>
      <c r="AF195" s="295">
        <v>0</v>
      </c>
      <c r="AG195" s="295">
        <v>0</v>
      </c>
      <c r="AH195" s="295" t="s">
        <v>1576</v>
      </c>
      <c r="AI195" s="295">
        <v>3115310545</v>
      </c>
      <c r="AJ195" s="312" t="s">
        <v>1577</v>
      </c>
      <c r="AK195" s="306">
        <v>29314</v>
      </c>
      <c r="AL195" s="293">
        <v>45</v>
      </c>
      <c r="AM195" s="301" t="s">
        <v>274</v>
      </c>
      <c r="AN195" s="697" t="s">
        <v>1563</v>
      </c>
    </row>
    <row r="196" spans="1:40" ht="17.25" customHeight="1" x14ac:dyDescent="0.3">
      <c r="A196" s="572">
        <v>195</v>
      </c>
      <c r="B196" s="525" t="s">
        <v>1515</v>
      </c>
      <c r="C196" s="295" t="s">
        <v>1466</v>
      </c>
      <c r="D196" s="232" t="s">
        <v>1578</v>
      </c>
      <c r="E196" s="293" t="s">
        <v>62</v>
      </c>
      <c r="F196" s="295" t="s">
        <v>107</v>
      </c>
      <c r="G196" s="545" t="s">
        <v>1325</v>
      </c>
      <c r="H196" s="555">
        <v>34650000</v>
      </c>
      <c r="I196" s="295" t="s">
        <v>1579</v>
      </c>
      <c r="J196" s="508">
        <v>1110578903</v>
      </c>
      <c r="K196" s="538" t="s">
        <v>89</v>
      </c>
      <c r="L196" s="297">
        <v>7</v>
      </c>
      <c r="M196" s="297">
        <v>1291</v>
      </c>
      <c r="N196" s="299">
        <v>46087</v>
      </c>
      <c r="O196" s="561">
        <v>589050000</v>
      </c>
      <c r="P196" s="302">
        <v>46098</v>
      </c>
      <c r="Q196" s="293" t="s">
        <v>50</v>
      </c>
      <c r="R196" s="302">
        <v>46105</v>
      </c>
      <c r="S196" s="293">
        <v>1389</v>
      </c>
      <c r="T196" s="495">
        <v>221205</v>
      </c>
      <c r="U196" s="555">
        <f t="shared" si="99"/>
        <v>34650000</v>
      </c>
      <c r="V196" s="300">
        <v>46106</v>
      </c>
      <c r="W196" s="301" t="s">
        <v>1580</v>
      </c>
      <c r="X196" s="302">
        <v>46108</v>
      </c>
      <c r="Y196" s="307">
        <v>46199</v>
      </c>
      <c r="Z196" s="299"/>
      <c r="AA196" s="295"/>
      <c r="AB196" s="303">
        <f t="shared" si="100"/>
        <v>11550000</v>
      </c>
      <c r="AC196" s="295"/>
      <c r="AD196" s="629" t="s">
        <v>1581</v>
      </c>
      <c r="AE196" s="295">
        <v>0</v>
      </c>
      <c r="AF196" s="295">
        <v>0</v>
      </c>
      <c r="AG196" s="295">
        <v>0</v>
      </c>
      <c r="AH196" s="295" t="s">
        <v>1582</v>
      </c>
      <c r="AI196" s="295">
        <v>3162959817</v>
      </c>
      <c r="AJ196" s="312" t="s">
        <v>1583</v>
      </c>
      <c r="AK196" s="306">
        <v>35324</v>
      </c>
      <c r="AL196" s="293">
        <v>29</v>
      </c>
      <c r="AM196" s="301" t="s">
        <v>1440</v>
      </c>
      <c r="AN196" s="697" t="s">
        <v>1563</v>
      </c>
    </row>
    <row r="197" spans="1:40" ht="17.25" customHeight="1" x14ac:dyDescent="0.3">
      <c r="A197" s="572">
        <v>196</v>
      </c>
      <c r="B197" s="525" t="s">
        <v>1515</v>
      </c>
      <c r="C197" s="295" t="s">
        <v>1466</v>
      </c>
      <c r="D197" s="232" t="s">
        <v>1584</v>
      </c>
      <c r="E197" s="293" t="s">
        <v>62</v>
      </c>
      <c r="F197" s="294" t="s">
        <v>1426</v>
      </c>
      <c r="G197" s="545" t="s">
        <v>1325</v>
      </c>
      <c r="H197" s="555">
        <v>25200000</v>
      </c>
      <c r="I197" s="295" t="s">
        <v>1585</v>
      </c>
      <c r="J197" s="508">
        <v>1110491882</v>
      </c>
      <c r="K197" s="538" t="s">
        <v>89</v>
      </c>
      <c r="L197" s="297">
        <v>5</v>
      </c>
      <c r="M197" s="297">
        <v>1292</v>
      </c>
      <c r="N197" s="299">
        <v>46087</v>
      </c>
      <c r="O197" s="561">
        <v>1068800000</v>
      </c>
      <c r="P197" s="302">
        <v>46098</v>
      </c>
      <c r="Q197" s="293" t="s">
        <v>50</v>
      </c>
      <c r="R197" s="302">
        <v>46099</v>
      </c>
      <c r="S197" s="293">
        <v>1297</v>
      </c>
      <c r="T197" s="495">
        <v>221205</v>
      </c>
      <c r="U197" s="555">
        <v>25200000</v>
      </c>
      <c r="V197" s="300">
        <v>46098</v>
      </c>
      <c r="W197" s="301" t="s">
        <v>1586</v>
      </c>
      <c r="X197" s="302">
        <v>46108</v>
      </c>
      <c r="Y197" s="307">
        <v>46199</v>
      </c>
      <c r="Z197" s="299"/>
      <c r="AA197" s="295"/>
      <c r="AB197" s="303">
        <f t="shared" si="100"/>
        <v>8400000</v>
      </c>
      <c r="AC197" s="295"/>
      <c r="AD197" s="628" t="s">
        <v>1587</v>
      </c>
      <c r="AE197" s="295">
        <v>0</v>
      </c>
      <c r="AF197" s="295">
        <v>0</v>
      </c>
      <c r="AG197" s="295">
        <v>0</v>
      </c>
      <c r="AH197" s="295" t="s">
        <v>1588</v>
      </c>
      <c r="AI197" s="295">
        <v>3058535121</v>
      </c>
      <c r="AJ197" s="312" t="s">
        <v>1589</v>
      </c>
      <c r="AK197" s="306">
        <v>32770</v>
      </c>
      <c r="AL197" s="293">
        <v>36</v>
      </c>
      <c r="AM197" s="301" t="s">
        <v>1548</v>
      </c>
      <c r="AN197" s="697" t="s">
        <v>1563</v>
      </c>
    </row>
    <row r="198" spans="1:40" ht="17.25" customHeight="1" x14ac:dyDescent="0.3">
      <c r="A198" s="572">
        <v>197</v>
      </c>
      <c r="B198" s="525" t="s">
        <v>1515</v>
      </c>
      <c r="C198" s="295" t="s">
        <v>1466</v>
      </c>
      <c r="D198" s="232" t="s">
        <v>1590</v>
      </c>
      <c r="E198" s="293" t="s">
        <v>62</v>
      </c>
      <c r="F198" s="296" t="s">
        <v>769</v>
      </c>
      <c r="G198" s="545" t="s">
        <v>1325</v>
      </c>
      <c r="H198" s="555">
        <v>18900000</v>
      </c>
      <c r="I198" s="295" t="s">
        <v>1591</v>
      </c>
      <c r="J198" s="508">
        <v>1110579587</v>
      </c>
      <c r="K198" s="538" t="s">
        <v>89</v>
      </c>
      <c r="L198" s="297">
        <v>7</v>
      </c>
      <c r="M198" s="297">
        <v>1293</v>
      </c>
      <c r="N198" s="299">
        <v>46087</v>
      </c>
      <c r="O198" s="561">
        <v>321300000</v>
      </c>
      <c r="P198" s="302">
        <v>46098</v>
      </c>
      <c r="Q198" s="293" t="s">
        <v>50</v>
      </c>
      <c r="R198" s="302">
        <v>46101</v>
      </c>
      <c r="S198" s="293">
        <v>1323</v>
      </c>
      <c r="T198" s="495">
        <v>221205</v>
      </c>
      <c r="U198" s="555">
        <f>+H198</f>
        <v>18900000</v>
      </c>
      <c r="V198" s="300">
        <v>46105</v>
      </c>
      <c r="W198" s="301" t="s">
        <v>1592</v>
      </c>
      <c r="X198" s="302">
        <v>46108</v>
      </c>
      <c r="Y198" s="307">
        <v>46199</v>
      </c>
      <c r="Z198" s="299"/>
      <c r="AA198" s="295"/>
      <c r="AB198" s="303">
        <f t="shared" si="100"/>
        <v>6300000</v>
      </c>
      <c r="AC198" s="295"/>
      <c r="AD198" s="629" t="s">
        <v>1593</v>
      </c>
      <c r="AE198" s="295">
        <v>0</v>
      </c>
      <c r="AF198" s="295">
        <v>0</v>
      </c>
      <c r="AG198" s="295">
        <v>0</v>
      </c>
      <c r="AH198" s="295" t="s">
        <v>1594</v>
      </c>
      <c r="AI198" s="295">
        <v>3188712255</v>
      </c>
      <c r="AJ198" s="312" t="s">
        <v>1595</v>
      </c>
      <c r="AK198" s="306">
        <v>35460</v>
      </c>
      <c r="AL198" s="293">
        <v>28</v>
      </c>
      <c r="AM198" s="301" t="s">
        <v>769</v>
      </c>
      <c r="AN198" s="697" t="s">
        <v>1563</v>
      </c>
    </row>
    <row r="199" spans="1:40" ht="17.25" customHeight="1" x14ac:dyDescent="0.3">
      <c r="A199" s="572">
        <v>198</v>
      </c>
      <c r="B199" s="525" t="s">
        <v>1515</v>
      </c>
      <c r="C199" s="295" t="s">
        <v>1466</v>
      </c>
      <c r="D199" s="232" t="s">
        <v>1596</v>
      </c>
      <c r="E199" s="293" t="s">
        <v>62</v>
      </c>
      <c r="F199" s="295" t="s">
        <v>434</v>
      </c>
      <c r="G199" s="545" t="s">
        <v>1325</v>
      </c>
      <c r="H199" s="555">
        <v>12600000</v>
      </c>
      <c r="I199" s="232" t="s">
        <v>1597</v>
      </c>
      <c r="J199" s="517">
        <v>1006127600</v>
      </c>
      <c r="K199" s="538" t="s">
        <v>89</v>
      </c>
      <c r="L199" s="297">
        <v>7</v>
      </c>
      <c r="M199" s="297">
        <v>1289</v>
      </c>
      <c r="N199" s="299">
        <v>46087</v>
      </c>
      <c r="O199" s="561">
        <v>1578150000</v>
      </c>
      <c r="P199" s="302">
        <v>46099</v>
      </c>
      <c r="Q199" s="293" t="s">
        <v>50</v>
      </c>
      <c r="R199" s="302">
        <v>46100</v>
      </c>
      <c r="S199" s="293">
        <v>1306</v>
      </c>
      <c r="T199" s="495">
        <v>22102</v>
      </c>
      <c r="U199" s="555">
        <f>+H199</f>
        <v>12600000</v>
      </c>
      <c r="V199" s="300">
        <v>46100</v>
      </c>
      <c r="W199" s="301" t="s">
        <v>1598</v>
      </c>
      <c r="X199" s="302">
        <v>46108</v>
      </c>
      <c r="Y199" s="307">
        <v>46107</v>
      </c>
      <c r="Z199" s="299"/>
      <c r="AA199" s="295"/>
      <c r="AB199" s="303">
        <f t="shared" ref="AB199:AB210" si="101">+U199/4</f>
        <v>3150000</v>
      </c>
      <c r="AC199" s="295"/>
      <c r="AD199" s="628" t="s">
        <v>1599</v>
      </c>
      <c r="AE199" s="295">
        <v>0</v>
      </c>
      <c r="AF199" s="295">
        <v>0</v>
      </c>
      <c r="AG199" s="295">
        <v>0</v>
      </c>
      <c r="AH199" s="232" t="s">
        <v>1600</v>
      </c>
      <c r="AI199" s="232">
        <v>3228119167</v>
      </c>
      <c r="AJ199" s="366" t="s">
        <v>1601</v>
      </c>
      <c r="AK199" s="306">
        <v>33073</v>
      </c>
      <c r="AL199" s="293">
        <v>36</v>
      </c>
      <c r="AM199" s="301" t="s">
        <v>274</v>
      </c>
      <c r="AN199" s="698" t="s">
        <v>1602</v>
      </c>
    </row>
    <row r="200" spans="1:40" ht="17.25" customHeight="1" x14ac:dyDescent="0.3">
      <c r="A200" s="576">
        <v>199</v>
      </c>
      <c r="B200" s="525" t="s">
        <v>1515</v>
      </c>
      <c r="C200" s="295" t="s">
        <v>1466</v>
      </c>
      <c r="D200" s="232" t="s">
        <v>1603</v>
      </c>
      <c r="E200" s="293" t="s">
        <v>62</v>
      </c>
      <c r="F200" s="295" t="s">
        <v>434</v>
      </c>
      <c r="G200" s="545" t="s">
        <v>1325</v>
      </c>
      <c r="H200" s="555">
        <v>12600000</v>
      </c>
      <c r="I200" s="232" t="s">
        <v>1604</v>
      </c>
      <c r="J200" s="517" t="s">
        <v>1605</v>
      </c>
      <c r="K200" s="538" t="s">
        <v>89</v>
      </c>
      <c r="L200" s="297">
        <v>7</v>
      </c>
      <c r="M200" s="297">
        <v>1289</v>
      </c>
      <c r="N200" s="299">
        <v>46087</v>
      </c>
      <c r="O200" s="561">
        <v>1578150000</v>
      </c>
      <c r="P200" s="302">
        <v>46099</v>
      </c>
      <c r="Q200" s="293" t="s">
        <v>50</v>
      </c>
      <c r="R200" s="302">
        <v>46100</v>
      </c>
      <c r="S200" s="293">
        <v>1307</v>
      </c>
      <c r="T200" s="495">
        <v>22102</v>
      </c>
      <c r="U200" s="555">
        <f>+H200</f>
        <v>12600000</v>
      </c>
      <c r="V200" s="300">
        <v>46100</v>
      </c>
      <c r="W200" s="301" t="s">
        <v>1606</v>
      </c>
      <c r="X200" s="302">
        <v>46111</v>
      </c>
      <c r="Y200" s="307">
        <v>46232</v>
      </c>
      <c r="Z200" s="299"/>
      <c r="AA200" s="295"/>
      <c r="AB200" s="303">
        <f t="shared" si="101"/>
        <v>3150000</v>
      </c>
      <c r="AC200" s="295"/>
      <c r="AD200" s="629" t="s">
        <v>1607</v>
      </c>
      <c r="AE200" s="295">
        <v>0</v>
      </c>
      <c r="AF200" s="295">
        <v>0</v>
      </c>
      <c r="AG200" s="295">
        <v>0</v>
      </c>
      <c r="AH200" s="232" t="s">
        <v>1608</v>
      </c>
      <c r="AI200" s="232">
        <v>3212630437</v>
      </c>
      <c r="AJ200" s="366" t="s">
        <v>1609</v>
      </c>
      <c r="AK200" s="306">
        <v>33840</v>
      </c>
      <c r="AL200" s="293">
        <v>33</v>
      </c>
      <c r="AM200" s="301" t="s">
        <v>274</v>
      </c>
      <c r="AN200" s="698" t="s">
        <v>1602</v>
      </c>
    </row>
    <row r="201" spans="1:40" ht="17.25" customHeight="1" x14ac:dyDescent="0.3">
      <c r="A201" s="576">
        <v>200</v>
      </c>
      <c r="B201" s="525" t="s">
        <v>1515</v>
      </c>
      <c r="C201" s="295" t="s">
        <v>1466</v>
      </c>
      <c r="D201" s="232" t="s">
        <v>1610</v>
      </c>
      <c r="E201" s="293" t="s">
        <v>62</v>
      </c>
      <c r="F201" s="295" t="s">
        <v>434</v>
      </c>
      <c r="G201" s="545" t="s">
        <v>1325</v>
      </c>
      <c r="H201" s="555">
        <v>12600000</v>
      </c>
      <c r="I201" s="232" t="s">
        <v>1611</v>
      </c>
      <c r="J201" s="517">
        <v>53088322</v>
      </c>
      <c r="K201" s="533" t="s">
        <v>170</v>
      </c>
      <c r="L201" s="297">
        <v>8</v>
      </c>
      <c r="M201" s="297">
        <v>1289</v>
      </c>
      <c r="N201" s="299">
        <v>46087</v>
      </c>
      <c r="O201" s="561">
        <v>1578150000</v>
      </c>
      <c r="P201" s="302">
        <v>46099</v>
      </c>
      <c r="Q201" s="293" t="s">
        <v>50</v>
      </c>
      <c r="R201" s="302">
        <v>46100</v>
      </c>
      <c r="S201" s="293">
        <v>1307</v>
      </c>
      <c r="T201" s="495">
        <v>22102</v>
      </c>
      <c r="U201" s="555">
        <f>+H201</f>
        <v>12600000</v>
      </c>
      <c r="V201" s="300">
        <v>46100</v>
      </c>
      <c r="W201" s="301" t="s">
        <v>1612</v>
      </c>
      <c r="X201" s="302">
        <v>46108</v>
      </c>
      <c r="Y201" s="307">
        <v>46229</v>
      </c>
      <c r="Z201" s="299"/>
      <c r="AA201" s="295"/>
      <c r="AB201" s="303">
        <f t="shared" si="101"/>
        <v>3150000</v>
      </c>
      <c r="AC201" s="295"/>
      <c r="AD201" s="628" t="s">
        <v>1613</v>
      </c>
      <c r="AE201" s="295">
        <v>0</v>
      </c>
      <c r="AF201" s="295">
        <v>0</v>
      </c>
      <c r="AG201" s="295">
        <v>0</v>
      </c>
      <c r="AH201" s="232" t="s">
        <v>1614</v>
      </c>
      <c r="AI201" s="232">
        <v>3114479065</v>
      </c>
      <c r="AJ201" s="366" t="s">
        <v>1615</v>
      </c>
      <c r="AK201" s="306">
        <v>30622</v>
      </c>
      <c r="AL201" s="368">
        <v>42</v>
      </c>
      <c r="AM201" s="301" t="s">
        <v>274</v>
      </c>
      <c r="AN201" s="698" t="s">
        <v>1602</v>
      </c>
    </row>
    <row r="202" spans="1:40" ht="17.25" customHeight="1" x14ac:dyDescent="0.3">
      <c r="A202" s="576">
        <v>201</v>
      </c>
      <c r="B202" s="525" t="s">
        <v>1515</v>
      </c>
      <c r="C202" s="295" t="s">
        <v>1466</v>
      </c>
      <c r="D202" s="232" t="s">
        <v>1616</v>
      </c>
      <c r="E202" s="293" t="s">
        <v>62</v>
      </c>
      <c r="F202" s="296" t="s">
        <v>769</v>
      </c>
      <c r="G202" s="545" t="s">
        <v>1325</v>
      </c>
      <c r="H202" s="560">
        <v>21200000</v>
      </c>
      <c r="I202" s="232" t="s">
        <v>1617</v>
      </c>
      <c r="J202" s="517">
        <v>1110444786</v>
      </c>
      <c r="K202" s="538" t="s">
        <v>89</v>
      </c>
      <c r="L202" s="297">
        <v>6</v>
      </c>
      <c r="M202" s="297">
        <v>1287</v>
      </c>
      <c r="N202" s="299">
        <v>46087</v>
      </c>
      <c r="O202" s="561">
        <v>885100000</v>
      </c>
      <c r="P202" s="302">
        <v>46099</v>
      </c>
      <c r="Q202" s="293" t="s">
        <v>50</v>
      </c>
      <c r="R202" s="302">
        <v>46101</v>
      </c>
      <c r="S202" s="293">
        <v>1324</v>
      </c>
      <c r="T202" s="495">
        <v>221201</v>
      </c>
      <c r="U202" s="555">
        <f t="shared" ref="U202:U207" si="102">+H202</f>
        <v>21200000</v>
      </c>
      <c r="V202" s="300">
        <v>46106</v>
      </c>
      <c r="W202" s="301" t="s">
        <v>1618</v>
      </c>
      <c r="X202" s="302">
        <v>46111</v>
      </c>
      <c r="Y202" s="307">
        <v>46232</v>
      </c>
      <c r="Z202" s="299"/>
      <c r="AA202" s="295"/>
      <c r="AB202" s="303">
        <f t="shared" si="101"/>
        <v>5300000</v>
      </c>
      <c r="AC202" s="295"/>
      <c r="AD202" s="629" t="s">
        <v>1619</v>
      </c>
      <c r="AE202" s="295">
        <v>0</v>
      </c>
      <c r="AF202" s="295">
        <v>0</v>
      </c>
      <c r="AG202" s="295">
        <v>0</v>
      </c>
      <c r="AH202" s="232" t="s">
        <v>1620</v>
      </c>
      <c r="AI202" s="232">
        <v>3153675132</v>
      </c>
      <c r="AJ202" s="232" t="s">
        <v>1621</v>
      </c>
      <c r="AK202" s="306">
        <v>31512</v>
      </c>
      <c r="AL202" s="293">
        <v>39</v>
      </c>
      <c r="AM202" s="301" t="s">
        <v>769</v>
      </c>
      <c r="AN202" s="698" t="s">
        <v>1602</v>
      </c>
    </row>
    <row r="203" spans="1:40" ht="17.25" customHeight="1" x14ac:dyDescent="0.3">
      <c r="A203" s="576">
        <v>202</v>
      </c>
      <c r="B203" s="525" t="s">
        <v>1515</v>
      </c>
      <c r="C203" s="295" t="s">
        <v>1466</v>
      </c>
      <c r="D203" s="232" t="s">
        <v>1622</v>
      </c>
      <c r="E203" s="293" t="s">
        <v>62</v>
      </c>
      <c r="F203" s="294" t="s">
        <v>1426</v>
      </c>
      <c r="G203" s="545" t="s">
        <v>1325</v>
      </c>
      <c r="H203" s="555">
        <v>25600000</v>
      </c>
      <c r="I203" s="232" t="s">
        <v>1623</v>
      </c>
      <c r="J203" s="517" t="s">
        <v>1624</v>
      </c>
      <c r="K203" s="538" t="s">
        <v>1274</v>
      </c>
      <c r="L203" s="297">
        <v>1</v>
      </c>
      <c r="M203" s="297">
        <v>1286</v>
      </c>
      <c r="N203" s="299">
        <v>46087</v>
      </c>
      <c r="O203" s="561">
        <v>1068800000</v>
      </c>
      <c r="P203" s="302">
        <v>46099</v>
      </c>
      <c r="Q203" s="293" t="s">
        <v>50</v>
      </c>
      <c r="R203" s="302">
        <v>46100</v>
      </c>
      <c r="S203" s="293">
        <v>1311</v>
      </c>
      <c r="T203" s="495">
        <v>221201</v>
      </c>
      <c r="U203" s="555">
        <f t="shared" si="102"/>
        <v>25600000</v>
      </c>
      <c r="V203" s="300">
        <v>46100</v>
      </c>
      <c r="W203" s="301" t="s">
        <v>1625</v>
      </c>
      <c r="X203" s="302">
        <v>46108</v>
      </c>
      <c r="Y203" s="307">
        <v>46229</v>
      </c>
      <c r="Z203" s="299"/>
      <c r="AA203" s="295"/>
      <c r="AB203" s="303">
        <f t="shared" si="101"/>
        <v>6400000</v>
      </c>
      <c r="AC203" s="295"/>
      <c r="AD203" s="628" t="s">
        <v>1626</v>
      </c>
      <c r="AE203" s="295">
        <v>0</v>
      </c>
      <c r="AF203" s="295">
        <v>0</v>
      </c>
      <c r="AG203" s="295">
        <v>0</v>
      </c>
      <c r="AH203" s="232" t="s">
        <v>1627</v>
      </c>
      <c r="AI203" s="232">
        <v>3202005112</v>
      </c>
      <c r="AJ203" s="366" t="s">
        <v>1628</v>
      </c>
      <c r="AK203" s="306">
        <v>33828</v>
      </c>
      <c r="AL203" s="293">
        <v>33</v>
      </c>
      <c r="AM203" s="301" t="s">
        <v>1548</v>
      </c>
      <c r="AN203" s="698" t="s">
        <v>1602</v>
      </c>
    </row>
    <row r="204" spans="1:40" ht="17.25" customHeight="1" x14ac:dyDescent="0.3">
      <c r="A204" s="576">
        <v>203</v>
      </c>
      <c r="B204" s="525" t="s">
        <v>1515</v>
      </c>
      <c r="C204" s="295" t="s">
        <v>1466</v>
      </c>
      <c r="D204" s="232" t="s">
        <v>1629</v>
      </c>
      <c r="E204" s="293" t="s">
        <v>62</v>
      </c>
      <c r="F204" s="295" t="s">
        <v>107</v>
      </c>
      <c r="G204" s="545" t="s">
        <v>1325</v>
      </c>
      <c r="H204" s="560">
        <v>34200000</v>
      </c>
      <c r="I204" s="232" t="s">
        <v>1630</v>
      </c>
      <c r="J204" s="517">
        <v>1001947705</v>
      </c>
      <c r="K204" s="538" t="s">
        <v>1631</v>
      </c>
      <c r="L204" s="297">
        <v>3</v>
      </c>
      <c r="M204" s="297">
        <v>1285</v>
      </c>
      <c r="N204" s="299">
        <v>46087</v>
      </c>
      <c r="O204" s="561">
        <v>1427850000</v>
      </c>
      <c r="P204" s="302">
        <v>46099</v>
      </c>
      <c r="Q204" s="293" t="s">
        <v>50</v>
      </c>
      <c r="R204" s="302">
        <v>46100</v>
      </c>
      <c r="S204" s="293">
        <v>1316</v>
      </c>
      <c r="T204" s="495">
        <v>221201</v>
      </c>
      <c r="U204" s="555">
        <f t="shared" si="102"/>
        <v>34200000</v>
      </c>
      <c r="V204" s="300">
        <v>46100</v>
      </c>
      <c r="W204" s="301" t="s">
        <v>1632</v>
      </c>
      <c r="X204" s="302">
        <v>46108</v>
      </c>
      <c r="Y204" s="307">
        <v>46229</v>
      </c>
      <c r="Z204" s="299"/>
      <c r="AA204" s="295"/>
      <c r="AB204" s="303">
        <f t="shared" si="101"/>
        <v>8550000</v>
      </c>
      <c r="AC204" s="295"/>
      <c r="AD204" s="629" t="s">
        <v>1633</v>
      </c>
      <c r="AE204" s="295">
        <v>0</v>
      </c>
      <c r="AF204" s="295">
        <v>0</v>
      </c>
      <c r="AG204" s="295">
        <v>0</v>
      </c>
      <c r="AH204" s="232" t="s">
        <v>1634</v>
      </c>
      <c r="AI204" s="232">
        <v>3013059680</v>
      </c>
      <c r="AJ204" s="366" t="s">
        <v>1635</v>
      </c>
      <c r="AK204" s="306">
        <v>37058</v>
      </c>
      <c r="AL204" s="293">
        <v>42</v>
      </c>
      <c r="AM204" s="301" t="s">
        <v>1440</v>
      </c>
      <c r="AN204" s="698" t="s">
        <v>1602</v>
      </c>
    </row>
    <row r="205" spans="1:40" ht="17.25" customHeight="1" x14ac:dyDescent="0.3">
      <c r="A205" s="576">
        <v>204</v>
      </c>
      <c r="B205" s="525" t="s">
        <v>1515</v>
      </c>
      <c r="C205" s="295" t="s">
        <v>1466</v>
      </c>
      <c r="D205" s="232" t="s">
        <v>1636</v>
      </c>
      <c r="E205" s="293" t="s">
        <v>62</v>
      </c>
      <c r="F205" s="295" t="s">
        <v>434</v>
      </c>
      <c r="G205" s="545" t="s">
        <v>1325</v>
      </c>
      <c r="H205" s="555">
        <v>12600000</v>
      </c>
      <c r="I205" s="232" t="s">
        <v>1637</v>
      </c>
      <c r="J205" s="517">
        <v>1103829412</v>
      </c>
      <c r="K205" s="538" t="s">
        <v>89</v>
      </c>
      <c r="L205" s="297">
        <v>3</v>
      </c>
      <c r="M205" s="297">
        <v>1289</v>
      </c>
      <c r="N205" s="299">
        <v>46087</v>
      </c>
      <c r="O205" s="561">
        <v>1578150000</v>
      </c>
      <c r="P205" s="302">
        <v>46099</v>
      </c>
      <c r="Q205" s="293" t="s">
        <v>50</v>
      </c>
      <c r="R205" s="302">
        <v>46101</v>
      </c>
      <c r="S205" s="293">
        <v>1317</v>
      </c>
      <c r="T205" s="495">
        <v>221202</v>
      </c>
      <c r="U205" s="555">
        <f t="shared" si="102"/>
        <v>12600000</v>
      </c>
      <c r="V205" s="300">
        <v>46099</v>
      </c>
      <c r="W205" s="301" t="s">
        <v>1638</v>
      </c>
      <c r="X205" s="302">
        <v>46111</v>
      </c>
      <c r="Y205" s="307">
        <v>46232</v>
      </c>
      <c r="Z205" s="299"/>
      <c r="AA205" s="295"/>
      <c r="AB205" s="303">
        <f t="shared" si="101"/>
        <v>3150000</v>
      </c>
      <c r="AC205" s="295"/>
      <c r="AD205" s="628" t="s">
        <v>1639</v>
      </c>
      <c r="AE205" s="295">
        <v>0</v>
      </c>
      <c r="AF205" s="295">
        <v>0</v>
      </c>
      <c r="AG205" s="295">
        <v>0</v>
      </c>
      <c r="AH205" s="232" t="s">
        <v>1640</v>
      </c>
      <c r="AI205" s="232">
        <v>3208744525</v>
      </c>
      <c r="AJ205" s="366" t="s">
        <v>1641</v>
      </c>
      <c r="AK205" s="306">
        <v>35026</v>
      </c>
      <c r="AL205" s="293">
        <v>30</v>
      </c>
      <c r="AM205" s="301" t="s">
        <v>274</v>
      </c>
      <c r="AN205" s="698" t="s">
        <v>1602</v>
      </c>
    </row>
    <row r="206" spans="1:40" ht="17.25" customHeight="1" x14ac:dyDescent="0.3">
      <c r="A206" s="576">
        <v>205</v>
      </c>
      <c r="B206" s="525" t="s">
        <v>1515</v>
      </c>
      <c r="C206" s="295" t="s">
        <v>1466</v>
      </c>
      <c r="D206" s="232" t="s">
        <v>1636</v>
      </c>
      <c r="E206" s="293" t="s">
        <v>62</v>
      </c>
      <c r="F206" s="295" t="s">
        <v>434</v>
      </c>
      <c r="G206" s="545" t="s">
        <v>1325</v>
      </c>
      <c r="H206" s="555">
        <v>12600000</v>
      </c>
      <c r="I206" s="232" t="s">
        <v>1642</v>
      </c>
      <c r="J206" s="517" t="s">
        <v>1643</v>
      </c>
      <c r="K206" s="538" t="s">
        <v>89</v>
      </c>
      <c r="L206" s="297">
        <v>6</v>
      </c>
      <c r="M206" s="297">
        <v>1289</v>
      </c>
      <c r="N206" s="299">
        <v>46087</v>
      </c>
      <c r="O206" s="561">
        <v>1578150000</v>
      </c>
      <c r="P206" s="302">
        <v>46099</v>
      </c>
      <c r="Q206" s="293" t="s">
        <v>50</v>
      </c>
      <c r="R206" s="302">
        <v>46100</v>
      </c>
      <c r="S206" s="293">
        <v>1302</v>
      </c>
      <c r="T206" s="495">
        <v>221202</v>
      </c>
      <c r="U206" s="555">
        <f t="shared" si="102"/>
        <v>12600000</v>
      </c>
      <c r="V206" s="300">
        <v>46101</v>
      </c>
      <c r="W206" s="301">
        <v>100054695</v>
      </c>
      <c r="X206" s="302">
        <v>46111</v>
      </c>
      <c r="Y206" s="307">
        <v>46232</v>
      </c>
      <c r="Z206" s="299"/>
      <c r="AA206" s="295"/>
      <c r="AB206" s="303">
        <f t="shared" si="101"/>
        <v>3150000</v>
      </c>
      <c r="AC206" s="295"/>
      <c r="AD206" s="629" t="s">
        <v>1644</v>
      </c>
      <c r="AE206" s="295">
        <v>0</v>
      </c>
      <c r="AF206" s="295">
        <v>0</v>
      </c>
      <c r="AG206" s="295">
        <v>0</v>
      </c>
      <c r="AH206" s="232" t="s">
        <v>1645</v>
      </c>
      <c r="AI206" s="232">
        <v>3163474866</v>
      </c>
      <c r="AJ206" s="366" t="s">
        <v>1646</v>
      </c>
      <c r="AK206" s="306">
        <v>32489</v>
      </c>
      <c r="AL206" s="293">
        <v>37</v>
      </c>
      <c r="AM206" s="301" t="s">
        <v>274</v>
      </c>
      <c r="AN206" s="318" t="s">
        <v>1647</v>
      </c>
    </row>
    <row r="207" spans="1:40" ht="17.25" customHeight="1" x14ac:dyDescent="0.3">
      <c r="A207" s="576">
        <v>206</v>
      </c>
      <c r="B207" s="525" t="s">
        <v>1515</v>
      </c>
      <c r="C207" s="295" t="s">
        <v>1466</v>
      </c>
      <c r="D207" s="232" t="s">
        <v>1648</v>
      </c>
      <c r="E207" s="293" t="s">
        <v>62</v>
      </c>
      <c r="F207" s="295" t="s">
        <v>434</v>
      </c>
      <c r="G207" s="545" t="s">
        <v>1325</v>
      </c>
      <c r="H207" s="555">
        <v>12600000</v>
      </c>
      <c r="I207" s="232" t="s">
        <v>1649</v>
      </c>
      <c r="J207" s="517">
        <v>1110451299</v>
      </c>
      <c r="K207" s="538" t="s">
        <v>89</v>
      </c>
      <c r="L207" s="297">
        <v>1</v>
      </c>
      <c r="M207" s="297">
        <v>1289</v>
      </c>
      <c r="N207" s="299">
        <v>46087</v>
      </c>
      <c r="O207" s="561">
        <v>1578150000</v>
      </c>
      <c r="P207" s="302">
        <v>46099</v>
      </c>
      <c r="Q207" s="293" t="s">
        <v>50</v>
      </c>
      <c r="R207" s="302">
        <v>46100</v>
      </c>
      <c r="S207" s="293">
        <v>1303</v>
      </c>
      <c r="T207" s="495">
        <v>221202</v>
      </c>
      <c r="U207" s="555">
        <f t="shared" si="102"/>
        <v>12600000</v>
      </c>
      <c r="V207" s="300">
        <v>46099</v>
      </c>
      <c r="W207" s="301" t="s">
        <v>1650</v>
      </c>
      <c r="X207" s="302">
        <v>46111</v>
      </c>
      <c r="Y207" s="307">
        <v>46232</v>
      </c>
      <c r="Z207" s="299"/>
      <c r="AA207" s="295"/>
      <c r="AB207" s="303">
        <f t="shared" si="101"/>
        <v>3150000</v>
      </c>
      <c r="AC207" s="295"/>
      <c r="AD207" s="628" t="s">
        <v>1651</v>
      </c>
      <c r="AE207" s="295">
        <v>0</v>
      </c>
      <c r="AF207" s="295">
        <v>0</v>
      </c>
      <c r="AG207" s="295">
        <v>0</v>
      </c>
      <c r="AH207" s="232" t="s">
        <v>1652</v>
      </c>
      <c r="AI207" s="232">
        <v>3134860042</v>
      </c>
      <c r="AJ207" s="366" t="s">
        <v>1653</v>
      </c>
      <c r="AK207" s="306">
        <v>31645</v>
      </c>
      <c r="AL207" s="293">
        <v>39</v>
      </c>
      <c r="AM207" s="301" t="s">
        <v>274</v>
      </c>
      <c r="AN207" s="318" t="s">
        <v>1647</v>
      </c>
    </row>
    <row r="208" spans="1:40" ht="17.25" customHeight="1" x14ac:dyDescent="0.3">
      <c r="A208" s="576">
        <v>207</v>
      </c>
      <c r="B208" s="525" t="s">
        <v>1515</v>
      </c>
      <c r="C208" s="295" t="s">
        <v>1466</v>
      </c>
      <c r="D208" s="232" t="s">
        <v>1550</v>
      </c>
      <c r="E208" s="293" t="s">
        <v>62</v>
      </c>
      <c r="F208" s="296" t="s">
        <v>769</v>
      </c>
      <c r="G208" s="545" t="s">
        <v>1325</v>
      </c>
      <c r="H208" s="555">
        <v>21200000</v>
      </c>
      <c r="I208" s="295" t="s">
        <v>1654</v>
      </c>
      <c r="J208" s="508">
        <v>1016051036</v>
      </c>
      <c r="K208" s="538" t="s">
        <v>170</v>
      </c>
      <c r="L208" s="297">
        <v>2</v>
      </c>
      <c r="M208" s="297">
        <v>1287</v>
      </c>
      <c r="N208" s="299">
        <v>46087</v>
      </c>
      <c r="O208" s="561">
        <v>885100000</v>
      </c>
      <c r="P208" s="302">
        <v>46099</v>
      </c>
      <c r="Q208" s="293" t="s">
        <v>50</v>
      </c>
      <c r="R208" s="302">
        <v>46101</v>
      </c>
      <c r="S208" s="293">
        <v>1388</v>
      </c>
      <c r="T208" s="495">
        <v>221201</v>
      </c>
      <c r="U208" s="555">
        <f>+H208</f>
        <v>21200000</v>
      </c>
      <c r="V208" s="300">
        <v>46100</v>
      </c>
      <c r="W208" s="301" t="s">
        <v>1655</v>
      </c>
      <c r="X208" s="302">
        <v>46111</v>
      </c>
      <c r="Y208" s="307">
        <v>46232</v>
      </c>
      <c r="Z208" s="299"/>
      <c r="AA208" s="295"/>
      <c r="AB208" s="303">
        <f t="shared" si="101"/>
        <v>5300000</v>
      </c>
      <c r="AC208" s="295"/>
      <c r="AD208" s="629" t="s">
        <v>1656</v>
      </c>
      <c r="AE208" s="295">
        <v>0</v>
      </c>
      <c r="AF208" s="295">
        <v>0</v>
      </c>
      <c r="AG208" s="295">
        <v>0</v>
      </c>
      <c r="AH208" s="295" t="s">
        <v>1657</v>
      </c>
      <c r="AI208" s="295">
        <v>3163800917</v>
      </c>
      <c r="AJ208" s="305" t="s">
        <v>1658</v>
      </c>
      <c r="AK208" s="306">
        <v>33941</v>
      </c>
      <c r="AL208" s="293">
        <v>33</v>
      </c>
      <c r="AM208" s="301" t="s">
        <v>769</v>
      </c>
      <c r="AN208" s="318" t="s">
        <v>1647</v>
      </c>
    </row>
    <row r="209" spans="1:40" ht="17.25" customHeight="1" x14ac:dyDescent="0.3">
      <c r="A209" s="576">
        <v>208</v>
      </c>
      <c r="B209" s="525" t="s">
        <v>1515</v>
      </c>
      <c r="C209" s="295" t="s">
        <v>1466</v>
      </c>
      <c r="D209" s="232" t="s">
        <v>1542</v>
      </c>
      <c r="E209" s="293" t="s">
        <v>62</v>
      </c>
      <c r="F209" s="294" t="s">
        <v>1426</v>
      </c>
      <c r="G209" s="545" t="s">
        <v>1325</v>
      </c>
      <c r="H209" s="555">
        <v>25600000</v>
      </c>
      <c r="I209" s="295" t="s">
        <v>1659</v>
      </c>
      <c r="J209" s="508">
        <v>1110532878</v>
      </c>
      <c r="K209" s="538" t="s">
        <v>89</v>
      </c>
      <c r="L209" s="297">
        <v>2</v>
      </c>
      <c r="M209" s="297">
        <v>1286</v>
      </c>
      <c r="N209" s="299">
        <v>46087</v>
      </c>
      <c r="O209" s="561">
        <v>1068800000</v>
      </c>
      <c r="P209" s="302">
        <v>46099</v>
      </c>
      <c r="Q209" s="293" t="s">
        <v>50</v>
      </c>
      <c r="R209" s="302">
        <v>46101</v>
      </c>
      <c r="S209" s="293">
        <v>1367</v>
      </c>
      <c r="T209" s="495">
        <v>221201</v>
      </c>
      <c r="U209" s="555">
        <f>+H209</f>
        <v>25600000</v>
      </c>
      <c r="V209" s="300">
        <v>46105</v>
      </c>
      <c r="W209" s="301" t="s">
        <v>1660</v>
      </c>
      <c r="X209" s="302">
        <v>46113</v>
      </c>
      <c r="Y209" s="307">
        <v>46234</v>
      </c>
      <c r="Z209" s="299"/>
      <c r="AA209" s="295"/>
      <c r="AB209" s="303">
        <f t="shared" si="101"/>
        <v>6400000</v>
      </c>
      <c r="AC209" s="295"/>
      <c r="AD209" s="628" t="s">
        <v>1661</v>
      </c>
      <c r="AE209" s="295">
        <v>0</v>
      </c>
      <c r="AF209" s="295">
        <v>0</v>
      </c>
      <c r="AG209" s="295">
        <v>0</v>
      </c>
      <c r="AH209" s="295" t="s">
        <v>1662</v>
      </c>
      <c r="AI209" s="295">
        <v>3145912173</v>
      </c>
      <c r="AJ209" s="305" t="s">
        <v>1663</v>
      </c>
      <c r="AK209" s="306">
        <v>34024</v>
      </c>
      <c r="AL209" s="293">
        <v>33</v>
      </c>
      <c r="AM209" s="301" t="s">
        <v>1548</v>
      </c>
      <c r="AN209" s="318" t="s">
        <v>1647</v>
      </c>
    </row>
    <row r="210" spans="1:40" ht="17.25" customHeight="1" x14ac:dyDescent="0.3">
      <c r="A210" s="576">
        <v>209</v>
      </c>
      <c r="B210" s="525" t="s">
        <v>1515</v>
      </c>
      <c r="C210" s="295" t="s">
        <v>1466</v>
      </c>
      <c r="D210" s="232" t="s">
        <v>1533</v>
      </c>
      <c r="E210" s="293" t="s">
        <v>62</v>
      </c>
      <c r="F210" s="295" t="s">
        <v>107</v>
      </c>
      <c r="G210" s="545" t="s">
        <v>1325</v>
      </c>
      <c r="H210" s="555">
        <v>34200000</v>
      </c>
      <c r="I210" s="295" t="s">
        <v>1664</v>
      </c>
      <c r="J210" s="508">
        <v>1110548273</v>
      </c>
      <c r="K210" s="538" t="s">
        <v>89</v>
      </c>
      <c r="L210" s="297">
        <v>7</v>
      </c>
      <c r="M210" s="297">
        <v>1285</v>
      </c>
      <c r="N210" s="299">
        <v>46087</v>
      </c>
      <c r="O210" s="561">
        <v>1427850000</v>
      </c>
      <c r="P210" s="302">
        <v>46099</v>
      </c>
      <c r="Q210" s="293" t="s">
        <v>50</v>
      </c>
      <c r="R210" s="302">
        <v>46100</v>
      </c>
      <c r="S210" s="293">
        <v>1304</v>
      </c>
      <c r="T210" s="495">
        <v>221201</v>
      </c>
      <c r="U210" s="555">
        <f>+H210</f>
        <v>34200000</v>
      </c>
      <c r="V210" s="300">
        <v>46105</v>
      </c>
      <c r="W210" s="301" t="s">
        <v>1665</v>
      </c>
      <c r="X210" s="302">
        <v>46111</v>
      </c>
      <c r="Y210" s="307">
        <v>46232</v>
      </c>
      <c r="Z210" s="299"/>
      <c r="AA210" s="295"/>
      <c r="AB210" s="303">
        <f t="shared" si="101"/>
        <v>8550000</v>
      </c>
      <c r="AC210" s="295"/>
      <c r="AD210" s="629" t="s">
        <v>1666</v>
      </c>
      <c r="AE210" s="295">
        <v>0</v>
      </c>
      <c r="AF210" s="295">
        <v>0</v>
      </c>
      <c r="AG210" s="295">
        <v>0</v>
      </c>
      <c r="AH210" s="295" t="s">
        <v>1667</v>
      </c>
      <c r="AI210" s="295">
        <v>3163979269</v>
      </c>
      <c r="AJ210" s="305" t="s">
        <v>1668</v>
      </c>
      <c r="AK210" s="306">
        <v>34505</v>
      </c>
      <c r="AL210" s="293">
        <v>31</v>
      </c>
      <c r="AM210" s="301" t="s">
        <v>1440</v>
      </c>
      <c r="AN210" s="318" t="s">
        <v>1647</v>
      </c>
    </row>
    <row r="211" spans="1:40" ht="17.25" customHeight="1" x14ac:dyDescent="0.3">
      <c r="A211" s="576">
        <v>210</v>
      </c>
      <c r="B211" s="525" t="s">
        <v>1331</v>
      </c>
      <c r="C211" s="295" t="s">
        <v>1466</v>
      </c>
      <c r="D211" s="232" t="s">
        <v>1669</v>
      </c>
      <c r="E211" s="293" t="s">
        <v>62</v>
      </c>
      <c r="F211" s="295" t="s">
        <v>434</v>
      </c>
      <c r="G211" s="545" t="s">
        <v>1325</v>
      </c>
      <c r="H211" s="560">
        <v>3750000</v>
      </c>
      <c r="I211" s="232" t="s">
        <v>1670</v>
      </c>
      <c r="J211" s="517">
        <v>1106778270</v>
      </c>
      <c r="K211" s="538" t="s">
        <v>1671</v>
      </c>
      <c r="L211" s="297">
        <v>7</v>
      </c>
      <c r="M211" s="297">
        <v>1301</v>
      </c>
      <c r="N211" s="299">
        <v>46092</v>
      </c>
      <c r="O211" s="561">
        <v>3750000</v>
      </c>
      <c r="P211" s="302">
        <v>46099</v>
      </c>
      <c r="Q211" s="293" t="s">
        <v>50</v>
      </c>
      <c r="R211" s="302" t="s">
        <v>1672</v>
      </c>
      <c r="S211" s="293">
        <v>1311</v>
      </c>
      <c r="T211" s="495">
        <v>221002</v>
      </c>
      <c r="U211" s="555">
        <f t="shared" ref="U211:U238" si="103">+H211</f>
        <v>3750000</v>
      </c>
      <c r="V211" s="300">
        <v>46100</v>
      </c>
      <c r="W211" s="301" t="s">
        <v>1673</v>
      </c>
      <c r="X211" s="302">
        <v>46105</v>
      </c>
      <c r="Y211" s="370">
        <v>46142</v>
      </c>
      <c r="Z211" s="320">
        <v>46143</v>
      </c>
      <c r="AA211" s="320">
        <v>46161</v>
      </c>
      <c r="AB211" s="303">
        <v>2500000</v>
      </c>
      <c r="AC211" s="345">
        <v>1500000</v>
      </c>
      <c r="AD211" s="628" t="s">
        <v>1674</v>
      </c>
      <c r="AE211" s="295">
        <v>0</v>
      </c>
      <c r="AF211" s="295">
        <v>0</v>
      </c>
      <c r="AG211" s="295">
        <v>0</v>
      </c>
      <c r="AH211" s="232" t="s">
        <v>1675</v>
      </c>
      <c r="AI211" s="232">
        <v>3187392293</v>
      </c>
      <c r="AJ211" s="366" t="s">
        <v>1676</v>
      </c>
      <c r="AK211" s="306">
        <v>33171</v>
      </c>
      <c r="AL211" s="293">
        <v>35</v>
      </c>
      <c r="AM211" s="301" t="s">
        <v>274</v>
      </c>
      <c r="AN211" s="301" t="s">
        <v>1331</v>
      </c>
    </row>
    <row r="212" spans="1:40" ht="17.25" customHeight="1" x14ac:dyDescent="0.3">
      <c r="A212" s="576">
        <v>211</v>
      </c>
      <c r="B212" s="525" t="s">
        <v>1677</v>
      </c>
      <c r="C212" s="295" t="s">
        <v>1466</v>
      </c>
      <c r="D212" s="232" t="s">
        <v>1678</v>
      </c>
      <c r="E212" s="293" t="s">
        <v>62</v>
      </c>
      <c r="F212" s="295" t="s">
        <v>1679</v>
      </c>
      <c r="G212" s="545" t="s">
        <v>1325</v>
      </c>
      <c r="H212" s="555">
        <v>18000000</v>
      </c>
      <c r="I212" s="232" t="s">
        <v>1680</v>
      </c>
      <c r="J212" s="517">
        <v>65631215</v>
      </c>
      <c r="K212" s="538" t="s">
        <v>89</v>
      </c>
      <c r="L212" s="297">
        <v>0</v>
      </c>
      <c r="M212" s="297">
        <v>1300</v>
      </c>
      <c r="N212" s="299">
        <v>46092</v>
      </c>
      <c r="O212" s="561">
        <f t="shared" ref="O212" si="104">+H212</f>
        <v>18000000</v>
      </c>
      <c r="P212" s="302">
        <v>46099</v>
      </c>
      <c r="Q212" s="293" t="s">
        <v>50</v>
      </c>
      <c r="R212" s="350">
        <v>46100</v>
      </c>
      <c r="S212" s="295">
        <v>1312</v>
      </c>
      <c r="T212" s="495">
        <v>220308</v>
      </c>
      <c r="U212" s="555">
        <f t="shared" si="103"/>
        <v>18000000</v>
      </c>
      <c r="V212" s="371">
        <v>46099</v>
      </c>
      <c r="W212" s="301" t="s">
        <v>1681</v>
      </c>
      <c r="X212" s="350">
        <v>46105</v>
      </c>
      <c r="Y212" s="307">
        <v>46196</v>
      </c>
      <c r="Z212" s="295"/>
      <c r="AA212" s="295"/>
      <c r="AB212" s="303">
        <f>+U212/3</f>
        <v>6000000</v>
      </c>
      <c r="AC212" s="295"/>
      <c r="AD212" s="629" t="s">
        <v>1682</v>
      </c>
      <c r="AE212" s="295">
        <v>0</v>
      </c>
      <c r="AF212" s="295">
        <v>0</v>
      </c>
      <c r="AG212" s="295">
        <v>0</v>
      </c>
      <c r="AH212" s="232" t="s">
        <v>1683</v>
      </c>
      <c r="AI212" s="232">
        <v>3138894550</v>
      </c>
      <c r="AJ212" s="366" t="s">
        <v>1684</v>
      </c>
      <c r="AK212" s="306">
        <v>30879</v>
      </c>
      <c r="AL212" s="293">
        <v>41</v>
      </c>
      <c r="AM212" s="301" t="s">
        <v>1685</v>
      </c>
      <c r="AN212" s="301" t="s">
        <v>1677</v>
      </c>
    </row>
    <row r="213" spans="1:40" ht="17.25" customHeight="1" x14ac:dyDescent="0.3">
      <c r="A213" s="576">
        <v>212</v>
      </c>
      <c r="B213" s="525" t="s">
        <v>1515</v>
      </c>
      <c r="C213" s="295" t="s">
        <v>1466</v>
      </c>
      <c r="D213" s="232" t="s">
        <v>1686</v>
      </c>
      <c r="E213" s="293" t="s">
        <v>62</v>
      </c>
      <c r="F213" s="295" t="s">
        <v>434</v>
      </c>
      <c r="G213" s="545" t="s">
        <v>1325</v>
      </c>
      <c r="H213" s="555">
        <v>13800000</v>
      </c>
      <c r="I213" s="232" t="s">
        <v>1687</v>
      </c>
      <c r="J213" s="517" t="s">
        <v>1688</v>
      </c>
      <c r="K213" s="538" t="s">
        <v>1689</v>
      </c>
      <c r="L213" s="297">
        <v>5</v>
      </c>
      <c r="M213" s="297">
        <v>1295</v>
      </c>
      <c r="N213" s="299">
        <v>46087</v>
      </c>
      <c r="O213" s="561">
        <v>703800000</v>
      </c>
      <c r="P213" s="302">
        <v>46099</v>
      </c>
      <c r="Q213" s="293" t="s">
        <v>50</v>
      </c>
      <c r="R213" s="350">
        <v>46100</v>
      </c>
      <c r="S213" s="295">
        <v>1310</v>
      </c>
      <c r="T213" s="495">
        <v>221206</v>
      </c>
      <c r="U213" s="555">
        <f t="shared" si="103"/>
        <v>13800000</v>
      </c>
      <c r="V213" s="371">
        <v>46100</v>
      </c>
      <c r="W213" s="301" t="s">
        <v>1690</v>
      </c>
      <c r="X213" s="350">
        <v>46113</v>
      </c>
      <c r="Y213" s="307">
        <v>46233</v>
      </c>
      <c r="Z213" s="295"/>
      <c r="AA213" s="295"/>
      <c r="AB213" s="303">
        <f t="shared" ref="AB213:AB237" si="105">+U213/4</f>
        <v>3450000</v>
      </c>
      <c r="AC213" s="295"/>
      <c r="AD213" s="628" t="s">
        <v>1691</v>
      </c>
      <c r="AE213" s="295">
        <v>0</v>
      </c>
      <c r="AF213" s="295">
        <v>0</v>
      </c>
      <c r="AG213" s="295">
        <v>0</v>
      </c>
      <c r="AH213" s="232" t="s">
        <v>1692</v>
      </c>
      <c r="AI213" s="232">
        <v>3144899751</v>
      </c>
      <c r="AJ213" s="366" t="s">
        <v>1693</v>
      </c>
      <c r="AK213" s="306">
        <v>32119</v>
      </c>
      <c r="AL213" s="293">
        <v>38</v>
      </c>
      <c r="AM213" s="301" t="s">
        <v>274</v>
      </c>
      <c r="AN213" s="699" t="s">
        <v>1694</v>
      </c>
    </row>
    <row r="214" spans="1:40" ht="17.25" customHeight="1" x14ac:dyDescent="0.3">
      <c r="A214" s="576">
        <v>213</v>
      </c>
      <c r="B214" s="525" t="s">
        <v>1515</v>
      </c>
      <c r="C214" s="295" t="s">
        <v>1466</v>
      </c>
      <c r="D214" s="232" t="s">
        <v>1695</v>
      </c>
      <c r="E214" s="293" t="s">
        <v>62</v>
      </c>
      <c r="F214" s="295" t="s">
        <v>434</v>
      </c>
      <c r="G214" s="545" t="s">
        <v>1325</v>
      </c>
      <c r="H214" s="555">
        <v>13800000</v>
      </c>
      <c r="I214" s="232" t="s">
        <v>1696</v>
      </c>
      <c r="J214" s="517" t="s">
        <v>1697</v>
      </c>
      <c r="K214" s="538" t="s">
        <v>89</v>
      </c>
      <c r="L214" s="297">
        <v>3</v>
      </c>
      <c r="M214" s="297">
        <v>1295</v>
      </c>
      <c r="N214" s="299">
        <v>46087</v>
      </c>
      <c r="O214" s="561">
        <v>703800000</v>
      </c>
      <c r="P214" s="302">
        <v>46099</v>
      </c>
      <c r="Q214" s="293" t="s">
        <v>50</v>
      </c>
      <c r="R214" s="350">
        <v>46100</v>
      </c>
      <c r="S214" s="295">
        <v>1309</v>
      </c>
      <c r="T214" s="495">
        <v>221206</v>
      </c>
      <c r="U214" s="555">
        <f t="shared" si="103"/>
        <v>13800000</v>
      </c>
      <c r="V214" s="371">
        <v>46100</v>
      </c>
      <c r="W214" s="301" t="s">
        <v>1698</v>
      </c>
      <c r="X214" s="350">
        <v>46113</v>
      </c>
      <c r="Y214" s="307">
        <v>46233</v>
      </c>
      <c r="Z214" s="295"/>
      <c r="AA214" s="295"/>
      <c r="AB214" s="303">
        <f t="shared" si="105"/>
        <v>3450000</v>
      </c>
      <c r="AC214" s="295"/>
      <c r="AD214" s="629" t="s">
        <v>1699</v>
      </c>
      <c r="AE214" s="295">
        <v>0</v>
      </c>
      <c r="AF214" s="295">
        <v>0</v>
      </c>
      <c r="AG214" s="295">
        <v>0</v>
      </c>
      <c r="AH214" s="232" t="s">
        <v>1700</v>
      </c>
      <c r="AI214" s="232">
        <v>3242064258</v>
      </c>
      <c r="AJ214" s="366" t="s">
        <v>1701</v>
      </c>
      <c r="AK214" s="306">
        <v>38075</v>
      </c>
      <c r="AL214" s="293">
        <v>21</v>
      </c>
      <c r="AM214" s="301" t="s">
        <v>274</v>
      </c>
      <c r="AN214" s="699" t="s">
        <v>1694</v>
      </c>
    </row>
    <row r="215" spans="1:40" ht="17.25" customHeight="1" x14ac:dyDescent="0.3">
      <c r="A215" s="576">
        <v>214</v>
      </c>
      <c r="B215" s="525" t="s">
        <v>1515</v>
      </c>
      <c r="C215" s="295" t="s">
        <v>1466</v>
      </c>
      <c r="D215" s="232" t="s">
        <v>1702</v>
      </c>
      <c r="E215" s="293" t="s">
        <v>62</v>
      </c>
      <c r="F215" s="295" t="s">
        <v>434</v>
      </c>
      <c r="G215" s="545" t="s">
        <v>1325</v>
      </c>
      <c r="H215" s="555">
        <v>13800000</v>
      </c>
      <c r="I215" s="232" t="s">
        <v>1703</v>
      </c>
      <c r="J215" s="517">
        <v>28567383</v>
      </c>
      <c r="K215" s="538" t="s">
        <v>230</v>
      </c>
      <c r="L215" s="297">
        <v>1</v>
      </c>
      <c r="M215" s="297">
        <v>1295</v>
      </c>
      <c r="N215" s="299">
        <v>46087</v>
      </c>
      <c r="O215" s="561">
        <v>703800000</v>
      </c>
      <c r="P215" s="302">
        <v>46099</v>
      </c>
      <c r="Q215" s="293" t="s">
        <v>50</v>
      </c>
      <c r="R215" s="302">
        <v>46100</v>
      </c>
      <c r="S215" s="293">
        <v>1313</v>
      </c>
      <c r="T215" s="495">
        <v>221206</v>
      </c>
      <c r="U215" s="555">
        <f t="shared" si="103"/>
        <v>13800000</v>
      </c>
      <c r="V215" s="300">
        <v>46099</v>
      </c>
      <c r="W215" s="301">
        <v>100054614</v>
      </c>
      <c r="X215" s="302">
        <v>46113</v>
      </c>
      <c r="Y215" s="307">
        <v>46233</v>
      </c>
      <c r="Z215" s="299"/>
      <c r="AA215" s="295"/>
      <c r="AB215" s="303">
        <f t="shared" si="105"/>
        <v>3450000</v>
      </c>
      <c r="AC215" s="295"/>
      <c r="AD215" s="628" t="s">
        <v>1704</v>
      </c>
      <c r="AE215" s="295">
        <v>0</v>
      </c>
      <c r="AF215" s="295">
        <v>0</v>
      </c>
      <c r="AG215" s="295">
        <v>0</v>
      </c>
      <c r="AH215" s="232" t="s">
        <v>1705</v>
      </c>
      <c r="AI215" s="232">
        <v>3044663141</v>
      </c>
      <c r="AJ215" s="366" t="s">
        <v>1706</v>
      </c>
      <c r="AK215" s="306">
        <v>30559</v>
      </c>
      <c r="AL215" s="293">
        <v>42</v>
      </c>
      <c r="AM215" s="301" t="s">
        <v>274</v>
      </c>
      <c r="AN215" s="699" t="s">
        <v>1694</v>
      </c>
    </row>
    <row r="216" spans="1:40" ht="17.25" customHeight="1" x14ac:dyDescent="0.3">
      <c r="A216" s="576">
        <v>215</v>
      </c>
      <c r="B216" s="525" t="s">
        <v>1515</v>
      </c>
      <c r="C216" s="295" t="s">
        <v>1466</v>
      </c>
      <c r="D216" s="232" t="s">
        <v>1707</v>
      </c>
      <c r="E216" s="293" t="s">
        <v>62</v>
      </c>
      <c r="F216" s="296" t="s">
        <v>769</v>
      </c>
      <c r="G216" s="545" t="s">
        <v>1325</v>
      </c>
      <c r="H216" s="555">
        <v>25200000</v>
      </c>
      <c r="I216" s="232" t="s">
        <v>1708</v>
      </c>
      <c r="J216" s="517">
        <v>1005712090</v>
      </c>
      <c r="K216" s="538" t="s">
        <v>89</v>
      </c>
      <c r="L216" s="297">
        <v>8</v>
      </c>
      <c r="M216" s="297">
        <v>1293</v>
      </c>
      <c r="N216" s="299">
        <v>46087</v>
      </c>
      <c r="O216" s="561">
        <v>321300000</v>
      </c>
      <c r="P216" s="302">
        <v>46099</v>
      </c>
      <c r="Q216" s="293" t="s">
        <v>50</v>
      </c>
      <c r="R216" s="302">
        <v>46101</v>
      </c>
      <c r="S216" s="293">
        <v>1368</v>
      </c>
      <c r="T216" s="495">
        <v>221205</v>
      </c>
      <c r="U216" s="555">
        <f t="shared" si="103"/>
        <v>25200000</v>
      </c>
      <c r="V216" s="300">
        <v>46107</v>
      </c>
      <c r="W216" s="301">
        <v>1.00014271100054E+17</v>
      </c>
      <c r="X216" s="302">
        <v>46113</v>
      </c>
      <c r="Y216" s="307">
        <v>46233</v>
      </c>
      <c r="Z216" s="299"/>
      <c r="AA216" s="295"/>
      <c r="AB216" s="303">
        <f t="shared" si="105"/>
        <v>6300000</v>
      </c>
      <c r="AC216" s="295"/>
      <c r="AD216" s="629" t="s">
        <v>1709</v>
      </c>
      <c r="AE216" s="295">
        <v>0</v>
      </c>
      <c r="AF216" s="295">
        <v>0</v>
      </c>
      <c r="AG216" s="295">
        <v>0</v>
      </c>
      <c r="AH216" s="232" t="s">
        <v>1710</v>
      </c>
      <c r="AI216" s="232">
        <v>3044412675</v>
      </c>
      <c r="AJ216" s="366" t="s">
        <v>1711</v>
      </c>
      <c r="AK216" s="306">
        <v>35541</v>
      </c>
      <c r="AL216" s="293">
        <v>28</v>
      </c>
      <c r="AM216" s="301" t="s">
        <v>769</v>
      </c>
      <c r="AN216" s="699" t="s">
        <v>1694</v>
      </c>
    </row>
    <row r="217" spans="1:40" ht="17.25" customHeight="1" x14ac:dyDescent="0.3">
      <c r="A217" s="576">
        <v>216</v>
      </c>
      <c r="B217" s="525" t="s">
        <v>1515</v>
      </c>
      <c r="C217" s="295" t="s">
        <v>1466</v>
      </c>
      <c r="D217" s="232" t="s">
        <v>1712</v>
      </c>
      <c r="E217" s="293" t="s">
        <v>62</v>
      </c>
      <c r="F217" s="295" t="s">
        <v>107</v>
      </c>
      <c r="G217" s="545" t="s">
        <v>1325</v>
      </c>
      <c r="H217" s="555">
        <v>46200000</v>
      </c>
      <c r="I217" s="232" t="s">
        <v>1713</v>
      </c>
      <c r="J217" s="517">
        <v>32738084</v>
      </c>
      <c r="K217" s="538" t="s">
        <v>1108</v>
      </c>
      <c r="L217" s="297">
        <v>3</v>
      </c>
      <c r="M217" s="297">
        <v>1291</v>
      </c>
      <c r="N217" s="299">
        <v>46087</v>
      </c>
      <c r="O217" s="561">
        <v>589050000</v>
      </c>
      <c r="P217" s="302">
        <v>46099</v>
      </c>
      <c r="Q217" s="293" t="s">
        <v>50</v>
      </c>
      <c r="R217" s="302">
        <v>46101</v>
      </c>
      <c r="S217" s="293">
        <v>1369</v>
      </c>
      <c r="T217" s="495">
        <v>221205</v>
      </c>
      <c r="U217" s="555">
        <v>46200000</v>
      </c>
      <c r="V217" s="300">
        <v>46101</v>
      </c>
      <c r="W217" s="301" t="s">
        <v>1714</v>
      </c>
      <c r="X217" s="302">
        <v>46113</v>
      </c>
      <c r="Y217" s="307">
        <v>46233</v>
      </c>
      <c r="Z217" s="299"/>
      <c r="AA217" s="295"/>
      <c r="AB217" s="303">
        <f t="shared" si="105"/>
        <v>11550000</v>
      </c>
      <c r="AC217" s="295"/>
      <c r="AD217" s="628" t="s">
        <v>1715</v>
      </c>
      <c r="AE217" s="295">
        <v>0</v>
      </c>
      <c r="AF217" s="295">
        <v>0</v>
      </c>
      <c r="AG217" s="295">
        <v>0</v>
      </c>
      <c r="AH217" s="232" t="s">
        <v>1716</v>
      </c>
      <c r="AI217" s="232">
        <v>3163758479</v>
      </c>
      <c r="AJ217" s="366" t="s">
        <v>1717</v>
      </c>
      <c r="AK217" s="306">
        <v>25944</v>
      </c>
      <c r="AL217" s="293">
        <v>55</v>
      </c>
      <c r="AM217" s="301" t="s">
        <v>1440</v>
      </c>
      <c r="AN217" s="699" t="s">
        <v>1694</v>
      </c>
    </row>
    <row r="218" spans="1:40" ht="17.25" customHeight="1" x14ac:dyDescent="0.3">
      <c r="A218" s="576">
        <v>217</v>
      </c>
      <c r="B218" s="525" t="s">
        <v>1515</v>
      </c>
      <c r="C218" s="295" t="s">
        <v>1466</v>
      </c>
      <c r="D218" s="232" t="s">
        <v>1718</v>
      </c>
      <c r="E218" s="293" t="s">
        <v>62</v>
      </c>
      <c r="F218" s="294" t="s">
        <v>1426</v>
      </c>
      <c r="G218" s="545" t="s">
        <v>1325</v>
      </c>
      <c r="H218" s="555">
        <v>33600000</v>
      </c>
      <c r="I218" s="232" t="s">
        <v>1719</v>
      </c>
      <c r="J218" s="517">
        <v>1065604359</v>
      </c>
      <c r="K218" s="538" t="s">
        <v>1720</v>
      </c>
      <c r="L218" s="297">
        <v>9</v>
      </c>
      <c r="M218" s="297">
        <v>1292</v>
      </c>
      <c r="N218" s="299">
        <v>46087</v>
      </c>
      <c r="O218" s="561">
        <v>428400000</v>
      </c>
      <c r="P218" s="302">
        <v>46099</v>
      </c>
      <c r="Q218" s="293" t="s">
        <v>50</v>
      </c>
      <c r="R218" s="302">
        <v>46101</v>
      </c>
      <c r="S218" s="293">
        <v>1370</v>
      </c>
      <c r="T218" s="495">
        <v>221205</v>
      </c>
      <c r="U218" s="555">
        <f t="shared" si="103"/>
        <v>33600000</v>
      </c>
      <c r="V218" s="300">
        <v>46101</v>
      </c>
      <c r="W218" s="301" t="s">
        <v>1721</v>
      </c>
      <c r="X218" s="302">
        <v>46113</v>
      </c>
      <c r="Y218" s="307">
        <v>46203</v>
      </c>
      <c r="Z218" s="299"/>
      <c r="AA218" s="295"/>
      <c r="AB218" s="303">
        <f>+U218/3</f>
        <v>11200000</v>
      </c>
      <c r="AC218" s="295"/>
      <c r="AD218" s="629" t="s">
        <v>1722</v>
      </c>
      <c r="AE218" s="295">
        <v>0</v>
      </c>
      <c r="AF218" s="295">
        <v>0</v>
      </c>
      <c r="AG218" s="295">
        <v>0</v>
      </c>
      <c r="AH218" s="232" t="s">
        <v>1723</v>
      </c>
      <c r="AI218" s="232">
        <v>3058535121</v>
      </c>
      <c r="AJ218" s="366" t="s">
        <v>1589</v>
      </c>
      <c r="AK218" s="306">
        <v>32587</v>
      </c>
      <c r="AL218" s="293">
        <v>36</v>
      </c>
      <c r="AM218" s="301" t="s">
        <v>1548</v>
      </c>
      <c r="AN218" s="699" t="s">
        <v>1694</v>
      </c>
    </row>
    <row r="219" spans="1:40" ht="17.25" customHeight="1" x14ac:dyDescent="0.3">
      <c r="A219" s="576">
        <v>218</v>
      </c>
      <c r="B219" s="525" t="s">
        <v>1515</v>
      </c>
      <c r="C219" s="295" t="s">
        <v>1466</v>
      </c>
      <c r="D219" s="232" t="s">
        <v>1686</v>
      </c>
      <c r="E219" s="293" t="s">
        <v>62</v>
      </c>
      <c r="F219" s="295" t="s">
        <v>434</v>
      </c>
      <c r="G219" s="545" t="s">
        <v>1325</v>
      </c>
      <c r="H219" s="555">
        <v>13800000</v>
      </c>
      <c r="I219" s="232" t="s">
        <v>1724</v>
      </c>
      <c r="J219" s="517">
        <v>65786423</v>
      </c>
      <c r="K219" s="538" t="s">
        <v>89</v>
      </c>
      <c r="L219" s="297">
        <v>1</v>
      </c>
      <c r="M219" s="297">
        <v>1295</v>
      </c>
      <c r="N219" s="299">
        <v>46087</v>
      </c>
      <c r="O219" s="561">
        <v>703800000</v>
      </c>
      <c r="P219" s="302">
        <v>46099</v>
      </c>
      <c r="Q219" s="293" t="s">
        <v>50</v>
      </c>
      <c r="R219" s="302">
        <v>46100</v>
      </c>
      <c r="S219" s="293">
        <v>1308</v>
      </c>
      <c r="T219" s="495">
        <v>221206</v>
      </c>
      <c r="U219" s="555">
        <f t="shared" si="103"/>
        <v>13800000</v>
      </c>
      <c r="V219" s="300">
        <v>46100</v>
      </c>
      <c r="W219" s="301" t="s">
        <v>1725</v>
      </c>
      <c r="X219" s="302">
        <v>46113</v>
      </c>
      <c r="Y219" s="307">
        <v>46233</v>
      </c>
      <c r="Z219" s="299"/>
      <c r="AA219" s="295"/>
      <c r="AB219" s="303">
        <f t="shared" si="105"/>
        <v>3450000</v>
      </c>
      <c r="AC219" s="295"/>
      <c r="AD219" s="628" t="s">
        <v>1726</v>
      </c>
      <c r="AE219" s="295">
        <v>0</v>
      </c>
      <c r="AF219" s="295">
        <v>0</v>
      </c>
      <c r="AG219" s="295">
        <v>0</v>
      </c>
      <c r="AH219" s="232" t="s">
        <v>1727</v>
      </c>
      <c r="AI219" s="232">
        <v>31650544110</v>
      </c>
      <c r="AJ219" s="366" t="s">
        <v>1728</v>
      </c>
      <c r="AK219" s="306">
        <v>28847</v>
      </c>
      <c r="AL219" s="293">
        <v>47</v>
      </c>
      <c r="AM219" s="301" t="s">
        <v>274</v>
      </c>
      <c r="AN219" s="699" t="s">
        <v>1694</v>
      </c>
    </row>
    <row r="220" spans="1:40" s="383" customFormat="1" ht="17.25" customHeight="1" x14ac:dyDescent="0.3">
      <c r="A220" s="579">
        <v>219</v>
      </c>
      <c r="B220" s="531" t="s">
        <v>1515</v>
      </c>
      <c r="C220" s="232" t="s">
        <v>1466</v>
      </c>
      <c r="D220" s="232" t="s">
        <v>1729</v>
      </c>
      <c r="E220" s="372" t="s">
        <v>62</v>
      </c>
      <c r="F220" s="295" t="s">
        <v>107</v>
      </c>
      <c r="G220" s="549" t="s">
        <v>1325</v>
      </c>
      <c r="H220" s="569">
        <v>34200000</v>
      </c>
      <c r="I220" s="232" t="s">
        <v>1730</v>
      </c>
      <c r="J220" s="517">
        <v>26433668</v>
      </c>
      <c r="K220" s="540" t="s">
        <v>250</v>
      </c>
      <c r="L220" s="373">
        <v>2</v>
      </c>
      <c r="M220" s="373">
        <v>1285</v>
      </c>
      <c r="N220" s="374">
        <v>46087</v>
      </c>
      <c r="O220" s="566">
        <v>1427850000</v>
      </c>
      <c r="P220" s="377">
        <v>46099</v>
      </c>
      <c r="Q220" s="372" t="s">
        <v>50</v>
      </c>
      <c r="R220" s="490"/>
      <c r="S220" s="342"/>
      <c r="T220" s="500">
        <v>221201</v>
      </c>
      <c r="U220" s="560">
        <f t="shared" si="103"/>
        <v>34200000</v>
      </c>
      <c r="V220" s="375"/>
      <c r="W220" s="376" t="s">
        <v>1731</v>
      </c>
      <c r="X220" s="377"/>
      <c r="Y220" s="378" t="s">
        <v>1537</v>
      </c>
      <c r="Z220" s="374"/>
      <c r="AA220" s="232"/>
      <c r="AB220" s="379">
        <f t="shared" si="105"/>
        <v>8550000</v>
      </c>
      <c r="AC220" s="232"/>
      <c r="AD220" s="629" t="s">
        <v>1732</v>
      </c>
      <c r="AE220" s="295">
        <v>0</v>
      </c>
      <c r="AF220" s="295">
        <v>0</v>
      </c>
      <c r="AG220" s="295">
        <v>0</v>
      </c>
      <c r="AH220" s="232" t="s">
        <v>1733</v>
      </c>
      <c r="AI220" s="232" t="s">
        <v>1734</v>
      </c>
      <c r="AJ220" s="380" t="s">
        <v>1735</v>
      </c>
      <c r="AK220" s="381">
        <v>28667</v>
      </c>
      <c r="AL220" s="372">
        <v>47</v>
      </c>
      <c r="AM220" s="382" t="s">
        <v>1440</v>
      </c>
      <c r="AN220" s="700" t="s">
        <v>1736</v>
      </c>
    </row>
    <row r="221" spans="1:40" ht="17.25" customHeight="1" x14ac:dyDescent="0.3">
      <c r="A221" s="576">
        <v>220</v>
      </c>
      <c r="B221" s="525" t="s">
        <v>1515</v>
      </c>
      <c r="C221" s="295" t="s">
        <v>1466</v>
      </c>
      <c r="D221" s="232" t="s">
        <v>1737</v>
      </c>
      <c r="E221" s="293" t="s">
        <v>62</v>
      </c>
      <c r="F221" s="296" t="s">
        <v>769</v>
      </c>
      <c r="G221" s="545" t="s">
        <v>1325</v>
      </c>
      <c r="H221" s="555">
        <v>21200000</v>
      </c>
      <c r="I221" s="232" t="s">
        <v>1738</v>
      </c>
      <c r="J221" s="517">
        <v>1005852145</v>
      </c>
      <c r="K221" s="538" t="s">
        <v>1671</v>
      </c>
      <c r="L221" s="297">
        <v>4</v>
      </c>
      <c r="M221" s="297">
        <v>1287</v>
      </c>
      <c r="N221" s="299">
        <v>46087</v>
      </c>
      <c r="O221" s="561">
        <v>885100000</v>
      </c>
      <c r="P221" s="302">
        <v>46099</v>
      </c>
      <c r="Q221" s="293" t="s">
        <v>50</v>
      </c>
      <c r="R221" s="302">
        <v>46101</v>
      </c>
      <c r="S221" s="293">
        <v>1371</v>
      </c>
      <c r="T221" s="495">
        <v>221201</v>
      </c>
      <c r="U221" s="555">
        <f>+H221</f>
        <v>21200000</v>
      </c>
      <c r="V221" s="300">
        <v>46105</v>
      </c>
      <c r="W221" s="301" t="s">
        <v>1739</v>
      </c>
      <c r="X221" s="302">
        <v>46118</v>
      </c>
      <c r="Y221" s="307">
        <v>46239</v>
      </c>
      <c r="Z221" s="299"/>
      <c r="AA221" s="295"/>
      <c r="AB221" s="303">
        <f t="shared" si="105"/>
        <v>5300000</v>
      </c>
      <c r="AC221" s="295"/>
      <c r="AD221" s="628" t="s">
        <v>1740</v>
      </c>
      <c r="AE221" s="295">
        <v>0</v>
      </c>
      <c r="AF221" s="295">
        <v>0</v>
      </c>
      <c r="AG221" s="295">
        <v>0</v>
      </c>
      <c r="AH221" s="232" t="s">
        <v>1741</v>
      </c>
      <c r="AI221" s="232" t="s">
        <v>1742</v>
      </c>
      <c r="AJ221" s="366" t="s">
        <v>1743</v>
      </c>
      <c r="AK221" s="306">
        <v>37414</v>
      </c>
      <c r="AL221" s="293">
        <v>23</v>
      </c>
      <c r="AM221" s="301" t="s">
        <v>769</v>
      </c>
      <c r="AN221" s="700" t="s">
        <v>1736</v>
      </c>
    </row>
    <row r="222" spans="1:40" ht="17.25" customHeight="1" x14ac:dyDescent="0.3">
      <c r="A222" s="576">
        <v>221</v>
      </c>
      <c r="B222" s="525" t="s">
        <v>1515</v>
      </c>
      <c r="C222" s="295" t="s">
        <v>1466</v>
      </c>
      <c r="D222" s="232" t="s">
        <v>1622</v>
      </c>
      <c r="E222" s="293" t="s">
        <v>62</v>
      </c>
      <c r="F222" s="294" t="s">
        <v>1426</v>
      </c>
      <c r="G222" s="545" t="s">
        <v>1325</v>
      </c>
      <c r="H222" s="555">
        <v>25600000</v>
      </c>
      <c r="I222" s="232" t="s">
        <v>1744</v>
      </c>
      <c r="J222" s="517">
        <v>1105674803</v>
      </c>
      <c r="K222" s="538" t="s">
        <v>1274</v>
      </c>
      <c r="L222" s="297">
        <v>1</v>
      </c>
      <c r="M222" s="297">
        <v>1286</v>
      </c>
      <c r="N222" s="299">
        <v>46087</v>
      </c>
      <c r="O222" s="561">
        <v>1068800000</v>
      </c>
      <c r="P222" s="302">
        <v>46099</v>
      </c>
      <c r="Q222" s="293" t="s">
        <v>50</v>
      </c>
      <c r="R222" s="302">
        <v>46100</v>
      </c>
      <c r="S222" s="293">
        <v>1299</v>
      </c>
      <c r="T222" s="495">
        <v>221201</v>
      </c>
      <c r="U222" s="555">
        <f t="shared" si="103"/>
        <v>25600000</v>
      </c>
      <c r="V222" s="300">
        <v>46100</v>
      </c>
      <c r="W222" s="301" t="s">
        <v>1745</v>
      </c>
      <c r="X222" s="302">
        <v>46118</v>
      </c>
      <c r="Y222" s="307">
        <v>46239</v>
      </c>
      <c r="Z222" s="299"/>
      <c r="AA222" s="295"/>
      <c r="AB222" s="303">
        <f t="shared" si="105"/>
        <v>6400000</v>
      </c>
      <c r="AC222" s="295"/>
      <c r="AD222" s="629" t="s">
        <v>1746</v>
      </c>
      <c r="AE222" s="295">
        <v>0</v>
      </c>
      <c r="AF222" s="295">
        <v>0</v>
      </c>
      <c r="AG222" s="295">
        <v>0</v>
      </c>
      <c r="AH222" s="232" t="s">
        <v>1747</v>
      </c>
      <c r="AI222" s="232" t="s">
        <v>1748</v>
      </c>
      <c r="AJ222" s="366" t="s">
        <v>1749</v>
      </c>
      <c r="AK222" s="306">
        <v>32111</v>
      </c>
      <c r="AL222" s="293">
        <v>38</v>
      </c>
      <c r="AM222" s="301" t="str">
        <f>+F222</f>
        <v>ENFERMERO(A)</v>
      </c>
      <c r="AN222" s="700" t="s">
        <v>1736</v>
      </c>
    </row>
    <row r="223" spans="1:40" ht="17.25" customHeight="1" x14ac:dyDescent="0.3">
      <c r="A223" s="576">
        <v>222</v>
      </c>
      <c r="B223" s="525" t="s">
        <v>1515</v>
      </c>
      <c r="C223" s="295" t="s">
        <v>1466</v>
      </c>
      <c r="D223" s="232" t="s">
        <v>1750</v>
      </c>
      <c r="E223" s="293" t="s">
        <v>62</v>
      </c>
      <c r="F223" s="295" t="s">
        <v>434</v>
      </c>
      <c r="G223" s="545" t="s">
        <v>1325</v>
      </c>
      <c r="H223" s="555">
        <v>12600000</v>
      </c>
      <c r="I223" s="232" t="s">
        <v>1751</v>
      </c>
      <c r="J223" s="517">
        <v>1110561280</v>
      </c>
      <c r="K223" s="538" t="s">
        <v>89</v>
      </c>
      <c r="L223" s="297">
        <v>2</v>
      </c>
      <c r="M223" s="297">
        <v>1289</v>
      </c>
      <c r="N223" s="299">
        <v>46087</v>
      </c>
      <c r="O223" s="561">
        <v>1578150000</v>
      </c>
      <c r="P223" s="302">
        <v>46099</v>
      </c>
      <c r="Q223" s="293" t="s">
        <v>50</v>
      </c>
      <c r="R223" s="302">
        <v>46108</v>
      </c>
      <c r="S223" s="293">
        <v>1460</v>
      </c>
      <c r="T223" s="495">
        <v>221202</v>
      </c>
      <c r="U223" s="555">
        <f t="shared" si="103"/>
        <v>12600000</v>
      </c>
      <c r="V223" s="300">
        <v>46107</v>
      </c>
      <c r="W223" s="301">
        <v>100054915</v>
      </c>
      <c r="X223" s="302">
        <v>46120</v>
      </c>
      <c r="Y223" s="307">
        <v>46241</v>
      </c>
      <c r="Z223" s="299"/>
      <c r="AA223" s="295"/>
      <c r="AB223" s="303">
        <f t="shared" si="105"/>
        <v>3150000</v>
      </c>
      <c r="AC223" s="295"/>
      <c r="AD223" s="628" t="s">
        <v>1752</v>
      </c>
      <c r="AE223" s="295">
        <v>0</v>
      </c>
      <c r="AF223" s="295">
        <v>0</v>
      </c>
      <c r="AG223" s="295">
        <v>0</v>
      </c>
      <c r="AH223" s="232" t="s">
        <v>1753</v>
      </c>
      <c r="AI223" s="232" t="s">
        <v>1754</v>
      </c>
      <c r="AJ223" s="366" t="s">
        <v>1755</v>
      </c>
      <c r="AK223" s="306">
        <v>34877</v>
      </c>
      <c r="AL223" s="293">
        <v>30</v>
      </c>
      <c r="AM223" s="301" t="str">
        <f t="shared" ref="AM223:AM229" si="106">+F223</f>
        <v>AUXILIAR DE ENFERMERIA</v>
      </c>
      <c r="AN223" s="700" t="s">
        <v>1736</v>
      </c>
    </row>
    <row r="224" spans="1:40" ht="17.25" customHeight="1" x14ac:dyDescent="0.3">
      <c r="A224" s="576">
        <v>223</v>
      </c>
      <c r="B224" s="525" t="s">
        <v>1515</v>
      </c>
      <c r="C224" s="295" t="s">
        <v>1466</v>
      </c>
      <c r="D224" s="232" t="s">
        <v>1648</v>
      </c>
      <c r="E224" s="293" t="s">
        <v>62</v>
      </c>
      <c r="F224" s="295" t="s">
        <v>434</v>
      </c>
      <c r="G224" s="545" t="s">
        <v>1325</v>
      </c>
      <c r="H224" s="555">
        <v>12600000</v>
      </c>
      <c r="I224" s="232" t="s">
        <v>1756</v>
      </c>
      <c r="J224" s="517">
        <v>65750958</v>
      </c>
      <c r="K224" s="538" t="s">
        <v>89</v>
      </c>
      <c r="L224" s="297">
        <v>4</v>
      </c>
      <c r="M224" s="297">
        <v>1289</v>
      </c>
      <c r="N224" s="299">
        <v>46087</v>
      </c>
      <c r="O224" s="561">
        <v>1578150000</v>
      </c>
      <c r="P224" s="302">
        <v>46099</v>
      </c>
      <c r="Q224" s="293" t="s">
        <v>50</v>
      </c>
      <c r="R224" s="302">
        <v>46101</v>
      </c>
      <c r="S224" s="293">
        <v>1373</v>
      </c>
      <c r="T224" s="495">
        <v>221202</v>
      </c>
      <c r="U224" s="555">
        <f t="shared" si="103"/>
        <v>12600000</v>
      </c>
      <c r="V224" s="300">
        <v>46105</v>
      </c>
      <c r="W224" s="301">
        <v>100054726</v>
      </c>
      <c r="X224" s="302">
        <v>46118</v>
      </c>
      <c r="Y224" s="307">
        <v>46239</v>
      </c>
      <c r="Z224" s="299"/>
      <c r="AA224" s="295"/>
      <c r="AB224" s="303">
        <f t="shared" si="105"/>
        <v>3150000</v>
      </c>
      <c r="AC224" s="295"/>
      <c r="AD224" s="629" t="s">
        <v>1757</v>
      </c>
      <c r="AE224" s="295">
        <v>0</v>
      </c>
      <c r="AF224" s="295">
        <v>0</v>
      </c>
      <c r="AG224" s="295">
        <v>0</v>
      </c>
      <c r="AH224" s="232" t="s">
        <v>1758</v>
      </c>
      <c r="AI224" s="232" t="s">
        <v>1759</v>
      </c>
      <c r="AJ224" s="366" t="s">
        <v>1760</v>
      </c>
      <c r="AK224" s="306">
        <v>25578</v>
      </c>
      <c r="AL224" s="293">
        <v>56</v>
      </c>
      <c r="AM224" s="301" t="str">
        <f t="shared" si="106"/>
        <v>AUXILIAR DE ENFERMERIA</v>
      </c>
      <c r="AN224" s="700" t="s">
        <v>1736</v>
      </c>
    </row>
    <row r="225" spans="1:40" ht="17.25" customHeight="1" x14ac:dyDescent="0.3">
      <c r="A225" s="576">
        <v>224</v>
      </c>
      <c r="B225" s="525" t="s">
        <v>1515</v>
      </c>
      <c r="C225" s="295" t="s">
        <v>1466</v>
      </c>
      <c r="D225" s="232" t="s">
        <v>1648</v>
      </c>
      <c r="E225" s="293" t="s">
        <v>62</v>
      </c>
      <c r="F225" s="295" t="s">
        <v>434</v>
      </c>
      <c r="G225" s="545" t="s">
        <v>1325</v>
      </c>
      <c r="H225" s="555">
        <v>12600000</v>
      </c>
      <c r="I225" s="232" t="s">
        <v>1761</v>
      </c>
      <c r="J225" s="517">
        <v>65779896</v>
      </c>
      <c r="K225" s="538" t="s">
        <v>89</v>
      </c>
      <c r="L225" s="297">
        <v>2</v>
      </c>
      <c r="M225" s="297">
        <v>1289</v>
      </c>
      <c r="N225" s="299">
        <v>46087</v>
      </c>
      <c r="O225" s="561">
        <v>1578150000</v>
      </c>
      <c r="P225" s="302">
        <v>46099</v>
      </c>
      <c r="Q225" s="293" t="s">
        <v>50</v>
      </c>
      <c r="R225" s="302">
        <v>46105</v>
      </c>
      <c r="S225" s="293">
        <v>1390</v>
      </c>
      <c r="T225" s="495">
        <v>221202</v>
      </c>
      <c r="U225" s="555">
        <f t="shared" si="103"/>
        <v>12600000</v>
      </c>
      <c r="V225" s="300">
        <v>46132</v>
      </c>
      <c r="W225" s="301">
        <v>100054756</v>
      </c>
      <c r="X225" s="302">
        <v>46139</v>
      </c>
      <c r="Y225" s="307">
        <v>46260</v>
      </c>
      <c r="Z225" s="299"/>
      <c r="AA225" s="295"/>
      <c r="AB225" s="303">
        <f t="shared" si="105"/>
        <v>3150000</v>
      </c>
      <c r="AC225" s="295"/>
      <c r="AD225" s="628" t="s">
        <v>1762</v>
      </c>
      <c r="AE225" s="295">
        <v>0</v>
      </c>
      <c r="AF225" s="295">
        <v>0</v>
      </c>
      <c r="AG225" s="295">
        <v>0</v>
      </c>
      <c r="AH225" s="232" t="s">
        <v>1763</v>
      </c>
      <c r="AI225" s="232" t="s">
        <v>1764</v>
      </c>
      <c r="AJ225" s="366" t="s">
        <v>1765</v>
      </c>
      <c r="AK225" s="306">
        <v>26815</v>
      </c>
      <c r="AL225" s="293">
        <v>52</v>
      </c>
      <c r="AM225" s="301" t="str">
        <f t="shared" si="106"/>
        <v>AUXILIAR DE ENFERMERIA</v>
      </c>
      <c r="AN225" s="700" t="s">
        <v>1736</v>
      </c>
    </row>
    <row r="226" spans="1:40" ht="17.25" customHeight="1" x14ac:dyDescent="0.3">
      <c r="A226" s="576">
        <v>225</v>
      </c>
      <c r="B226" s="525" t="s">
        <v>1515</v>
      </c>
      <c r="C226" s="295" t="s">
        <v>1466</v>
      </c>
      <c r="D226" s="232" t="s">
        <v>1648</v>
      </c>
      <c r="E226" s="293" t="s">
        <v>62</v>
      </c>
      <c r="F226" s="295" t="s">
        <v>434</v>
      </c>
      <c r="G226" s="545" t="s">
        <v>1325</v>
      </c>
      <c r="H226" s="555">
        <v>12600000</v>
      </c>
      <c r="I226" s="232" t="s">
        <v>1766</v>
      </c>
      <c r="J226" s="517">
        <v>1110514314</v>
      </c>
      <c r="K226" s="538" t="s">
        <v>89</v>
      </c>
      <c r="L226" s="297">
        <v>2</v>
      </c>
      <c r="M226" s="297">
        <v>1289</v>
      </c>
      <c r="N226" s="299">
        <v>46087</v>
      </c>
      <c r="O226" s="561">
        <v>1578150000</v>
      </c>
      <c r="P226" s="302">
        <v>46099</v>
      </c>
      <c r="Q226" s="293" t="s">
        <v>50</v>
      </c>
      <c r="R226" s="302">
        <v>46101</v>
      </c>
      <c r="S226" s="293">
        <v>1372</v>
      </c>
      <c r="T226" s="495">
        <v>221202</v>
      </c>
      <c r="U226" s="555">
        <f t="shared" si="103"/>
        <v>12600000</v>
      </c>
      <c r="V226" s="300">
        <v>46101</v>
      </c>
      <c r="W226" s="301" t="s">
        <v>1767</v>
      </c>
      <c r="X226" s="302">
        <v>46108</v>
      </c>
      <c r="Y226" s="307">
        <v>46229</v>
      </c>
      <c r="Z226" s="299"/>
      <c r="AA226" s="295"/>
      <c r="AB226" s="303">
        <f t="shared" si="105"/>
        <v>3150000</v>
      </c>
      <c r="AC226" s="295"/>
      <c r="AD226" s="629" t="s">
        <v>1768</v>
      </c>
      <c r="AE226" s="295">
        <v>0</v>
      </c>
      <c r="AF226" s="295">
        <v>0</v>
      </c>
      <c r="AG226" s="295">
        <v>0</v>
      </c>
      <c r="AH226" s="232" t="s">
        <v>1769</v>
      </c>
      <c r="AI226" s="232">
        <v>3229049644</v>
      </c>
      <c r="AJ226" s="366" t="s">
        <v>1770</v>
      </c>
      <c r="AK226" s="306">
        <v>33473</v>
      </c>
      <c r="AL226" s="293">
        <v>34</v>
      </c>
      <c r="AM226" s="301" t="str">
        <f t="shared" si="106"/>
        <v>AUXILIAR DE ENFERMERIA</v>
      </c>
      <c r="AN226" s="701" t="s">
        <v>1771</v>
      </c>
    </row>
    <row r="227" spans="1:40" ht="17.25" customHeight="1" x14ac:dyDescent="0.3">
      <c r="A227" s="576">
        <v>226</v>
      </c>
      <c r="B227" s="525" t="s">
        <v>1515</v>
      </c>
      <c r="C227" s="295" t="s">
        <v>1466</v>
      </c>
      <c r="D227" s="232" t="s">
        <v>1772</v>
      </c>
      <c r="E227" s="293" t="s">
        <v>62</v>
      </c>
      <c r="F227" s="294" t="s">
        <v>1426</v>
      </c>
      <c r="G227" s="545" t="s">
        <v>1325</v>
      </c>
      <c r="H227" s="555">
        <v>25600000</v>
      </c>
      <c r="I227" s="232" t="s">
        <v>1773</v>
      </c>
      <c r="J227" s="517">
        <v>65785802</v>
      </c>
      <c r="K227" s="538" t="s">
        <v>89</v>
      </c>
      <c r="L227" s="297">
        <v>5</v>
      </c>
      <c r="M227" s="297">
        <v>1286</v>
      </c>
      <c r="N227" s="299">
        <v>46087</v>
      </c>
      <c r="O227" s="561">
        <v>1068800000</v>
      </c>
      <c r="P227" s="302">
        <v>46099</v>
      </c>
      <c r="Q227" s="293" t="s">
        <v>50</v>
      </c>
      <c r="R227" s="302">
        <v>46101</v>
      </c>
      <c r="S227" s="293">
        <v>1345</v>
      </c>
      <c r="T227" s="495">
        <v>221201</v>
      </c>
      <c r="U227" s="555">
        <f t="shared" si="103"/>
        <v>25600000</v>
      </c>
      <c r="V227" s="300">
        <v>46100</v>
      </c>
      <c r="W227" s="301" t="s">
        <v>1774</v>
      </c>
      <c r="X227" s="302">
        <v>46108</v>
      </c>
      <c r="Y227" s="307">
        <v>46229</v>
      </c>
      <c r="Z227" s="299"/>
      <c r="AA227" s="295"/>
      <c r="AB227" s="303">
        <f t="shared" si="105"/>
        <v>6400000</v>
      </c>
      <c r="AC227" s="295"/>
      <c r="AD227" s="628" t="s">
        <v>1775</v>
      </c>
      <c r="AE227" s="295">
        <v>0</v>
      </c>
      <c r="AF227" s="295">
        <v>0</v>
      </c>
      <c r="AG227" s="295">
        <v>0</v>
      </c>
      <c r="AH227" s="232" t="s">
        <v>1776</v>
      </c>
      <c r="AI227" s="232">
        <v>3008800571</v>
      </c>
      <c r="AJ227" s="366" t="s">
        <v>1777</v>
      </c>
      <c r="AK227" s="306">
        <v>28958</v>
      </c>
      <c r="AL227" s="293">
        <v>46</v>
      </c>
      <c r="AM227" s="301" t="str">
        <f t="shared" si="106"/>
        <v>ENFERMERO(A)</v>
      </c>
      <c r="AN227" s="701" t="s">
        <v>1771</v>
      </c>
    </row>
    <row r="228" spans="1:40" ht="17.25" customHeight="1" x14ac:dyDescent="0.3">
      <c r="A228" s="576">
        <v>227</v>
      </c>
      <c r="B228" s="525" t="s">
        <v>1515</v>
      </c>
      <c r="C228" s="295" t="s">
        <v>1466</v>
      </c>
      <c r="D228" s="232" t="s">
        <v>1648</v>
      </c>
      <c r="E228" s="293" t="s">
        <v>62</v>
      </c>
      <c r="F228" s="295" t="s">
        <v>434</v>
      </c>
      <c r="G228" s="545" t="s">
        <v>1325</v>
      </c>
      <c r="H228" s="555">
        <v>12600000</v>
      </c>
      <c r="I228" s="232" t="s">
        <v>1778</v>
      </c>
      <c r="J228" s="517" t="s">
        <v>1779</v>
      </c>
      <c r="K228" s="538" t="s">
        <v>261</v>
      </c>
      <c r="L228" s="297">
        <v>9</v>
      </c>
      <c r="M228" s="297">
        <v>1289</v>
      </c>
      <c r="N228" s="299">
        <v>46087</v>
      </c>
      <c r="O228" s="561">
        <v>1578150000</v>
      </c>
      <c r="P228" s="302">
        <v>46099</v>
      </c>
      <c r="Q228" s="293" t="s">
        <v>50</v>
      </c>
      <c r="R228" s="302">
        <v>46101</v>
      </c>
      <c r="S228" s="293">
        <v>1346</v>
      </c>
      <c r="T228" s="495">
        <v>221202</v>
      </c>
      <c r="U228" s="555">
        <f t="shared" si="103"/>
        <v>12600000</v>
      </c>
      <c r="V228" s="300">
        <v>46100</v>
      </c>
      <c r="W228" s="301" t="s">
        <v>1780</v>
      </c>
      <c r="X228" s="302">
        <v>46108</v>
      </c>
      <c r="Y228" s="307">
        <v>46229</v>
      </c>
      <c r="Z228" s="299"/>
      <c r="AA228" s="295"/>
      <c r="AB228" s="303">
        <f t="shared" si="105"/>
        <v>3150000</v>
      </c>
      <c r="AC228" s="295"/>
      <c r="AD228" s="629" t="s">
        <v>1781</v>
      </c>
      <c r="AE228" s="295">
        <v>0</v>
      </c>
      <c r="AF228" s="295">
        <v>0</v>
      </c>
      <c r="AG228" s="295">
        <v>0</v>
      </c>
      <c r="AH228" s="232" t="s">
        <v>1782</v>
      </c>
      <c r="AI228" s="232">
        <v>3164792202</v>
      </c>
      <c r="AJ228" s="366" t="s">
        <v>1783</v>
      </c>
      <c r="AK228" s="306">
        <v>22661</v>
      </c>
      <c r="AL228" s="293">
        <v>64</v>
      </c>
      <c r="AM228" s="301" t="str">
        <f t="shared" si="106"/>
        <v>AUXILIAR DE ENFERMERIA</v>
      </c>
      <c r="AN228" s="701" t="s">
        <v>1771</v>
      </c>
    </row>
    <row r="229" spans="1:40" ht="17.25" customHeight="1" x14ac:dyDescent="0.3">
      <c r="A229" s="576">
        <v>228</v>
      </c>
      <c r="B229" s="525" t="s">
        <v>1515</v>
      </c>
      <c r="C229" s="295" t="s">
        <v>1466</v>
      </c>
      <c r="D229" s="232" t="s">
        <v>1648</v>
      </c>
      <c r="E229" s="293" t="s">
        <v>62</v>
      </c>
      <c r="F229" s="295" t="s">
        <v>434</v>
      </c>
      <c r="G229" s="545" t="s">
        <v>1325</v>
      </c>
      <c r="H229" s="555">
        <v>12600000</v>
      </c>
      <c r="I229" s="232" t="s">
        <v>1784</v>
      </c>
      <c r="J229" s="517">
        <v>65774501</v>
      </c>
      <c r="K229" s="538" t="s">
        <v>89</v>
      </c>
      <c r="L229" s="297">
        <v>6</v>
      </c>
      <c r="M229" s="297">
        <v>1289</v>
      </c>
      <c r="N229" s="299">
        <v>46087</v>
      </c>
      <c r="O229" s="561">
        <v>1578150000</v>
      </c>
      <c r="P229" s="302">
        <v>46099</v>
      </c>
      <c r="Q229" s="293" t="s">
        <v>50</v>
      </c>
      <c r="R229" s="302">
        <v>46100</v>
      </c>
      <c r="S229" s="293">
        <v>1314</v>
      </c>
      <c r="T229" s="495">
        <v>221202</v>
      </c>
      <c r="U229" s="555">
        <f t="shared" si="103"/>
        <v>12600000</v>
      </c>
      <c r="V229" s="300">
        <v>46100</v>
      </c>
      <c r="W229" s="301" t="s">
        <v>1785</v>
      </c>
      <c r="X229" s="302">
        <v>46108</v>
      </c>
      <c r="Y229" s="307">
        <v>46229</v>
      </c>
      <c r="Z229" s="299"/>
      <c r="AA229" s="295"/>
      <c r="AB229" s="303">
        <f t="shared" si="105"/>
        <v>3150000</v>
      </c>
      <c r="AC229" s="295"/>
      <c r="AD229" s="628" t="s">
        <v>1786</v>
      </c>
      <c r="AE229" s="295">
        <v>0</v>
      </c>
      <c r="AF229" s="295">
        <v>0</v>
      </c>
      <c r="AG229" s="295">
        <v>0</v>
      </c>
      <c r="AH229" s="232" t="s">
        <v>1787</v>
      </c>
      <c r="AI229" s="232">
        <v>3143878216</v>
      </c>
      <c r="AJ229" s="384" t="s">
        <v>1788</v>
      </c>
      <c r="AK229" s="306">
        <v>28133</v>
      </c>
      <c r="AL229" s="293">
        <v>49</v>
      </c>
      <c r="AM229" s="301" t="str">
        <f t="shared" si="106"/>
        <v>AUXILIAR DE ENFERMERIA</v>
      </c>
      <c r="AN229" s="701" t="s">
        <v>1771</v>
      </c>
    </row>
    <row r="230" spans="1:40" ht="17.25" customHeight="1" x14ac:dyDescent="0.3">
      <c r="A230" s="576">
        <v>229</v>
      </c>
      <c r="B230" s="525" t="s">
        <v>1515</v>
      </c>
      <c r="C230" s="295" t="s">
        <v>1466</v>
      </c>
      <c r="D230" s="232" t="s">
        <v>1789</v>
      </c>
      <c r="E230" s="293" t="s">
        <v>62</v>
      </c>
      <c r="F230" s="296" t="s">
        <v>769</v>
      </c>
      <c r="G230" s="545" t="s">
        <v>1325</v>
      </c>
      <c r="H230" s="555">
        <v>21200000</v>
      </c>
      <c r="I230" s="232" t="s">
        <v>1790</v>
      </c>
      <c r="J230" s="517">
        <v>1005713262</v>
      </c>
      <c r="K230" s="538" t="s">
        <v>884</v>
      </c>
      <c r="L230" s="297">
        <v>2</v>
      </c>
      <c r="M230" s="297">
        <v>1287</v>
      </c>
      <c r="N230" s="299">
        <v>46087</v>
      </c>
      <c r="O230" s="561">
        <v>885100000</v>
      </c>
      <c r="P230" s="302">
        <v>46099</v>
      </c>
      <c r="Q230" s="293" t="s">
        <v>50</v>
      </c>
      <c r="R230" s="302">
        <v>46100</v>
      </c>
      <c r="S230" s="293">
        <v>1314</v>
      </c>
      <c r="T230" s="495">
        <v>221201</v>
      </c>
      <c r="U230" s="555">
        <f t="shared" si="103"/>
        <v>21200000</v>
      </c>
      <c r="V230" s="300">
        <v>46100</v>
      </c>
      <c r="W230" s="311" t="s">
        <v>1791</v>
      </c>
      <c r="X230" s="302">
        <v>46108</v>
      </c>
      <c r="Y230" s="307">
        <v>46229</v>
      </c>
      <c r="Z230" s="299"/>
      <c r="AA230" s="295"/>
      <c r="AB230" s="303">
        <f t="shared" si="105"/>
        <v>5300000</v>
      </c>
      <c r="AC230" s="295"/>
      <c r="AD230" s="629" t="s">
        <v>1792</v>
      </c>
      <c r="AE230" s="295">
        <v>0</v>
      </c>
      <c r="AF230" s="295">
        <v>0</v>
      </c>
      <c r="AG230" s="295">
        <v>0</v>
      </c>
      <c r="AH230" s="232" t="s">
        <v>1793</v>
      </c>
      <c r="AI230" s="232">
        <v>3117954050</v>
      </c>
      <c r="AJ230" s="384" t="s">
        <v>1794</v>
      </c>
      <c r="AK230" s="306">
        <v>37315</v>
      </c>
      <c r="AL230" s="293">
        <v>24</v>
      </c>
      <c r="AM230" s="301" t="str">
        <f>+F230</f>
        <v>PSICOLOGO</v>
      </c>
      <c r="AN230" s="701" t="s">
        <v>1771</v>
      </c>
    </row>
    <row r="231" spans="1:40" ht="17.25" customHeight="1" x14ac:dyDescent="0.3">
      <c r="A231" s="576">
        <v>230</v>
      </c>
      <c r="B231" s="525" t="s">
        <v>1515</v>
      </c>
      <c r="C231" s="295" t="s">
        <v>1466</v>
      </c>
      <c r="D231" s="232" t="s">
        <v>1795</v>
      </c>
      <c r="E231" s="293" t="s">
        <v>62</v>
      </c>
      <c r="F231" s="295" t="s">
        <v>107</v>
      </c>
      <c r="G231" s="545" t="s">
        <v>1325</v>
      </c>
      <c r="H231" s="555">
        <v>34200000</v>
      </c>
      <c r="I231" s="232" t="s">
        <v>1796</v>
      </c>
      <c r="J231" s="517">
        <v>11301761</v>
      </c>
      <c r="K231" s="538" t="s">
        <v>1797</v>
      </c>
      <c r="L231" s="297">
        <v>9</v>
      </c>
      <c r="M231" s="297">
        <v>1285</v>
      </c>
      <c r="N231" s="299">
        <v>46087</v>
      </c>
      <c r="O231" s="561">
        <v>1427850000</v>
      </c>
      <c r="P231" s="302">
        <v>46099</v>
      </c>
      <c r="Q231" s="293" t="s">
        <v>50</v>
      </c>
      <c r="R231" s="302">
        <v>46101</v>
      </c>
      <c r="S231" s="293">
        <v>1348</v>
      </c>
      <c r="T231" s="495">
        <v>221201</v>
      </c>
      <c r="U231" s="555">
        <f t="shared" si="103"/>
        <v>34200000</v>
      </c>
      <c r="V231" s="300">
        <v>46101</v>
      </c>
      <c r="W231" s="311" t="s">
        <v>1798</v>
      </c>
      <c r="X231" s="302">
        <v>46108</v>
      </c>
      <c r="Y231" s="307">
        <v>46229</v>
      </c>
      <c r="Z231" s="299"/>
      <c r="AA231" s="295"/>
      <c r="AB231" s="303">
        <f t="shared" si="105"/>
        <v>8550000</v>
      </c>
      <c r="AC231" s="295"/>
      <c r="AD231" s="628" t="s">
        <v>1799</v>
      </c>
      <c r="AE231" s="295">
        <v>0</v>
      </c>
      <c r="AF231" s="295">
        <v>0</v>
      </c>
      <c r="AG231" s="295">
        <v>0</v>
      </c>
      <c r="AH231" s="232" t="s">
        <v>1800</v>
      </c>
      <c r="AI231" s="232" t="s">
        <v>1801</v>
      </c>
      <c r="AJ231" s="384" t="s">
        <v>1802</v>
      </c>
      <c r="AK231" s="306">
        <v>21430</v>
      </c>
      <c r="AL231" s="293">
        <v>67</v>
      </c>
      <c r="AM231" s="301" t="str">
        <f>+F231</f>
        <v>MÉDICO GENERAL</v>
      </c>
      <c r="AN231" s="701" t="s">
        <v>1771</v>
      </c>
    </row>
    <row r="232" spans="1:40" ht="17.25" customHeight="1" x14ac:dyDescent="0.3">
      <c r="A232" s="576">
        <v>231</v>
      </c>
      <c r="B232" s="525" t="s">
        <v>1515</v>
      </c>
      <c r="C232" s="295" t="s">
        <v>1466</v>
      </c>
      <c r="D232" s="232" t="s">
        <v>1803</v>
      </c>
      <c r="E232" s="293" t="s">
        <v>62</v>
      </c>
      <c r="F232" s="295" t="s">
        <v>434</v>
      </c>
      <c r="G232" s="545" t="s">
        <v>1325</v>
      </c>
      <c r="H232" s="555">
        <v>12600000</v>
      </c>
      <c r="I232" s="232" t="s">
        <v>1804</v>
      </c>
      <c r="J232" s="517">
        <v>1007787779</v>
      </c>
      <c r="K232" s="538" t="s">
        <v>89</v>
      </c>
      <c r="L232" s="297">
        <v>2</v>
      </c>
      <c r="M232" s="297">
        <v>1289</v>
      </c>
      <c r="N232" s="299">
        <v>46087</v>
      </c>
      <c r="O232" s="561">
        <v>1578150000</v>
      </c>
      <c r="P232" s="302">
        <v>46099</v>
      </c>
      <c r="Q232" s="293" t="s">
        <v>50</v>
      </c>
      <c r="R232" s="302">
        <v>46197</v>
      </c>
      <c r="S232" s="293">
        <v>1391</v>
      </c>
      <c r="T232" s="495">
        <v>221202</v>
      </c>
      <c r="U232" s="555">
        <f t="shared" si="103"/>
        <v>12600000</v>
      </c>
      <c r="V232" s="300">
        <v>46101</v>
      </c>
      <c r="W232" s="385">
        <v>100054731</v>
      </c>
      <c r="X232" s="302">
        <v>46108</v>
      </c>
      <c r="Y232" s="307">
        <v>46229</v>
      </c>
      <c r="Z232" s="299"/>
      <c r="AA232" s="295"/>
      <c r="AB232" s="303">
        <f t="shared" si="105"/>
        <v>3150000</v>
      </c>
      <c r="AC232" s="295"/>
      <c r="AD232" s="629" t="s">
        <v>1805</v>
      </c>
      <c r="AE232" s="295">
        <v>0</v>
      </c>
      <c r="AF232" s="295">
        <v>0</v>
      </c>
      <c r="AG232" s="295">
        <v>0</v>
      </c>
      <c r="AH232" s="232" t="s">
        <v>1806</v>
      </c>
      <c r="AI232" s="232">
        <v>3013215944</v>
      </c>
      <c r="AJ232" s="366" t="s">
        <v>1807</v>
      </c>
      <c r="AK232" s="306">
        <v>36809</v>
      </c>
      <c r="AL232" s="293">
        <v>25</v>
      </c>
      <c r="AM232" s="301" t="s">
        <v>274</v>
      </c>
      <c r="AN232" s="702" t="s">
        <v>1694</v>
      </c>
    </row>
    <row r="233" spans="1:40" ht="17.25" customHeight="1" x14ac:dyDescent="0.3">
      <c r="A233" s="576">
        <v>232</v>
      </c>
      <c r="B233" s="525" t="s">
        <v>1515</v>
      </c>
      <c r="C233" s="295" t="s">
        <v>1466</v>
      </c>
      <c r="D233" s="232" t="s">
        <v>1808</v>
      </c>
      <c r="E233" s="293" t="s">
        <v>62</v>
      </c>
      <c r="F233" s="295" t="s">
        <v>107</v>
      </c>
      <c r="G233" s="545" t="s">
        <v>1325</v>
      </c>
      <c r="H233" s="555">
        <v>34200000</v>
      </c>
      <c r="I233" s="232" t="s">
        <v>1809</v>
      </c>
      <c r="J233" s="517">
        <v>1110602098</v>
      </c>
      <c r="K233" s="538" t="s">
        <v>89</v>
      </c>
      <c r="L233" s="297">
        <v>5</v>
      </c>
      <c r="M233" s="297">
        <v>1285</v>
      </c>
      <c r="N233" s="299">
        <v>46087</v>
      </c>
      <c r="O233" s="561">
        <v>1427850000</v>
      </c>
      <c r="P233" s="302">
        <v>46099</v>
      </c>
      <c r="Q233" s="293" t="s">
        <v>50</v>
      </c>
      <c r="R233" s="302">
        <v>46101</v>
      </c>
      <c r="S233" s="293">
        <v>1349</v>
      </c>
      <c r="T233" s="495">
        <v>221201</v>
      </c>
      <c r="U233" s="555">
        <f t="shared" si="103"/>
        <v>34200000</v>
      </c>
      <c r="V233" s="300">
        <v>46106</v>
      </c>
      <c r="W233" s="301" t="s">
        <v>1810</v>
      </c>
      <c r="X233" s="302">
        <v>46108</v>
      </c>
      <c r="Y233" s="307">
        <v>46229</v>
      </c>
      <c r="Z233" s="299"/>
      <c r="AA233" s="295"/>
      <c r="AB233" s="303">
        <f t="shared" si="105"/>
        <v>8550000</v>
      </c>
      <c r="AC233" s="295"/>
      <c r="AD233" s="628" t="s">
        <v>1811</v>
      </c>
      <c r="AE233" s="295">
        <v>0</v>
      </c>
      <c r="AF233" s="295">
        <v>0</v>
      </c>
      <c r="AG233" s="295">
        <v>0</v>
      </c>
      <c r="AH233" s="232" t="s">
        <v>1812</v>
      </c>
      <c r="AI233" s="232">
        <v>3175621073</v>
      </c>
      <c r="AJ233" s="366" t="s">
        <v>1807</v>
      </c>
      <c r="AK233" s="306">
        <v>36501</v>
      </c>
      <c r="AL233" s="293">
        <v>25</v>
      </c>
      <c r="AM233" s="301" t="str">
        <f>+F233</f>
        <v>MÉDICO GENERAL</v>
      </c>
      <c r="AN233" s="702" t="s">
        <v>1694</v>
      </c>
    </row>
    <row r="234" spans="1:40" ht="17.25" customHeight="1" x14ac:dyDescent="0.3">
      <c r="A234" s="576">
        <v>233</v>
      </c>
      <c r="B234" s="525" t="s">
        <v>1515</v>
      </c>
      <c r="C234" s="295" t="s">
        <v>1466</v>
      </c>
      <c r="D234" s="232" t="s">
        <v>1622</v>
      </c>
      <c r="E234" s="293" t="s">
        <v>62</v>
      </c>
      <c r="F234" s="294" t="s">
        <v>1426</v>
      </c>
      <c r="G234" s="545" t="s">
        <v>1325</v>
      </c>
      <c r="H234" s="555">
        <v>25600000</v>
      </c>
      <c r="I234" s="232" t="s">
        <v>1813</v>
      </c>
      <c r="J234" s="517" t="s">
        <v>1814</v>
      </c>
      <c r="K234" s="538" t="s">
        <v>89</v>
      </c>
      <c r="L234" s="297">
        <v>9</v>
      </c>
      <c r="M234" s="297">
        <v>1286</v>
      </c>
      <c r="N234" s="299">
        <v>46087</v>
      </c>
      <c r="O234" s="561">
        <v>1068800000</v>
      </c>
      <c r="P234" s="302">
        <v>46099</v>
      </c>
      <c r="Q234" s="293" t="s">
        <v>50</v>
      </c>
      <c r="R234" s="302">
        <v>46101</v>
      </c>
      <c r="S234" s="293">
        <v>1374</v>
      </c>
      <c r="T234" s="495">
        <v>221201</v>
      </c>
      <c r="U234" s="555">
        <f t="shared" si="103"/>
        <v>25600000</v>
      </c>
      <c r="V234" s="300">
        <v>46100</v>
      </c>
      <c r="W234" s="311" t="s">
        <v>1815</v>
      </c>
      <c r="X234" s="302">
        <v>46108</v>
      </c>
      <c r="Y234" s="307">
        <v>46229</v>
      </c>
      <c r="Z234" s="299"/>
      <c r="AA234" s="295"/>
      <c r="AB234" s="303">
        <f t="shared" si="105"/>
        <v>6400000</v>
      </c>
      <c r="AC234" s="295"/>
      <c r="AD234" s="629" t="s">
        <v>1816</v>
      </c>
      <c r="AE234" s="295">
        <v>0</v>
      </c>
      <c r="AF234" s="295">
        <v>0</v>
      </c>
      <c r="AG234" s="295">
        <v>0</v>
      </c>
      <c r="AH234" s="232" t="s">
        <v>1817</v>
      </c>
      <c r="AI234" s="232">
        <v>3104237571</v>
      </c>
      <c r="AJ234" s="384" t="s">
        <v>1818</v>
      </c>
      <c r="AK234" s="306">
        <v>35692</v>
      </c>
      <c r="AL234" s="293">
        <v>28</v>
      </c>
      <c r="AM234" s="301" t="str">
        <f>+F234</f>
        <v>ENFERMERO(A)</v>
      </c>
      <c r="AN234" s="702" t="s">
        <v>1694</v>
      </c>
    </row>
    <row r="235" spans="1:40" ht="17.25" customHeight="1" x14ac:dyDescent="0.3">
      <c r="A235" s="576">
        <v>234</v>
      </c>
      <c r="B235" s="525" t="s">
        <v>1515</v>
      </c>
      <c r="C235" s="295" t="s">
        <v>1466</v>
      </c>
      <c r="D235" s="232" t="s">
        <v>1789</v>
      </c>
      <c r="E235" s="293" t="s">
        <v>62</v>
      </c>
      <c r="F235" s="296" t="s">
        <v>769</v>
      </c>
      <c r="G235" s="545" t="s">
        <v>1325</v>
      </c>
      <c r="H235" s="555">
        <v>21200000</v>
      </c>
      <c r="I235" s="232" t="s">
        <v>1819</v>
      </c>
      <c r="J235" s="517">
        <v>1070617014</v>
      </c>
      <c r="K235" s="538" t="s">
        <v>1797</v>
      </c>
      <c r="L235" s="297">
        <v>8</v>
      </c>
      <c r="M235" s="297">
        <v>1287</v>
      </c>
      <c r="N235" s="299">
        <v>46087</v>
      </c>
      <c r="O235" s="561">
        <v>885100000</v>
      </c>
      <c r="P235" s="302">
        <v>46099</v>
      </c>
      <c r="Q235" s="293" t="s">
        <v>50</v>
      </c>
      <c r="R235" s="302">
        <v>46101</v>
      </c>
      <c r="S235" s="293">
        <v>1350</v>
      </c>
      <c r="T235" s="495">
        <v>221201</v>
      </c>
      <c r="U235" s="555">
        <f t="shared" si="103"/>
        <v>21200000</v>
      </c>
      <c r="V235" s="300">
        <v>46100</v>
      </c>
      <c r="W235" s="311" t="s">
        <v>1820</v>
      </c>
      <c r="X235" s="302">
        <v>46108</v>
      </c>
      <c r="Y235" s="307">
        <v>46229</v>
      </c>
      <c r="Z235" s="299"/>
      <c r="AA235" s="295"/>
      <c r="AB235" s="303">
        <f t="shared" si="105"/>
        <v>5300000</v>
      </c>
      <c r="AC235" s="295"/>
      <c r="AD235" s="628" t="s">
        <v>1821</v>
      </c>
      <c r="AE235" s="295">
        <v>0</v>
      </c>
      <c r="AF235" s="295">
        <v>0</v>
      </c>
      <c r="AG235" s="295">
        <v>0</v>
      </c>
      <c r="AH235" s="232" t="s">
        <v>1822</v>
      </c>
      <c r="AI235" s="232">
        <v>3016319983</v>
      </c>
      <c r="AJ235" s="384" t="s">
        <v>1823</v>
      </c>
      <c r="AK235" s="306">
        <v>34974</v>
      </c>
      <c r="AL235" s="293">
        <v>29</v>
      </c>
      <c r="AM235" s="301" t="str">
        <f>+F235</f>
        <v>PSICOLOGO</v>
      </c>
      <c r="AN235" s="702" t="s">
        <v>1694</v>
      </c>
    </row>
    <row r="236" spans="1:40" ht="17.25" customHeight="1" x14ac:dyDescent="0.3">
      <c r="A236" s="576">
        <v>235</v>
      </c>
      <c r="B236" s="525" t="s">
        <v>1515</v>
      </c>
      <c r="C236" s="295" t="s">
        <v>1466</v>
      </c>
      <c r="D236" s="232" t="s">
        <v>1648</v>
      </c>
      <c r="E236" s="293" t="s">
        <v>62</v>
      </c>
      <c r="F236" s="295" t="s">
        <v>434</v>
      </c>
      <c r="G236" s="545" t="s">
        <v>1325</v>
      </c>
      <c r="H236" s="555">
        <v>12600000</v>
      </c>
      <c r="I236" s="232" t="s">
        <v>1824</v>
      </c>
      <c r="J236" s="517" t="s">
        <v>1825</v>
      </c>
      <c r="K236" s="538" t="s">
        <v>89</v>
      </c>
      <c r="L236" s="297">
        <v>7</v>
      </c>
      <c r="M236" s="297">
        <v>1289</v>
      </c>
      <c r="N236" s="299">
        <v>46087</v>
      </c>
      <c r="O236" s="561">
        <v>1578150000</v>
      </c>
      <c r="P236" s="302">
        <v>46099</v>
      </c>
      <c r="Q236" s="293" t="s">
        <v>50</v>
      </c>
      <c r="R236" s="302">
        <v>46101</v>
      </c>
      <c r="S236" s="293">
        <v>1325</v>
      </c>
      <c r="T236" s="495">
        <v>221202</v>
      </c>
      <c r="U236" s="555">
        <f t="shared" si="103"/>
        <v>12600000</v>
      </c>
      <c r="V236" s="300">
        <v>46100</v>
      </c>
      <c r="W236" s="301">
        <v>100054548</v>
      </c>
      <c r="X236" s="302">
        <v>46108</v>
      </c>
      <c r="Y236" s="307">
        <v>46229</v>
      </c>
      <c r="Z236" s="299"/>
      <c r="AA236" s="295"/>
      <c r="AB236" s="303">
        <f t="shared" si="105"/>
        <v>3150000</v>
      </c>
      <c r="AC236" s="295"/>
      <c r="AD236" s="629" t="s">
        <v>1826</v>
      </c>
      <c r="AE236" s="295">
        <v>0</v>
      </c>
      <c r="AF236" s="295">
        <v>0</v>
      </c>
      <c r="AG236" s="295">
        <v>0</v>
      </c>
      <c r="AH236" s="232" t="s">
        <v>1827</v>
      </c>
      <c r="AI236" s="232">
        <v>3184206280</v>
      </c>
      <c r="AJ236" s="384" t="s">
        <v>1828</v>
      </c>
      <c r="AK236" s="306">
        <v>34223</v>
      </c>
      <c r="AL236" s="293">
        <v>32</v>
      </c>
      <c r="AM236" s="301" t="str">
        <f>+F236</f>
        <v>AUXILIAR DE ENFERMERIA</v>
      </c>
      <c r="AN236" s="702" t="s">
        <v>1694</v>
      </c>
    </row>
    <row r="237" spans="1:40" ht="17.25" customHeight="1" x14ac:dyDescent="0.3">
      <c r="A237" s="576">
        <v>236</v>
      </c>
      <c r="B237" s="525" t="s">
        <v>1515</v>
      </c>
      <c r="C237" s="295" t="s">
        <v>1466</v>
      </c>
      <c r="D237" s="232" t="s">
        <v>1648</v>
      </c>
      <c r="E237" s="293" t="s">
        <v>62</v>
      </c>
      <c r="F237" s="295" t="s">
        <v>434</v>
      </c>
      <c r="G237" s="545" t="s">
        <v>1325</v>
      </c>
      <c r="H237" s="555">
        <v>12600000</v>
      </c>
      <c r="I237" s="232" t="s">
        <v>1829</v>
      </c>
      <c r="J237" s="517">
        <v>1005713315</v>
      </c>
      <c r="K237" s="538" t="s">
        <v>89</v>
      </c>
      <c r="L237" s="297">
        <v>4</v>
      </c>
      <c r="M237" s="297">
        <v>1289</v>
      </c>
      <c r="N237" s="299">
        <v>46087</v>
      </c>
      <c r="O237" s="561">
        <v>1578150000</v>
      </c>
      <c r="P237" s="302">
        <v>46099</v>
      </c>
      <c r="Q237" s="293" t="s">
        <v>50</v>
      </c>
      <c r="R237" s="302">
        <v>46101</v>
      </c>
      <c r="S237" s="293">
        <v>1326</v>
      </c>
      <c r="T237" s="495">
        <v>221202</v>
      </c>
      <c r="U237" s="555">
        <f t="shared" si="103"/>
        <v>12600000</v>
      </c>
      <c r="V237" s="300">
        <v>46100</v>
      </c>
      <c r="W237" s="301">
        <v>100054684</v>
      </c>
      <c r="X237" s="302">
        <v>46108</v>
      </c>
      <c r="Y237" s="307">
        <v>46229</v>
      </c>
      <c r="Z237" s="299"/>
      <c r="AA237" s="295"/>
      <c r="AB237" s="303">
        <f t="shared" si="105"/>
        <v>3150000</v>
      </c>
      <c r="AC237" s="295"/>
      <c r="AD237" s="628" t="s">
        <v>1830</v>
      </c>
      <c r="AE237" s="295">
        <v>0</v>
      </c>
      <c r="AF237" s="295">
        <v>0</v>
      </c>
      <c r="AG237" s="295">
        <v>0</v>
      </c>
      <c r="AH237" s="232" t="s">
        <v>1831</v>
      </c>
      <c r="AI237" s="232">
        <v>3133244285</v>
      </c>
      <c r="AJ237" s="384" t="s">
        <v>1832</v>
      </c>
      <c r="AK237" s="306">
        <v>36837</v>
      </c>
      <c r="AL237" s="293">
        <v>25</v>
      </c>
      <c r="AM237" s="301" t="str">
        <f>+F237</f>
        <v>AUXILIAR DE ENFERMERIA</v>
      </c>
      <c r="AN237" s="702" t="s">
        <v>1694</v>
      </c>
    </row>
    <row r="238" spans="1:40" ht="17.25" customHeight="1" x14ac:dyDescent="0.3">
      <c r="A238" s="576">
        <v>237</v>
      </c>
      <c r="B238" s="525" t="s">
        <v>1515</v>
      </c>
      <c r="C238" s="295" t="s">
        <v>1466</v>
      </c>
      <c r="D238" s="232" t="s">
        <v>1629</v>
      </c>
      <c r="E238" s="293" t="s">
        <v>62</v>
      </c>
      <c r="F238" s="295" t="s">
        <v>107</v>
      </c>
      <c r="G238" s="545" t="s">
        <v>1325</v>
      </c>
      <c r="H238" s="560">
        <v>34200000</v>
      </c>
      <c r="I238" s="232" t="s">
        <v>1833</v>
      </c>
      <c r="J238" s="517">
        <v>1005813650</v>
      </c>
      <c r="K238" s="538" t="s">
        <v>89</v>
      </c>
      <c r="L238" s="297">
        <v>6</v>
      </c>
      <c r="M238" s="297">
        <v>1285</v>
      </c>
      <c r="N238" s="299">
        <v>46087</v>
      </c>
      <c r="O238" s="561">
        <v>1427850000</v>
      </c>
      <c r="P238" s="302">
        <v>46099</v>
      </c>
      <c r="Q238" s="293" t="s">
        <v>50</v>
      </c>
      <c r="R238" s="302">
        <v>46101</v>
      </c>
      <c r="S238" s="293">
        <v>1327</v>
      </c>
      <c r="T238" s="495">
        <v>221201</v>
      </c>
      <c r="U238" s="555">
        <f t="shared" si="103"/>
        <v>34200000</v>
      </c>
      <c r="V238" s="300">
        <v>46106</v>
      </c>
      <c r="W238" s="301" t="s">
        <v>1834</v>
      </c>
      <c r="X238" s="302">
        <v>46108</v>
      </c>
      <c r="Y238" s="307">
        <v>46229</v>
      </c>
      <c r="Z238" s="299"/>
      <c r="AA238" s="295"/>
      <c r="AB238" s="303">
        <f>+U238/4</f>
        <v>8550000</v>
      </c>
      <c r="AC238" s="295"/>
      <c r="AD238" s="629" t="s">
        <v>1835</v>
      </c>
      <c r="AE238" s="295">
        <v>0</v>
      </c>
      <c r="AF238" s="295">
        <v>0</v>
      </c>
      <c r="AG238" s="295">
        <v>0</v>
      </c>
      <c r="AH238" s="232" t="s">
        <v>1836</v>
      </c>
      <c r="AI238" s="232">
        <v>3184032176</v>
      </c>
      <c r="AJ238" s="366" t="s">
        <v>1837</v>
      </c>
      <c r="AK238" s="306">
        <v>36957</v>
      </c>
      <c r="AL238" s="293">
        <v>24</v>
      </c>
      <c r="AM238" s="301" t="s">
        <v>1440</v>
      </c>
      <c r="AN238" s="703" t="s">
        <v>1838</v>
      </c>
    </row>
    <row r="239" spans="1:40" ht="17.25" customHeight="1" x14ac:dyDescent="0.3">
      <c r="A239" s="576">
        <v>238</v>
      </c>
      <c r="B239" s="525" t="s">
        <v>1515</v>
      </c>
      <c r="C239" s="295" t="s">
        <v>1466</v>
      </c>
      <c r="D239" s="232" t="s">
        <v>1789</v>
      </c>
      <c r="E239" s="293" t="s">
        <v>62</v>
      </c>
      <c r="F239" s="296" t="s">
        <v>769</v>
      </c>
      <c r="G239" s="545" t="s">
        <v>1325</v>
      </c>
      <c r="H239" s="555">
        <v>21200000</v>
      </c>
      <c r="I239" s="232" t="s">
        <v>1839</v>
      </c>
      <c r="J239" s="517">
        <v>1110587825</v>
      </c>
      <c r="K239" s="538" t="s">
        <v>89</v>
      </c>
      <c r="L239" s="297">
        <v>9</v>
      </c>
      <c r="M239" s="297">
        <v>1287</v>
      </c>
      <c r="N239" s="299">
        <v>46087</v>
      </c>
      <c r="O239" s="561">
        <v>885100000</v>
      </c>
      <c r="P239" s="302">
        <v>46099</v>
      </c>
      <c r="Q239" s="293" t="s">
        <v>50</v>
      </c>
      <c r="R239" s="302">
        <v>46101</v>
      </c>
      <c r="S239" s="293">
        <v>238</v>
      </c>
      <c r="T239" s="495">
        <v>221201</v>
      </c>
      <c r="U239" s="555">
        <f t="shared" ref="U239:U241" si="107">+H239</f>
        <v>21200000</v>
      </c>
      <c r="V239" s="300">
        <v>46107</v>
      </c>
      <c r="W239" s="311" t="s">
        <v>1840</v>
      </c>
      <c r="X239" s="302">
        <v>46111</v>
      </c>
      <c r="Y239" s="307">
        <v>46232</v>
      </c>
      <c r="Z239" s="299"/>
      <c r="AA239" s="295"/>
      <c r="AB239" s="303">
        <f t="shared" ref="AB239:AB241" si="108">+U239/4</f>
        <v>5300000</v>
      </c>
      <c r="AC239" s="295"/>
      <c r="AD239" s="628" t="s">
        <v>1841</v>
      </c>
      <c r="AE239" s="295">
        <v>0</v>
      </c>
      <c r="AF239" s="295">
        <v>0</v>
      </c>
      <c r="AG239" s="295">
        <v>0</v>
      </c>
      <c r="AH239" s="232" t="s">
        <v>1842</v>
      </c>
      <c r="AI239" s="232">
        <v>3115662566</v>
      </c>
      <c r="AJ239" s="366" t="s">
        <v>1843</v>
      </c>
      <c r="AK239" s="306">
        <v>35820</v>
      </c>
      <c r="AL239" s="293">
        <v>27</v>
      </c>
      <c r="AM239" s="301" t="str">
        <f>+F239</f>
        <v>PSICOLOGO</v>
      </c>
      <c r="AN239" s="703" t="s">
        <v>1838</v>
      </c>
    </row>
    <row r="240" spans="1:40" ht="17.25" customHeight="1" x14ac:dyDescent="0.3">
      <c r="A240" s="576">
        <v>239</v>
      </c>
      <c r="B240" s="525" t="s">
        <v>1515</v>
      </c>
      <c r="C240" s="295" t="s">
        <v>1466</v>
      </c>
      <c r="D240" s="232" t="s">
        <v>1622</v>
      </c>
      <c r="E240" s="293" t="s">
        <v>62</v>
      </c>
      <c r="F240" s="294" t="s">
        <v>1426</v>
      </c>
      <c r="G240" s="545" t="s">
        <v>1325</v>
      </c>
      <c r="H240" s="555">
        <v>25600000</v>
      </c>
      <c r="I240" s="232" t="s">
        <v>1844</v>
      </c>
      <c r="J240" s="517">
        <v>1006141244</v>
      </c>
      <c r="K240" s="533" t="s">
        <v>170</v>
      </c>
      <c r="L240" s="297">
        <v>8</v>
      </c>
      <c r="M240" s="297">
        <v>1286</v>
      </c>
      <c r="N240" s="299">
        <v>46087</v>
      </c>
      <c r="O240" s="561">
        <v>1068800000</v>
      </c>
      <c r="P240" s="302">
        <v>46099</v>
      </c>
      <c r="Q240" s="293" t="s">
        <v>50</v>
      </c>
      <c r="R240" s="302">
        <v>46111</v>
      </c>
      <c r="S240" s="293">
        <v>1352</v>
      </c>
      <c r="T240" s="495">
        <v>221201</v>
      </c>
      <c r="U240" s="555">
        <f t="shared" si="107"/>
        <v>25600000</v>
      </c>
      <c r="V240" s="300">
        <v>46100</v>
      </c>
      <c r="W240" s="311" t="s">
        <v>1845</v>
      </c>
      <c r="X240" s="302">
        <v>46108</v>
      </c>
      <c r="Y240" s="307">
        <v>46229</v>
      </c>
      <c r="Z240" s="299"/>
      <c r="AA240" s="295"/>
      <c r="AB240" s="303">
        <f t="shared" si="108"/>
        <v>6400000</v>
      </c>
      <c r="AC240" s="295"/>
      <c r="AD240" s="629" t="s">
        <v>1846</v>
      </c>
      <c r="AE240" s="295">
        <v>0</v>
      </c>
      <c r="AF240" s="295">
        <v>0</v>
      </c>
      <c r="AG240" s="295">
        <v>0</v>
      </c>
      <c r="AH240" s="232" t="s">
        <v>1847</v>
      </c>
      <c r="AI240" s="366">
        <v>232043380</v>
      </c>
      <c r="AJ240" s="366" t="s">
        <v>1848</v>
      </c>
      <c r="AK240" s="306">
        <v>37078</v>
      </c>
      <c r="AL240" s="293">
        <v>24</v>
      </c>
      <c r="AM240" s="301" t="str">
        <f>+F240</f>
        <v>ENFERMERO(A)</v>
      </c>
      <c r="AN240" s="703" t="s">
        <v>1838</v>
      </c>
    </row>
    <row r="241" spans="1:40" ht="17.25" customHeight="1" x14ac:dyDescent="0.3">
      <c r="A241" s="576">
        <v>240</v>
      </c>
      <c r="B241" s="525" t="s">
        <v>1515</v>
      </c>
      <c r="C241" s="295" t="s">
        <v>1466</v>
      </c>
      <c r="D241" s="232" t="s">
        <v>1803</v>
      </c>
      <c r="E241" s="293" t="s">
        <v>62</v>
      </c>
      <c r="F241" s="295" t="s">
        <v>434</v>
      </c>
      <c r="G241" s="545" t="s">
        <v>1325</v>
      </c>
      <c r="H241" s="555">
        <v>12600000</v>
      </c>
      <c r="I241" s="232" t="s">
        <v>1849</v>
      </c>
      <c r="J241" s="517">
        <v>1110543832</v>
      </c>
      <c r="K241" s="538" t="s">
        <v>89</v>
      </c>
      <c r="L241" s="297">
        <v>1</v>
      </c>
      <c r="M241" s="297">
        <v>1289</v>
      </c>
      <c r="N241" s="299">
        <v>46087</v>
      </c>
      <c r="O241" s="561">
        <v>1578150000</v>
      </c>
      <c r="P241" s="302">
        <v>46099</v>
      </c>
      <c r="Q241" s="293" t="s">
        <v>50</v>
      </c>
      <c r="R241" s="302">
        <v>46101</v>
      </c>
      <c r="S241" s="293">
        <v>1353</v>
      </c>
      <c r="T241" s="495">
        <v>221202</v>
      </c>
      <c r="U241" s="555">
        <f t="shared" si="107"/>
        <v>12600000</v>
      </c>
      <c r="V241" s="300">
        <v>46101</v>
      </c>
      <c r="W241" s="311" t="s">
        <v>1850</v>
      </c>
      <c r="X241" s="302">
        <v>46111</v>
      </c>
      <c r="Y241" s="307">
        <v>46232</v>
      </c>
      <c r="Z241" s="299"/>
      <c r="AA241" s="295"/>
      <c r="AB241" s="303">
        <f t="shared" si="108"/>
        <v>3150000</v>
      </c>
      <c r="AC241" s="295"/>
      <c r="AD241" s="628" t="s">
        <v>1851</v>
      </c>
      <c r="AE241" s="295">
        <v>0</v>
      </c>
      <c r="AF241" s="295">
        <v>0</v>
      </c>
      <c r="AG241" s="295">
        <v>0</v>
      </c>
      <c r="AH241" s="232" t="s">
        <v>1852</v>
      </c>
      <c r="AI241" s="232">
        <v>3133756685</v>
      </c>
      <c r="AJ241" s="366" t="s">
        <v>1853</v>
      </c>
      <c r="AK241" s="306">
        <v>34341</v>
      </c>
      <c r="AL241" s="293">
        <v>31</v>
      </c>
      <c r="AM241" s="301" t="s">
        <v>274</v>
      </c>
      <c r="AN241" s="703" t="s">
        <v>1838</v>
      </c>
    </row>
    <row r="242" spans="1:40" ht="17.25" customHeight="1" x14ac:dyDescent="0.3">
      <c r="A242" s="576">
        <v>241</v>
      </c>
      <c r="B242" s="525" t="s">
        <v>1515</v>
      </c>
      <c r="C242" s="295" t="s">
        <v>1466</v>
      </c>
      <c r="D242" s="232" t="s">
        <v>1803</v>
      </c>
      <c r="E242" s="293" t="s">
        <v>62</v>
      </c>
      <c r="F242" s="295" t="s">
        <v>434</v>
      </c>
      <c r="G242" s="545" t="s">
        <v>1325</v>
      </c>
      <c r="H242" s="555">
        <v>12600000</v>
      </c>
      <c r="I242" s="232" t="s">
        <v>1854</v>
      </c>
      <c r="J242" s="517">
        <v>28551456</v>
      </c>
      <c r="K242" s="538" t="s">
        <v>89</v>
      </c>
      <c r="L242" s="297">
        <v>0</v>
      </c>
      <c r="M242" s="297">
        <v>1289</v>
      </c>
      <c r="N242" s="299">
        <v>46087</v>
      </c>
      <c r="O242" s="561">
        <v>1578150000</v>
      </c>
      <c r="P242" s="302">
        <v>46099</v>
      </c>
      <c r="Q242" s="293" t="s">
        <v>50</v>
      </c>
      <c r="R242" s="302">
        <v>46101</v>
      </c>
      <c r="S242" s="293">
        <v>1354</v>
      </c>
      <c r="T242" s="495">
        <v>221202</v>
      </c>
      <c r="U242" s="555">
        <f t="shared" ref="U242" si="109">+H242</f>
        <v>12600000</v>
      </c>
      <c r="V242" s="300">
        <v>46100</v>
      </c>
      <c r="W242" s="311" t="s">
        <v>1855</v>
      </c>
      <c r="X242" s="302">
        <v>46108</v>
      </c>
      <c r="Y242" s="307">
        <v>46229</v>
      </c>
      <c r="Z242" s="299"/>
      <c r="AA242" s="295"/>
      <c r="AB242" s="303">
        <f t="shared" ref="AB242" si="110">+U242/4</f>
        <v>3150000</v>
      </c>
      <c r="AC242" s="295"/>
      <c r="AD242" s="629" t="s">
        <v>1856</v>
      </c>
      <c r="AE242" s="295">
        <v>0</v>
      </c>
      <c r="AF242" s="295">
        <v>0</v>
      </c>
      <c r="AG242" s="295">
        <v>0</v>
      </c>
      <c r="AH242" s="232" t="s">
        <v>1857</v>
      </c>
      <c r="AI242" s="232">
        <v>3212818800</v>
      </c>
      <c r="AJ242" s="366" t="s">
        <v>1858</v>
      </c>
      <c r="AK242" s="306">
        <v>28775</v>
      </c>
      <c r="AL242" s="293">
        <v>37</v>
      </c>
      <c r="AM242" s="301" t="s">
        <v>274</v>
      </c>
      <c r="AN242" s="703" t="s">
        <v>1838</v>
      </c>
    </row>
    <row r="243" spans="1:40" ht="17.25" customHeight="1" x14ac:dyDescent="0.3">
      <c r="A243" s="576">
        <v>242</v>
      </c>
      <c r="B243" s="525" t="s">
        <v>1515</v>
      </c>
      <c r="C243" s="295" t="s">
        <v>1466</v>
      </c>
      <c r="D243" s="232" t="s">
        <v>1803</v>
      </c>
      <c r="E243" s="293" t="s">
        <v>62</v>
      </c>
      <c r="F243" s="295" t="s">
        <v>434</v>
      </c>
      <c r="G243" s="545" t="s">
        <v>1325</v>
      </c>
      <c r="H243" s="555">
        <v>12600000</v>
      </c>
      <c r="I243" s="232" t="s">
        <v>1859</v>
      </c>
      <c r="J243" s="517">
        <v>1110561617</v>
      </c>
      <c r="K243" s="538" t="s">
        <v>89</v>
      </c>
      <c r="L243" s="297">
        <v>0</v>
      </c>
      <c r="M243" s="297">
        <v>1289</v>
      </c>
      <c r="N243" s="299">
        <v>46087</v>
      </c>
      <c r="O243" s="561">
        <v>1578150000</v>
      </c>
      <c r="P243" s="302">
        <v>46099</v>
      </c>
      <c r="Q243" s="293" t="s">
        <v>50</v>
      </c>
      <c r="R243" s="302">
        <v>46101</v>
      </c>
      <c r="S243" s="293">
        <v>1355</v>
      </c>
      <c r="T243" s="495">
        <v>221202</v>
      </c>
      <c r="U243" s="555">
        <f t="shared" ref="U243:U246" si="111">+H243</f>
        <v>12600000</v>
      </c>
      <c r="V243" s="300">
        <v>46104</v>
      </c>
      <c r="W243" s="385">
        <v>100054671</v>
      </c>
      <c r="X243" s="302">
        <v>46108</v>
      </c>
      <c r="Y243" s="307">
        <v>46229</v>
      </c>
      <c r="Z243" s="299"/>
      <c r="AA243" s="295"/>
      <c r="AB243" s="303">
        <f t="shared" ref="AB243" si="112">+U243/4</f>
        <v>3150000</v>
      </c>
      <c r="AC243" s="295"/>
      <c r="AD243" s="628" t="s">
        <v>1860</v>
      </c>
      <c r="AE243" s="295">
        <v>0</v>
      </c>
      <c r="AF243" s="295">
        <v>0</v>
      </c>
      <c r="AG243" s="295">
        <v>0</v>
      </c>
      <c r="AH243" s="232" t="s">
        <v>1861</v>
      </c>
      <c r="AI243" s="232">
        <v>3026624964</v>
      </c>
      <c r="AJ243" s="366" t="s">
        <v>1862</v>
      </c>
      <c r="AK243" s="306">
        <v>34909</v>
      </c>
      <c r="AL243" s="293">
        <v>29</v>
      </c>
      <c r="AM243" s="301" t="s">
        <v>274</v>
      </c>
      <c r="AN243" s="703" t="s">
        <v>1838</v>
      </c>
    </row>
    <row r="244" spans="1:40" ht="17.25" customHeight="1" x14ac:dyDescent="0.3">
      <c r="A244" s="576">
        <v>243</v>
      </c>
      <c r="B244" s="525" t="s">
        <v>1515</v>
      </c>
      <c r="C244" s="295" t="s">
        <v>1466</v>
      </c>
      <c r="D244" s="232" t="s">
        <v>1629</v>
      </c>
      <c r="E244" s="293" t="s">
        <v>62</v>
      </c>
      <c r="F244" s="295" t="s">
        <v>107</v>
      </c>
      <c r="G244" s="545" t="s">
        <v>1325</v>
      </c>
      <c r="H244" s="560">
        <v>34200000</v>
      </c>
      <c r="I244" s="232" t="s">
        <v>1863</v>
      </c>
      <c r="J244" s="517">
        <v>42165182</v>
      </c>
      <c r="K244" s="538" t="s">
        <v>975</v>
      </c>
      <c r="L244" s="297">
        <v>3</v>
      </c>
      <c r="M244" s="297">
        <v>1285</v>
      </c>
      <c r="N244" s="299">
        <v>46087</v>
      </c>
      <c r="O244" s="561">
        <v>1427850000</v>
      </c>
      <c r="P244" s="302">
        <v>46099</v>
      </c>
      <c r="Q244" s="293" t="s">
        <v>50</v>
      </c>
      <c r="R244" s="302">
        <v>46100</v>
      </c>
      <c r="S244" s="293">
        <v>1300</v>
      </c>
      <c r="T244" s="495">
        <v>221201</v>
      </c>
      <c r="U244" s="555">
        <f t="shared" si="111"/>
        <v>34200000</v>
      </c>
      <c r="V244" s="300">
        <v>46100</v>
      </c>
      <c r="W244" s="301" t="s">
        <v>1864</v>
      </c>
      <c r="X244" s="302">
        <v>46113</v>
      </c>
      <c r="Y244" s="307">
        <v>46233</v>
      </c>
      <c r="Z244" s="299"/>
      <c r="AA244" s="295"/>
      <c r="AB244" s="303">
        <f>+U244/4</f>
        <v>8550000</v>
      </c>
      <c r="AC244" s="295"/>
      <c r="AD244" s="629" t="s">
        <v>1865</v>
      </c>
      <c r="AE244" s="295">
        <v>0</v>
      </c>
      <c r="AF244" s="295">
        <v>0</v>
      </c>
      <c r="AG244" s="295">
        <v>0</v>
      </c>
      <c r="AH244" s="232" t="s">
        <v>1866</v>
      </c>
      <c r="AI244" s="232">
        <v>3166212139</v>
      </c>
      <c r="AJ244" s="366" t="s">
        <v>1867</v>
      </c>
      <c r="AK244" s="306">
        <v>31437</v>
      </c>
      <c r="AL244" s="293">
        <v>39</v>
      </c>
      <c r="AM244" s="301" t="s">
        <v>1440</v>
      </c>
      <c r="AN244" s="704" t="s">
        <v>1868</v>
      </c>
    </row>
    <row r="245" spans="1:40" ht="17.25" customHeight="1" x14ac:dyDescent="0.3">
      <c r="A245" s="576">
        <v>244</v>
      </c>
      <c r="B245" s="525" t="s">
        <v>1515</v>
      </c>
      <c r="C245" s="295" t="s">
        <v>1466</v>
      </c>
      <c r="D245" s="232" t="s">
        <v>1789</v>
      </c>
      <c r="E245" s="293" t="s">
        <v>62</v>
      </c>
      <c r="F245" s="296" t="s">
        <v>769</v>
      </c>
      <c r="G245" s="545" t="s">
        <v>1325</v>
      </c>
      <c r="H245" s="555">
        <v>21200000</v>
      </c>
      <c r="I245" s="232" t="s">
        <v>1869</v>
      </c>
      <c r="J245" s="517">
        <v>52473453</v>
      </c>
      <c r="K245" s="538" t="s">
        <v>170</v>
      </c>
      <c r="L245" s="297">
        <v>1</v>
      </c>
      <c r="M245" s="297">
        <v>1287</v>
      </c>
      <c r="N245" s="299">
        <v>46087</v>
      </c>
      <c r="O245" s="561">
        <v>885100000</v>
      </c>
      <c r="P245" s="302">
        <v>46099</v>
      </c>
      <c r="Q245" s="293" t="s">
        <v>50</v>
      </c>
      <c r="R245" s="302">
        <v>46101</v>
      </c>
      <c r="S245" s="293">
        <v>1328</v>
      </c>
      <c r="T245" s="495">
        <v>221201</v>
      </c>
      <c r="U245" s="555">
        <f t="shared" si="111"/>
        <v>21200000</v>
      </c>
      <c r="V245" s="300">
        <v>46101</v>
      </c>
      <c r="W245" s="311" t="s">
        <v>1870</v>
      </c>
      <c r="X245" s="302">
        <v>46113</v>
      </c>
      <c r="Y245" s="307">
        <v>46233</v>
      </c>
      <c r="Z245" s="299"/>
      <c r="AA245" s="295"/>
      <c r="AB245" s="303">
        <f t="shared" ref="AB245:AB247" si="113">+U245/4</f>
        <v>5300000</v>
      </c>
      <c r="AC245" s="295"/>
      <c r="AD245" s="628" t="s">
        <v>1871</v>
      </c>
      <c r="AE245" s="295">
        <v>0</v>
      </c>
      <c r="AF245" s="295">
        <v>0</v>
      </c>
      <c r="AG245" s="295">
        <v>0</v>
      </c>
      <c r="AH245" s="232" t="s">
        <v>1872</v>
      </c>
      <c r="AI245" s="232">
        <v>3124028469</v>
      </c>
      <c r="AJ245" s="366" t="s">
        <v>1873</v>
      </c>
      <c r="AK245" s="306">
        <v>28450</v>
      </c>
      <c r="AL245" s="293">
        <v>48</v>
      </c>
      <c r="AM245" s="301" t="str">
        <f>+F245</f>
        <v>PSICOLOGO</v>
      </c>
      <c r="AN245" s="704" t="s">
        <v>1868</v>
      </c>
    </row>
    <row r="246" spans="1:40" ht="17.25" customHeight="1" x14ac:dyDescent="0.3">
      <c r="A246" s="576">
        <v>245</v>
      </c>
      <c r="B246" s="525" t="s">
        <v>1515</v>
      </c>
      <c r="C246" s="295" t="s">
        <v>1466</v>
      </c>
      <c r="D246" s="232" t="s">
        <v>1622</v>
      </c>
      <c r="E246" s="293" t="s">
        <v>62</v>
      </c>
      <c r="F246" s="294" t="s">
        <v>1426</v>
      </c>
      <c r="G246" s="545" t="s">
        <v>1325</v>
      </c>
      <c r="H246" s="555">
        <v>25600000</v>
      </c>
      <c r="I246" s="232" t="s">
        <v>1874</v>
      </c>
      <c r="J246" s="517">
        <v>38877816</v>
      </c>
      <c r="K246" s="538" t="s">
        <v>523</v>
      </c>
      <c r="L246" s="297">
        <v>5</v>
      </c>
      <c r="M246" s="297">
        <v>1286</v>
      </c>
      <c r="N246" s="299">
        <v>46087</v>
      </c>
      <c r="O246" s="561">
        <v>1068800000</v>
      </c>
      <c r="P246" s="302">
        <v>46099</v>
      </c>
      <c r="Q246" s="293" t="s">
        <v>50</v>
      </c>
      <c r="R246" s="302">
        <v>46101</v>
      </c>
      <c r="S246" s="293">
        <v>1329</v>
      </c>
      <c r="T246" s="495">
        <v>221201</v>
      </c>
      <c r="U246" s="555">
        <f t="shared" si="111"/>
        <v>25600000</v>
      </c>
      <c r="V246" s="300">
        <v>46112</v>
      </c>
      <c r="W246" s="311" t="s">
        <v>1875</v>
      </c>
      <c r="X246" s="302">
        <v>46119</v>
      </c>
      <c r="Y246" s="307">
        <v>46240</v>
      </c>
      <c r="Z246" s="299"/>
      <c r="AA246" s="295"/>
      <c r="AB246" s="303">
        <f t="shared" si="113"/>
        <v>6400000</v>
      </c>
      <c r="AC246" s="295"/>
      <c r="AD246" s="629" t="s">
        <v>1876</v>
      </c>
      <c r="AE246" s="295">
        <v>0</v>
      </c>
      <c r="AF246" s="295">
        <v>0</v>
      </c>
      <c r="AG246" s="295">
        <v>0</v>
      </c>
      <c r="AH246" s="232" t="s">
        <v>1877</v>
      </c>
      <c r="AI246" s="366">
        <v>3114815347</v>
      </c>
      <c r="AJ246" s="366" t="s">
        <v>1878</v>
      </c>
      <c r="AK246" s="306">
        <v>27608</v>
      </c>
      <c r="AL246" s="293">
        <v>40</v>
      </c>
      <c r="AM246" s="301" t="str">
        <f>+F246</f>
        <v>ENFERMERO(A)</v>
      </c>
      <c r="AN246" s="704" t="s">
        <v>1868</v>
      </c>
    </row>
    <row r="247" spans="1:40" ht="17.25" customHeight="1" x14ac:dyDescent="0.3">
      <c r="A247" s="576">
        <v>246</v>
      </c>
      <c r="B247" s="525" t="s">
        <v>1515</v>
      </c>
      <c r="C247" s="295" t="s">
        <v>1466</v>
      </c>
      <c r="D247" s="232" t="s">
        <v>1803</v>
      </c>
      <c r="E247" s="293" t="s">
        <v>62</v>
      </c>
      <c r="F247" s="295" t="s">
        <v>434</v>
      </c>
      <c r="G247" s="545" t="s">
        <v>1325</v>
      </c>
      <c r="H247" s="555">
        <v>12600000</v>
      </c>
      <c r="I247" s="232" t="s">
        <v>1879</v>
      </c>
      <c r="J247" s="517">
        <v>1110536322</v>
      </c>
      <c r="K247" s="538" t="s">
        <v>89</v>
      </c>
      <c r="L247" s="297">
        <v>8</v>
      </c>
      <c r="M247" s="297">
        <v>1289</v>
      </c>
      <c r="N247" s="299">
        <v>46087</v>
      </c>
      <c r="O247" s="561">
        <v>1578150000</v>
      </c>
      <c r="P247" s="302">
        <v>46099</v>
      </c>
      <c r="Q247" s="293" t="s">
        <v>50</v>
      </c>
      <c r="R247" s="302">
        <v>46101</v>
      </c>
      <c r="S247" s="293">
        <v>1330</v>
      </c>
      <c r="T247" s="495">
        <v>221202</v>
      </c>
      <c r="U247" s="555">
        <f t="shared" ref="U247" si="114">+H247</f>
        <v>12600000</v>
      </c>
      <c r="V247" s="300">
        <v>46101</v>
      </c>
      <c r="W247" s="311" t="s">
        <v>1880</v>
      </c>
      <c r="X247" s="302">
        <v>46113</v>
      </c>
      <c r="Y247" s="307">
        <v>46233</v>
      </c>
      <c r="Z247" s="299"/>
      <c r="AA247" s="295"/>
      <c r="AB247" s="303">
        <f t="shared" si="113"/>
        <v>3150000</v>
      </c>
      <c r="AC247" s="295"/>
      <c r="AD247" s="628" t="s">
        <v>1881</v>
      </c>
      <c r="AE247" s="295">
        <v>0</v>
      </c>
      <c r="AF247" s="295">
        <v>0</v>
      </c>
      <c r="AG247" s="295">
        <v>0</v>
      </c>
      <c r="AH247" s="232" t="s">
        <v>1882</v>
      </c>
      <c r="AI247" s="232">
        <v>3133554202</v>
      </c>
      <c r="AJ247" s="366" t="s">
        <v>895</v>
      </c>
      <c r="AK247" s="306">
        <v>34119</v>
      </c>
      <c r="AL247" s="293">
        <v>32</v>
      </c>
      <c r="AM247" s="301" t="s">
        <v>274</v>
      </c>
      <c r="AN247" s="704" t="s">
        <v>1868</v>
      </c>
    </row>
    <row r="248" spans="1:40" ht="17.25" customHeight="1" x14ac:dyDescent="0.3">
      <c r="A248" s="576">
        <v>247</v>
      </c>
      <c r="B248" s="525" t="s">
        <v>1515</v>
      </c>
      <c r="C248" s="295" t="s">
        <v>1466</v>
      </c>
      <c r="D248" s="232" t="s">
        <v>1803</v>
      </c>
      <c r="E248" s="293" t="s">
        <v>62</v>
      </c>
      <c r="F248" s="295" t="s">
        <v>434</v>
      </c>
      <c r="G248" s="545" t="s">
        <v>1325</v>
      </c>
      <c r="H248" s="555">
        <v>12600000</v>
      </c>
      <c r="I248" s="232" t="s">
        <v>1883</v>
      </c>
      <c r="J248" s="517">
        <v>65781848</v>
      </c>
      <c r="K248" s="538" t="s">
        <v>89</v>
      </c>
      <c r="L248" s="297">
        <v>5</v>
      </c>
      <c r="M248" s="297">
        <v>1289</v>
      </c>
      <c r="N248" s="299">
        <v>46087</v>
      </c>
      <c r="O248" s="561">
        <v>1578150000</v>
      </c>
      <c r="P248" s="302">
        <v>46099</v>
      </c>
      <c r="Q248" s="293" t="s">
        <v>50</v>
      </c>
      <c r="R248" s="302">
        <v>46101</v>
      </c>
      <c r="S248" s="293">
        <v>1375</v>
      </c>
      <c r="T248" s="495">
        <v>221202</v>
      </c>
      <c r="U248" s="555">
        <f t="shared" ref="U248" si="115">+H248</f>
        <v>12600000</v>
      </c>
      <c r="V248" s="300">
        <v>46105</v>
      </c>
      <c r="W248" s="385">
        <v>100054668</v>
      </c>
      <c r="X248" s="302">
        <v>46113</v>
      </c>
      <c r="Y248" s="307">
        <v>46265</v>
      </c>
      <c r="Z248" s="299"/>
      <c r="AA248" s="295"/>
      <c r="AB248" s="303">
        <f t="shared" ref="AB248" si="116">+U248/4</f>
        <v>3150000</v>
      </c>
      <c r="AC248" s="295"/>
      <c r="AD248" s="629" t="s">
        <v>1884</v>
      </c>
      <c r="AE248" s="295">
        <v>0</v>
      </c>
      <c r="AF248" s="295">
        <v>0</v>
      </c>
      <c r="AG248" s="295">
        <v>0</v>
      </c>
      <c r="AH248" s="232" t="s">
        <v>1885</v>
      </c>
      <c r="AI248" s="232">
        <v>3165261878</v>
      </c>
      <c r="AJ248" s="366" t="s">
        <v>1886</v>
      </c>
      <c r="AK248" s="306">
        <v>28787</v>
      </c>
      <c r="AL248" s="293">
        <v>47</v>
      </c>
      <c r="AM248" s="301" t="s">
        <v>274</v>
      </c>
      <c r="AN248" s="704" t="s">
        <v>1868</v>
      </c>
    </row>
    <row r="249" spans="1:40" ht="17.25" customHeight="1" x14ac:dyDescent="0.3">
      <c r="A249" s="576">
        <v>248</v>
      </c>
      <c r="B249" s="525" t="s">
        <v>1515</v>
      </c>
      <c r="C249" s="295" t="s">
        <v>1466</v>
      </c>
      <c r="D249" s="232" t="s">
        <v>1803</v>
      </c>
      <c r="E249" s="293" t="s">
        <v>62</v>
      </c>
      <c r="F249" s="295" t="s">
        <v>434</v>
      </c>
      <c r="G249" s="545" t="s">
        <v>1325</v>
      </c>
      <c r="H249" s="555">
        <v>12600000</v>
      </c>
      <c r="I249" s="232" t="s">
        <v>1887</v>
      </c>
      <c r="J249" s="517">
        <v>93411755</v>
      </c>
      <c r="K249" s="538" t="s">
        <v>89</v>
      </c>
      <c r="L249" s="297">
        <v>4</v>
      </c>
      <c r="M249" s="297">
        <v>1289</v>
      </c>
      <c r="N249" s="299">
        <v>46087</v>
      </c>
      <c r="O249" s="561">
        <v>1578150000</v>
      </c>
      <c r="P249" s="302">
        <v>46099</v>
      </c>
      <c r="Q249" s="293" t="s">
        <v>50</v>
      </c>
      <c r="R249" s="302">
        <v>46105</v>
      </c>
      <c r="S249" s="293">
        <v>1392</v>
      </c>
      <c r="T249" s="495">
        <v>221202</v>
      </c>
      <c r="U249" s="555">
        <f t="shared" ref="U249" si="117">+H249</f>
        <v>12600000</v>
      </c>
      <c r="V249" s="300">
        <v>46101</v>
      </c>
      <c r="W249" s="311" t="s">
        <v>1888</v>
      </c>
      <c r="X249" s="302">
        <v>46113</v>
      </c>
      <c r="Y249" s="307">
        <v>46233</v>
      </c>
      <c r="Z249" s="299"/>
      <c r="AA249" s="295"/>
      <c r="AB249" s="303">
        <f t="shared" ref="AB249" si="118">+U249/4</f>
        <v>3150000</v>
      </c>
      <c r="AC249" s="295"/>
      <c r="AD249" s="628" t="s">
        <v>1889</v>
      </c>
      <c r="AE249" s="295">
        <v>0</v>
      </c>
      <c r="AF249" s="295">
        <v>0</v>
      </c>
      <c r="AG249" s="295">
        <v>0</v>
      </c>
      <c r="AH249" s="232" t="s">
        <v>1890</v>
      </c>
      <c r="AI249" s="232">
        <v>3108766178</v>
      </c>
      <c r="AJ249" s="366" t="s">
        <v>1891</v>
      </c>
      <c r="AK249" s="306">
        <v>28883</v>
      </c>
      <c r="AL249" s="293">
        <v>46</v>
      </c>
      <c r="AM249" s="301" t="s">
        <v>274</v>
      </c>
      <c r="AN249" s="704" t="s">
        <v>1868</v>
      </c>
    </row>
    <row r="250" spans="1:40" ht="17.25" customHeight="1" x14ac:dyDescent="0.3">
      <c r="A250" s="576">
        <v>249</v>
      </c>
      <c r="B250" s="525" t="s">
        <v>1515</v>
      </c>
      <c r="C250" s="295" t="s">
        <v>1466</v>
      </c>
      <c r="D250" s="232" t="s">
        <v>1557</v>
      </c>
      <c r="E250" s="293" t="s">
        <v>62</v>
      </c>
      <c r="F250" s="295" t="s">
        <v>434</v>
      </c>
      <c r="G250" s="545" t="s">
        <v>1325</v>
      </c>
      <c r="H250" s="555">
        <v>10350000</v>
      </c>
      <c r="I250" s="344" t="s">
        <v>1892</v>
      </c>
      <c r="J250" s="508">
        <v>38140482</v>
      </c>
      <c r="K250" s="538" t="s">
        <v>89</v>
      </c>
      <c r="L250" s="297">
        <v>5</v>
      </c>
      <c r="M250" s="297">
        <v>1295</v>
      </c>
      <c r="N250" s="299">
        <v>46087</v>
      </c>
      <c r="O250" s="561">
        <v>703800000</v>
      </c>
      <c r="P250" s="302">
        <v>46100</v>
      </c>
      <c r="Q250" s="293" t="s">
        <v>50</v>
      </c>
      <c r="R250" s="490"/>
      <c r="S250" s="342"/>
      <c r="T250" s="495">
        <v>221206</v>
      </c>
      <c r="U250" s="555">
        <f>+H250</f>
        <v>10350000</v>
      </c>
      <c r="V250" s="300"/>
      <c r="W250" s="343" t="s">
        <v>891</v>
      </c>
      <c r="X250" s="302"/>
      <c r="Y250" s="307" t="s">
        <v>892</v>
      </c>
      <c r="Z250" s="299"/>
      <c r="AA250" s="295"/>
      <c r="AB250" s="303">
        <f t="shared" ref="AB250:AB256" si="119">+U250/3</f>
        <v>3450000</v>
      </c>
      <c r="AC250" s="295"/>
      <c r="AD250" s="629" t="s">
        <v>1893</v>
      </c>
      <c r="AE250" s="295">
        <v>0</v>
      </c>
      <c r="AF250" s="295">
        <v>0</v>
      </c>
      <c r="AG250" s="295">
        <v>0</v>
      </c>
      <c r="AH250" s="295" t="s">
        <v>1894</v>
      </c>
      <c r="AI250" s="295">
        <v>3114999196</v>
      </c>
      <c r="AJ250" s="312" t="s">
        <v>1895</v>
      </c>
      <c r="AK250" s="306">
        <v>29143</v>
      </c>
      <c r="AL250" s="293">
        <v>46</v>
      </c>
      <c r="AM250" s="301" t="s">
        <v>274</v>
      </c>
      <c r="AN250" s="705" t="s">
        <v>1896</v>
      </c>
    </row>
    <row r="251" spans="1:40" ht="17.25" customHeight="1" x14ac:dyDescent="0.3">
      <c r="A251" s="576">
        <v>250</v>
      </c>
      <c r="B251" s="525" t="s">
        <v>1515</v>
      </c>
      <c r="C251" s="295" t="s">
        <v>1466</v>
      </c>
      <c r="D251" s="232" t="s">
        <v>1557</v>
      </c>
      <c r="E251" s="293" t="s">
        <v>62</v>
      </c>
      <c r="F251" s="295" t="s">
        <v>434</v>
      </c>
      <c r="G251" s="545" t="s">
        <v>1325</v>
      </c>
      <c r="H251" s="555">
        <v>10350000</v>
      </c>
      <c r="I251" s="295" t="s">
        <v>1897</v>
      </c>
      <c r="J251" s="508">
        <v>1110473141</v>
      </c>
      <c r="K251" s="538" t="s">
        <v>89</v>
      </c>
      <c r="L251" s="297">
        <v>1</v>
      </c>
      <c r="M251" s="297">
        <v>1295</v>
      </c>
      <c r="N251" s="299">
        <v>46087</v>
      </c>
      <c r="O251" s="561">
        <v>703800000</v>
      </c>
      <c r="P251" s="302">
        <v>46100</v>
      </c>
      <c r="Q251" s="293" t="s">
        <v>50</v>
      </c>
      <c r="R251" s="302">
        <v>46101</v>
      </c>
      <c r="S251" s="293">
        <v>1376</v>
      </c>
      <c r="T251" s="495">
        <v>221206</v>
      </c>
      <c r="U251" s="555">
        <f>+H251</f>
        <v>10350000</v>
      </c>
      <c r="V251" s="300">
        <v>46100</v>
      </c>
      <c r="W251" s="301" t="s">
        <v>1898</v>
      </c>
      <c r="X251" s="302">
        <v>46118</v>
      </c>
      <c r="Y251" s="307">
        <v>46208</v>
      </c>
      <c r="Z251" s="299"/>
      <c r="AA251" s="295"/>
      <c r="AB251" s="303">
        <f t="shared" si="119"/>
        <v>3450000</v>
      </c>
      <c r="AC251" s="295"/>
      <c r="AD251" s="628" t="s">
        <v>1899</v>
      </c>
      <c r="AE251" s="295">
        <v>0</v>
      </c>
      <c r="AF251" s="295">
        <v>0</v>
      </c>
      <c r="AG251" s="295">
        <v>0</v>
      </c>
      <c r="AH251" s="295" t="s">
        <v>1900</v>
      </c>
      <c r="AI251" s="295">
        <v>3124033644</v>
      </c>
      <c r="AJ251" s="312" t="s">
        <v>1901</v>
      </c>
      <c r="AK251" s="306">
        <v>38836</v>
      </c>
      <c r="AL251" s="293">
        <v>20</v>
      </c>
      <c r="AM251" s="301" t="s">
        <v>274</v>
      </c>
      <c r="AN251" s="705" t="s">
        <v>1896</v>
      </c>
    </row>
    <row r="252" spans="1:40" ht="17.25" customHeight="1" x14ac:dyDescent="0.3">
      <c r="A252" s="576">
        <v>251</v>
      </c>
      <c r="B252" s="525" t="s">
        <v>1515</v>
      </c>
      <c r="C252" s="295" t="s">
        <v>1466</v>
      </c>
      <c r="D252" s="232" t="s">
        <v>1557</v>
      </c>
      <c r="E252" s="293" t="s">
        <v>62</v>
      </c>
      <c r="F252" s="295" t="s">
        <v>434</v>
      </c>
      <c r="G252" s="545" t="s">
        <v>1325</v>
      </c>
      <c r="H252" s="555">
        <v>10350000</v>
      </c>
      <c r="I252" s="295" t="s">
        <v>1902</v>
      </c>
      <c r="J252" s="508">
        <v>1070587899</v>
      </c>
      <c r="K252" s="538" t="s">
        <v>89</v>
      </c>
      <c r="L252" s="297">
        <v>9</v>
      </c>
      <c r="M252" s="297">
        <v>1295</v>
      </c>
      <c r="N252" s="299">
        <v>46087</v>
      </c>
      <c r="O252" s="561">
        <v>703800000</v>
      </c>
      <c r="P252" s="302">
        <v>46100</v>
      </c>
      <c r="Q252" s="293" t="s">
        <v>50</v>
      </c>
      <c r="R252" s="302">
        <v>46101</v>
      </c>
      <c r="S252" s="293">
        <v>1357</v>
      </c>
      <c r="T252" s="495">
        <v>221206</v>
      </c>
      <c r="U252" s="555">
        <f>+H252</f>
        <v>10350000</v>
      </c>
      <c r="V252" s="300">
        <v>46122</v>
      </c>
      <c r="W252" s="289">
        <v>46212</v>
      </c>
      <c r="X252" s="302">
        <v>46127</v>
      </c>
      <c r="Y252" s="307">
        <v>46217</v>
      </c>
      <c r="Z252" s="299"/>
      <c r="AA252" s="295"/>
      <c r="AB252" s="303">
        <f t="shared" si="119"/>
        <v>3450000</v>
      </c>
      <c r="AC252" s="295"/>
      <c r="AD252" s="629" t="s">
        <v>1903</v>
      </c>
      <c r="AE252" s="295">
        <v>0</v>
      </c>
      <c r="AF252" s="295">
        <v>0</v>
      </c>
      <c r="AG252" s="295">
        <v>0</v>
      </c>
      <c r="AH252" s="295" t="s">
        <v>1904</v>
      </c>
      <c r="AI252" s="295">
        <v>3103490558</v>
      </c>
      <c r="AJ252" s="312" t="s">
        <v>1905</v>
      </c>
      <c r="AK252" s="306">
        <v>37180</v>
      </c>
      <c r="AL252" s="293">
        <v>25</v>
      </c>
      <c r="AM252" s="301" t="s">
        <v>274</v>
      </c>
      <c r="AN252" s="705" t="s">
        <v>1896</v>
      </c>
    </row>
    <row r="253" spans="1:40" ht="17.25" customHeight="1" x14ac:dyDescent="0.3">
      <c r="A253" s="576">
        <v>252</v>
      </c>
      <c r="B253" s="525" t="s">
        <v>1515</v>
      </c>
      <c r="C253" s="295" t="s">
        <v>1466</v>
      </c>
      <c r="D253" s="232" t="s">
        <v>1557</v>
      </c>
      <c r="E253" s="293" t="s">
        <v>62</v>
      </c>
      <c r="F253" s="295" t="s">
        <v>434</v>
      </c>
      <c r="G253" s="545" t="s">
        <v>1325</v>
      </c>
      <c r="H253" s="555">
        <v>10350000</v>
      </c>
      <c r="I253" s="295" t="s">
        <v>1906</v>
      </c>
      <c r="J253" s="508">
        <v>1110561646</v>
      </c>
      <c r="K253" s="538" t="s">
        <v>89</v>
      </c>
      <c r="L253" s="297">
        <v>6</v>
      </c>
      <c r="M253" s="297">
        <v>1295</v>
      </c>
      <c r="N253" s="299">
        <v>46087</v>
      </c>
      <c r="O253" s="561">
        <v>703800000</v>
      </c>
      <c r="P253" s="302">
        <v>46100</v>
      </c>
      <c r="Q253" s="293" t="s">
        <v>50</v>
      </c>
      <c r="R253" s="302">
        <v>46105</v>
      </c>
      <c r="S253" s="293">
        <v>1393</v>
      </c>
      <c r="T253" s="495">
        <v>221206</v>
      </c>
      <c r="U253" s="555">
        <f>+H253</f>
        <v>10350000</v>
      </c>
      <c r="V253" s="300">
        <v>46101</v>
      </c>
      <c r="W253" s="301">
        <v>100054763</v>
      </c>
      <c r="X253" s="302">
        <v>46118</v>
      </c>
      <c r="Y253" s="307">
        <v>46208</v>
      </c>
      <c r="Z253" s="299"/>
      <c r="AA253" s="295"/>
      <c r="AB253" s="303">
        <f t="shared" si="119"/>
        <v>3450000</v>
      </c>
      <c r="AC253" s="295"/>
      <c r="AD253" s="628" t="s">
        <v>1907</v>
      </c>
      <c r="AE253" s="295">
        <v>0</v>
      </c>
      <c r="AF253" s="295">
        <v>0</v>
      </c>
      <c r="AG253" s="295">
        <v>0</v>
      </c>
      <c r="AH253" s="295" t="s">
        <v>1908</v>
      </c>
      <c r="AI253" s="295">
        <v>3203278591</v>
      </c>
      <c r="AJ253" s="312" t="s">
        <v>1909</v>
      </c>
      <c r="AK253" s="306">
        <v>23747</v>
      </c>
      <c r="AL253" s="293">
        <v>60</v>
      </c>
      <c r="AM253" s="301" t="s">
        <v>274</v>
      </c>
      <c r="AN253" s="705" t="s">
        <v>1896</v>
      </c>
    </row>
    <row r="254" spans="1:40" ht="17.25" customHeight="1" x14ac:dyDescent="0.3">
      <c r="A254" s="576">
        <v>253</v>
      </c>
      <c r="B254" s="525" t="s">
        <v>1515</v>
      </c>
      <c r="C254" s="295" t="s">
        <v>1466</v>
      </c>
      <c r="D254" s="232" t="s">
        <v>1578</v>
      </c>
      <c r="E254" s="293" t="s">
        <v>62</v>
      </c>
      <c r="F254" s="295" t="s">
        <v>107</v>
      </c>
      <c r="G254" s="545" t="s">
        <v>1325</v>
      </c>
      <c r="H254" s="555">
        <v>34650000</v>
      </c>
      <c r="I254" s="295" t="s">
        <v>1910</v>
      </c>
      <c r="J254" s="508">
        <v>1110591910</v>
      </c>
      <c r="K254" s="538" t="s">
        <v>89</v>
      </c>
      <c r="L254" s="297">
        <v>2</v>
      </c>
      <c r="M254" s="297">
        <v>1291</v>
      </c>
      <c r="N254" s="299">
        <v>46087</v>
      </c>
      <c r="O254" s="561">
        <v>589050000</v>
      </c>
      <c r="P254" s="302">
        <v>46100</v>
      </c>
      <c r="Q254" s="293" t="s">
        <v>50</v>
      </c>
      <c r="R254" s="302">
        <v>46106</v>
      </c>
      <c r="S254" s="293">
        <v>1400</v>
      </c>
      <c r="T254" s="495">
        <v>221205</v>
      </c>
      <c r="U254" s="555">
        <f>+H254</f>
        <v>34650000</v>
      </c>
      <c r="V254" s="300">
        <v>46122</v>
      </c>
      <c r="W254" s="301" t="s">
        <v>1911</v>
      </c>
      <c r="X254" s="302">
        <v>46126</v>
      </c>
      <c r="Y254" s="307">
        <v>46216</v>
      </c>
      <c r="Z254" s="299"/>
      <c r="AA254" s="295"/>
      <c r="AB254" s="303">
        <f t="shared" si="119"/>
        <v>11550000</v>
      </c>
      <c r="AC254" s="295"/>
      <c r="AD254" s="629" t="s">
        <v>1912</v>
      </c>
      <c r="AE254" s="295">
        <v>0</v>
      </c>
      <c r="AF254" s="295">
        <v>0</v>
      </c>
      <c r="AG254" s="295">
        <v>0</v>
      </c>
      <c r="AH254" s="295" t="s">
        <v>1913</v>
      </c>
      <c r="AI254" s="295">
        <v>3223120691</v>
      </c>
      <c r="AJ254" s="312" t="s">
        <v>1914</v>
      </c>
      <c r="AK254" s="306">
        <v>35964</v>
      </c>
      <c r="AL254" s="293">
        <v>27</v>
      </c>
      <c r="AM254" s="301" t="s">
        <v>1440</v>
      </c>
      <c r="AN254" s="705" t="s">
        <v>1896</v>
      </c>
    </row>
    <row r="255" spans="1:40" ht="17.25" customHeight="1" x14ac:dyDescent="0.3">
      <c r="A255" s="576">
        <v>254</v>
      </c>
      <c r="B255" s="525" t="s">
        <v>1515</v>
      </c>
      <c r="C255" s="295" t="s">
        <v>1466</v>
      </c>
      <c r="D255" s="232" t="s">
        <v>1584</v>
      </c>
      <c r="E255" s="293" t="s">
        <v>62</v>
      </c>
      <c r="F255" s="294" t="s">
        <v>1426</v>
      </c>
      <c r="G255" s="545" t="s">
        <v>1325</v>
      </c>
      <c r="H255" s="555">
        <v>25200000</v>
      </c>
      <c r="I255" s="295" t="s">
        <v>1915</v>
      </c>
      <c r="J255" s="508">
        <v>1105681913</v>
      </c>
      <c r="K255" s="538" t="s">
        <v>1274</v>
      </c>
      <c r="L255" s="297">
        <v>2</v>
      </c>
      <c r="M255" s="297">
        <v>1292</v>
      </c>
      <c r="N255" s="299">
        <v>46087</v>
      </c>
      <c r="O255" s="561">
        <v>1068800000</v>
      </c>
      <c r="P255" s="302">
        <v>46100</v>
      </c>
      <c r="Q255" s="293" t="s">
        <v>50</v>
      </c>
      <c r="R255" s="490"/>
      <c r="S255" s="342"/>
      <c r="T255" s="495">
        <v>221205</v>
      </c>
      <c r="U255" s="555">
        <v>25200000</v>
      </c>
      <c r="V255" s="300"/>
      <c r="W255" s="386" t="s">
        <v>1731</v>
      </c>
      <c r="X255" s="302"/>
      <c r="Y255" s="307" t="s">
        <v>892</v>
      </c>
      <c r="Z255" s="299"/>
      <c r="AA255" s="295"/>
      <c r="AB255" s="303">
        <f t="shared" si="119"/>
        <v>8400000</v>
      </c>
      <c r="AC255" s="295"/>
      <c r="AD255" s="628" t="s">
        <v>1916</v>
      </c>
      <c r="AE255" s="295">
        <v>0</v>
      </c>
      <c r="AF255" s="295">
        <v>0</v>
      </c>
      <c r="AG255" s="295">
        <v>0</v>
      </c>
      <c r="AH255" s="295" t="s">
        <v>1917</v>
      </c>
      <c r="AI255" s="295">
        <v>3112097046</v>
      </c>
      <c r="AJ255" s="312" t="s">
        <v>1918</v>
      </c>
      <c r="AK255" s="306">
        <v>33352</v>
      </c>
      <c r="AL255" s="293">
        <v>35</v>
      </c>
      <c r="AM255" s="301" t="s">
        <v>1548</v>
      </c>
      <c r="AN255" s="705" t="s">
        <v>1896</v>
      </c>
    </row>
    <row r="256" spans="1:40" ht="17.25" customHeight="1" x14ac:dyDescent="0.3">
      <c r="A256" s="576">
        <v>255</v>
      </c>
      <c r="B256" s="525" t="s">
        <v>1515</v>
      </c>
      <c r="C256" s="295" t="s">
        <v>1466</v>
      </c>
      <c r="D256" s="232" t="s">
        <v>1590</v>
      </c>
      <c r="E256" s="293" t="s">
        <v>62</v>
      </c>
      <c r="F256" s="296" t="s">
        <v>769</v>
      </c>
      <c r="G256" s="545" t="s">
        <v>1325</v>
      </c>
      <c r="H256" s="555">
        <v>18900000</v>
      </c>
      <c r="I256" s="295" t="s">
        <v>1919</v>
      </c>
      <c r="J256" s="508">
        <v>1110593052</v>
      </c>
      <c r="K256" s="538" t="s">
        <v>89</v>
      </c>
      <c r="L256" s="297">
        <v>7</v>
      </c>
      <c r="M256" s="297">
        <v>1293</v>
      </c>
      <c r="N256" s="299">
        <v>46087</v>
      </c>
      <c r="O256" s="561">
        <v>321300000</v>
      </c>
      <c r="P256" s="302">
        <v>46100</v>
      </c>
      <c r="Q256" s="293" t="s">
        <v>50</v>
      </c>
      <c r="R256" s="302">
        <v>46101</v>
      </c>
      <c r="S256" s="293">
        <v>1377</v>
      </c>
      <c r="T256" s="495">
        <v>221205</v>
      </c>
      <c r="U256" s="555">
        <f t="shared" ref="U256:U261" si="120">+H256</f>
        <v>18900000</v>
      </c>
      <c r="V256" s="300">
        <v>46118</v>
      </c>
      <c r="W256" s="301" t="s">
        <v>1920</v>
      </c>
      <c r="X256" s="302">
        <v>46118</v>
      </c>
      <c r="Y256" s="307">
        <v>46208</v>
      </c>
      <c r="Z256" s="299"/>
      <c r="AA256" s="295"/>
      <c r="AB256" s="303">
        <f t="shared" si="119"/>
        <v>6300000</v>
      </c>
      <c r="AC256" s="295"/>
      <c r="AD256" s="629" t="s">
        <v>1921</v>
      </c>
      <c r="AE256" s="295">
        <v>0</v>
      </c>
      <c r="AF256" s="295">
        <v>0</v>
      </c>
      <c r="AG256" s="295">
        <v>0</v>
      </c>
      <c r="AH256" s="295" t="s">
        <v>1922</v>
      </c>
      <c r="AI256" s="295">
        <v>3228774463</v>
      </c>
      <c r="AJ256" s="312" t="s">
        <v>1923</v>
      </c>
      <c r="AK256" s="306">
        <v>36023</v>
      </c>
      <c r="AL256" s="293">
        <v>27</v>
      </c>
      <c r="AM256" s="301" t="s">
        <v>769</v>
      </c>
      <c r="AN256" s="705" t="s">
        <v>1896</v>
      </c>
    </row>
    <row r="257" spans="1:40" ht="17.25" customHeight="1" x14ac:dyDescent="0.3">
      <c r="A257" s="576">
        <v>256</v>
      </c>
      <c r="B257" s="525" t="s">
        <v>1515</v>
      </c>
      <c r="C257" s="295" t="s">
        <v>1466</v>
      </c>
      <c r="D257" s="232" t="s">
        <v>1924</v>
      </c>
      <c r="E257" s="293" t="s">
        <v>62</v>
      </c>
      <c r="F257" s="295" t="s">
        <v>434</v>
      </c>
      <c r="G257" s="545" t="s">
        <v>1325</v>
      </c>
      <c r="H257" s="555">
        <v>13800000</v>
      </c>
      <c r="I257" s="344" t="s">
        <v>1925</v>
      </c>
      <c r="J257" s="508">
        <v>38211453</v>
      </c>
      <c r="K257" s="538" t="s">
        <v>89</v>
      </c>
      <c r="L257" s="297">
        <v>7</v>
      </c>
      <c r="M257" s="297">
        <v>1295</v>
      </c>
      <c r="N257" s="299">
        <v>46087</v>
      </c>
      <c r="O257" s="561">
        <v>703800000</v>
      </c>
      <c r="P257" s="302">
        <v>46100</v>
      </c>
      <c r="Q257" s="293" t="s">
        <v>50</v>
      </c>
      <c r="R257" s="302">
        <v>46101</v>
      </c>
      <c r="S257" s="293">
        <v>1378</v>
      </c>
      <c r="T257" s="495">
        <v>221206</v>
      </c>
      <c r="U257" s="555">
        <f t="shared" si="120"/>
        <v>13800000</v>
      </c>
      <c r="V257" s="300">
        <v>46101</v>
      </c>
      <c r="W257" s="301" t="s">
        <v>1926</v>
      </c>
      <c r="X257" s="302">
        <v>46111</v>
      </c>
      <c r="Y257" s="307">
        <v>46232</v>
      </c>
      <c r="Z257" s="299"/>
      <c r="AA257" s="295"/>
      <c r="AB257" s="303">
        <f t="shared" ref="AB257:AB263" si="121">+U257/4</f>
        <v>3450000</v>
      </c>
      <c r="AC257" s="295"/>
      <c r="AD257" s="628" t="s">
        <v>1927</v>
      </c>
      <c r="AE257" s="295">
        <v>0</v>
      </c>
      <c r="AF257" s="295">
        <v>0</v>
      </c>
      <c r="AG257" s="295">
        <v>0</v>
      </c>
      <c r="AH257" s="295" t="s">
        <v>1928</v>
      </c>
      <c r="AI257" s="295">
        <v>3103870005</v>
      </c>
      <c r="AJ257" s="305" t="s">
        <v>1929</v>
      </c>
      <c r="AK257" s="306">
        <v>31256</v>
      </c>
      <c r="AL257" s="293">
        <v>40</v>
      </c>
      <c r="AM257" s="301" t="s">
        <v>274</v>
      </c>
      <c r="AN257" s="700" t="s">
        <v>1930</v>
      </c>
    </row>
    <row r="258" spans="1:40" ht="17.25" customHeight="1" x14ac:dyDescent="0.3">
      <c r="A258" s="576">
        <v>257</v>
      </c>
      <c r="B258" s="525" t="s">
        <v>1515</v>
      </c>
      <c r="C258" s="295" t="s">
        <v>1466</v>
      </c>
      <c r="D258" s="232" t="s">
        <v>1924</v>
      </c>
      <c r="E258" s="293" t="s">
        <v>62</v>
      </c>
      <c r="F258" s="295" t="s">
        <v>434</v>
      </c>
      <c r="G258" s="545" t="s">
        <v>1325</v>
      </c>
      <c r="H258" s="555">
        <v>13800000</v>
      </c>
      <c r="I258" s="295" t="s">
        <v>1931</v>
      </c>
      <c r="J258" s="508">
        <v>65769089</v>
      </c>
      <c r="K258" s="538" t="s">
        <v>89</v>
      </c>
      <c r="L258" s="297">
        <v>2</v>
      </c>
      <c r="M258" s="297">
        <v>1295</v>
      </c>
      <c r="N258" s="299">
        <v>46087</v>
      </c>
      <c r="O258" s="561">
        <v>703800000</v>
      </c>
      <c r="P258" s="302">
        <v>46100</v>
      </c>
      <c r="Q258" s="293" t="s">
        <v>50</v>
      </c>
      <c r="R258" s="302">
        <v>46101</v>
      </c>
      <c r="S258" s="293">
        <v>1379</v>
      </c>
      <c r="T258" s="495">
        <v>221206</v>
      </c>
      <c r="U258" s="555">
        <f t="shared" si="120"/>
        <v>13800000</v>
      </c>
      <c r="V258" s="300">
        <v>46101</v>
      </c>
      <c r="W258" s="301" t="s">
        <v>1932</v>
      </c>
      <c r="X258" s="302">
        <v>46111</v>
      </c>
      <c r="Y258" s="307">
        <v>46232</v>
      </c>
      <c r="Z258" s="299"/>
      <c r="AA258" s="295"/>
      <c r="AB258" s="303">
        <f t="shared" si="121"/>
        <v>3450000</v>
      </c>
      <c r="AC258" s="295"/>
      <c r="AD258" s="629" t="s">
        <v>1933</v>
      </c>
      <c r="AE258" s="295">
        <v>0</v>
      </c>
      <c r="AF258" s="295">
        <v>0</v>
      </c>
      <c r="AG258" s="295">
        <v>0</v>
      </c>
      <c r="AH258" s="295" t="s">
        <v>1934</v>
      </c>
      <c r="AI258" s="295">
        <v>3142913014</v>
      </c>
      <c r="AJ258" s="305" t="s">
        <v>1935</v>
      </c>
      <c r="AK258" s="306">
        <v>27603</v>
      </c>
      <c r="AL258" s="293">
        <v>50</v>
      </c>
      <c r="AM258" s="301" t="s">
        <v>274</v>
      </c>
      <c r="AN258" s="700" t="s">
        <v>1930</v>
      </c>
    </row>
    <row r="259" spans="1:40" ht="17.25" customHeight="1" x14ac:dyDescent="0.3">
      <c r="A259" s="576">
        <v>258</v>
      </c>
      <c r="B259" s="525" t="s">
        <v>1515</v>
      </c>
      <c r="C259" s="295" t="s">
        <v>1466</v>
      </c>
      <c r="D259" s="232" t="s">
        <v>1924</v>
      </c>
      <c r="E259" s="293" t="s">
        <v>62</v>
      </c>
      <c r="F259" s="295" t="s">
        <v>434</v>
      </c>
      <c r="G259" s="545" t="s">
        <v>1325</v>
      </c>
      <c r="H259" s="555">
        <v>13800000</v>
      </c>
      <c r="I259" s="295" t="s">
        <v>1936</v>
      </c>
      <c r="J259" s="508">
        <v>1006006439</v>
      </c>
      <c r="K259" s="538" t="s">
        <v>89</v>
      </c>
      <c r="L259" s="297">
        <v>1</v>
      </c>
      <c r="M259" s="297">
        <v>1295</v>
      </c>
      <c r="N259" s="299">
        <v>46087</v>
      </c>
      <c r="O259" s="561">
        <v>703800000</v>
      </c>
      <c r="P259" s="302">
        <v>46100</v>
      </c>
      <c r="Q259" s="293" t="s">
        <v>50</v>
      </c>
      <c r="R259" s="302">
        <v>46101</v>
      </c>
      <c r="S259" s="293">
        <v>1380</v>
      </c>
      <c r="T259" s="495">
        <v>221206</v>
      </c>
      <c r="U259" s="555">
        <f t="shared" si="120"/>
        <v>13800000</v>
      </c>
      <c r="V259" s="300">
        <v>46106</v>
      </c>
      <c r="W259" s="301" t="s">
        <v>1937</v>
      </c>
      <c r="X259" s="302">
        <v>46111</v>
      </c>
      <c r="Y259" s="307">
        <v>46232</v>
      </c>
      <c r="Z259" s="299"/>
      <c r="AA259" s="295"/>
      <c r="AB259" s="303">
        <f t="shared" si="121"/>
        <v>3450000</v>
      </c>
      <c r="AC259" s="295"/>
      <c r="AD259" s="628" t="s">
        <v>1938</v>
      </c>
      <c r="AE259" s="295">
        <v>0</v>
      </c>
      <c r="AF259" s="295">
        <v>0</v>
      </c>
      <c r="AG259" s="295">
        <v>0</v>
      </c>
      <c r="AH259" s="295" t="s">
        <v>1904</v>
      </c>
      <c r="AI259" s="295">
        <v>3103490558</v>
      </c>
      <c r="AJ259" s="312" t="s">
        <v>1905</v>
      </c>
      <c r="AK259" s="306">
        <v>37180</v>
      </c>
      <c r="AL259" s="293">
        <v>25</v>
      </c>
      <c r="AM259" s="301" t="s">
        <v>274</v>
      </c>
      <c r="AN259" s="700" t="s">
        <v>1930</v>
      </c>
    </row>
    <row r="260" spans="1:40" ht="17.25" customHeight="1" x14ac:dyDescent="0.3">
      <c r="A260" s="576">
        <v>259</v>
      </c>
      <c r="B260" s="525" t="s">
        <v>1515</v>
      </c>
      <c r="C260" s="295" t="s">
        <v>1466</v>
      </c>
      <c r="D260" s="232" t="s">
        <v>1939</v>
      </c>
      <c r="E260" s="293" t="s">
        <v>62</v>
      </c>
      <c r="F260" s="295" t="s">
        <v>434</v>
      </c>
      <c r="G260" s="545" t="s">
        <v>1325</v>
      </c>
      <c r="H260" s="555">
        <v>13800000</v>
      </c>
      <c r="I260" s="295" t="s">
        <v>1940</v>
      </c>
      <c r="J260" s="508">
        <v>1006006439</v>
      </c>
      <c r="K260" s="538" t="s">
        <v>89</v>
      </c>
      <c r="L260" s="297">
        <v>1</v>
      </c>
      <c r="M260" s="297">
        <v>1295</v>
      </c>
      <c r="N260" s="299">
        <v>46087</v>
      </c>
      <c r="O260" s="561">
        <v>703800000</v>
      </c>
      <c r="P260" s="302">
        <v>46100</v>
      </c>
      <c r="Q260" s="293" t="s">
        <v>50</v>
      </c>
      <c r="R260" s="302">
        <v>46101</v>
      </c>
      <c r="S260" s="293">
        <v>1331</v>
      </c>
      <c r="T260" s="495">
        <v>221206</v>
      </c>
      <c r="U260" s="555">
        <f t="shared" si="120"/>
        <v>13800000</v>
      </c>
      <c r="V260" s="300">
        <v>46101</v>
      </c>
      <c r="W260" s="301" t="s">
        <v>1941</v>
      </c>
      <c r="X260" s="302">
        <v>46111</v>
      </c>
      <c r="Y260" s="307">
        <v>46232</v>
      </c>
      <c r="Z260" s="299"/>
      <c r="AA260" s="295"/>
      <c r="AB260" s="303">
        <f t="shared" si="121"/>
        <v>3450000</v>
      </c>
      <c r="AC260" s="295"/>
      <c r="AD260" s="629" t="s">
        <v>1942</v>
      </c>
      <c r="AE260" s="295">
        <v>0</v>
      </c>
      <c r="AF260" s="295">
        <v>0</v>
      </c>
      <c r="AG260" s="295">
        <v>0</v>
      </c>
      <c r="AH260" s="295" t="s">
        <v>1943</v>
      </c>
      <c r="AI260" s="295">
        <v>3203011999</v>
      </c>
      <c r="AJ260" s="305" t="s">
        <v>1944</v>
      </c>
      <c r="AK260" s="306">
        <v>36366</v>
      </c>
      <c r="AL260" s="293">
        <v>25</v>
      </c>
      <c r="AM260" s="301" t="s">
        <v>274</v>
      </c>
      <c r="AN260" s="700" t="s">
        <v>1930</v>
      </c>
    </row>
    <row r="261" spans="1:40" ht="17.25" customHeight="1" x14ac:dyDescent="0.3">
      <c r="A261" s="576">
        <v>260</v>
      </c>
      <c r="B261" s="525" t="s">
        <v>1515</v>
      </c>
      <c r="C261" s="295" t="s">
        <v>1466</v>
      </c>
      <c r="D261" s="232" t="s">
        <v>1945</v>
      </c>
      <c r="E261" s="293" t="s">
        <v>62</v>
      </c>
      <c r="F261" s="295" t="s">
        <v>107</v>
      </c>
      <c r="G261" s="545" t="s">
        <v>1325</v>
      </c>
      <c r="H261" s="555">
        <v>46200000</v>
      </c>
      <c r="I261" s="295" t="s">
        <v>1946</v>
      </c>
      <c r="J261" s="508">
        <v>1019136531</v>
      </c>
      <c r="K261" s="538" t="s">
        <v>170</v>
      </c>
      <c r="L261" s="297">
        <v>4</v>
      </c>
      <c r="M261" s="297">
        <v>1291</v>
      </c>
      <c r="N261" s="299">
        <v>46087</v>
      </c>
      <c r="O261" s="561">
        <v>589050000</v>
      </c>
      <c r="P261" s="302">
        <v>46100</v>
      </c>
      <c r="Q261" s="293" t="s">
        <v>50</v>
      </c>
      <c r="R261" s="302">
        <v>46101</v>
      </c>
      <c r="S261" s="293">
        <v>1381</v>
      </c>
      <c r="T261" s="495">
        <v>221205</v>
      </c>
      <c r="U261" s="555">
        <f t="shared" si="120"/>
        <v>46200000</v>
      </c>
      <c r="V261" s="300">
        <v>46101</v>
      </c>
      <c r="W261" s="301" t="s">
        <v>1947</v>
      </c>
      <c r="X261" s="302">
        <v>46111</v>
      </c>
      <c r="Y261" s="307">
        <v>46232</v>
      </c>
      <c r="Z261" s="299"/>
      <c r="AA261" s="295"/>
      <c r="AB261" s="303">
        <f t="shared" si="121"/>
        <v>11550000</v>
      </c>
      <c r="AC261" s="295"/>
      <c r="AD261" s="628" t="s">
        <v>1948</v>
      </c>
      <c r="AE261" s="295">
        <v>0</v>
      </c>
      <c r="AF261" s="295">
        <v>0</v>
      </c>
      <c r="AG261" s="295">
        <v>0</v>
      </c>
      <c r="AH261" s="295" t="s">
        <v>1949</v>
      </c>
      <c r="AI261" s="295">
        <v>3132479196</v>
      </c>
      <c r="AJ261" s="305" t="s">
        <v>1950</v>
      </c>
      <c r="AK261" s="306">
        <v>35803</v>
      </c>
      <c r="AL261" s="293">
        <v>27</v>
      </c>
      <c r="AM261" s="301" t="s">
        <v>1440</v>
      </c>
      <c r="AN261" s="700" t="s">
        <v>1930</v>
      </c>
    </row>
    <row r="262" spans="1:40" ht="17.25" customHeight="1" x14ac:dyDescent="0.3">
      <c r="A262" s="576">
        <v>261</v>
      </c>
      <c r="B262" s="525" t="s">
        <v>1515</v>
      </c>
      <c r="C262" s="295" t="s">
        <v>1466</v>
      </c>
      <c r="D262" s="232" t="s">
        <v>1951</v>
      </c>
      <c r="E262" s="293" t="s">
        <v>62</v>
      </c>
      <c r="F262" s="294" t="s">
        <v>1426</v>
      </c>
      <c r="G262" s="545" t="s">
        <v>1325</v>
      </c>
      <c r="H262" s="555">
        <v>33600000</v>
      </c>
      <c r="I262" s="295" t="s">
        <v>1952</v>
      </c>
      <c r="J262" s="508">
        <v>1110497334</v>
      </c>
      <c r="K262" s="538" t="s">
        <v>89</v>
      </c>
      <c r="L262" s="297">
        <v>8</v>
      </c>
      <c r="M262" s="297">
        <v>1292</v>
      </c>
      <c r="N262" s="299">
        <v>46087</v>
      </c>
      <c r="O262" s="561">
        <v>1068800000</v>
      </c>
      <c r="P262" s="302">
        <v>46100</v>
      </c>
      <c r="Q262" s="293" t="s">
        <v>50</v>
      </c>
      <c r="R262" s="302">
        <v>46107</v>
      </c>
      <c r="S262" s="293">
        <v>1442</v>
      </c>
      <c r="T262" s="495">
        <v>221205</v>
      </c>
      <c r="U262" s="555">
        <v>33600000</v>
      </c>
      <c r="V262" s="300">
        <v>46106</v>
      </c>
      <c r="W262" s="301" t="s">
        <v>1953</v>
      </c>
      <c r="X262" s="302">
        <v>46111</v>
      </c>
      <c r="Y262" s="307">
        <v>46232</v>
      </c>
      <c r="Z262" s="299"/>
      <c r="AA262" s="295"/>
      <c r="AB262" s="303">
        <f t="shared" si="121"/>
        <v>8400000</v>
      </c>
      <c r="AC262" s="295"/>
      <c r="AD262" s="629" t="s">
        <v>1954</v>
      </c>
      <c r="AE262" s="295">
        <v>0</v>
      </c>
      <c r="AF262" s="295">
        <v>0</v>
      </c>
      <c r="AG262" s="295">
        <v>0</v>
      </c>
      <c r="AH262" s="295" t="s">
        <v>1955</v>
      </c>
      <c r="AI262" s="295">
        <v>3214996693</v>
      </c>
      <c r="AJ262" s="305" t="s">
        <v>1956</v>
      </c>
      <c r="AK262" s="306" t="s">
        <v>1957</v>
      </c>
      <c r="AL262" s="293">
        <v>35</v>
      </c>
      <c r="AM262" s="301" t="s">
        <v>1548</v>
      </c>
      <c r="AN262" s="700" t="s">
        <v>1930</v>
      </c>
    </row>
    <row r="263" spans="1:40" ht="17.25" customHeight="1" x14ac:dyDescent="0.3">
      <c r="A263" s="576">
        <v>262</v>
      </c>
      <c r="B263" s="525" t="s">
        <v>1515</v>
      </c>
      <c r="C263" s="295" t="s">
        <v>1466</v>
      </c>
      <c r="D263" s="232" t="s">
        <v>1958</v>
      </c>
      <c r="E263" s="293" t="s">
        <v>62</v>
      </c>
      <c r="F263" s="296" t="s">
        <v>769</v>
      </c>
      <c r="G263" s="545" t="s">
        <v>1325</v>
      </c>
      <c r="H263" s="555">
        <v>25200000</v>
      </c>
      <c r="I263" s="295" t="s">
        <v>1959</v>
      </c>
      <c r="J263" s="508">
        <v>1110522569</v>
      </c>
      <c r="K263" s="538" t="s">
        <v>89</v>
      </c>
      <c r="L263" s="297">
        <v>9</v>
      </c>
      <c r="M263" s="297">
        <v>1293</v>
      </c>
      <c r="N263" s="299">
        <v>46087</v>
      </c>
      <c r="O263" s="561">
        <v>321300000</v>
      </c>
      <c r="P263" s="302">
        <v>46100</v>
      </c>
      <c r="Q263" s="293" t="s">
        <v>50</v>
      </c>
      <c r="R263" s="302">
        <v>46101</v>
      </c>
      <c r="S263" s="293">
        <v>1332</v>
      </c>
      <c r="T263" s="495">
        <v>221205</v>
      </c>
      <c r="U263" s="555">
        <f>+H263</f>
        <v>25200000</v>
      </c>
      <c r="V263" s="300">
        <v>46101</v>
      </c>
      <c r="W263" s="301" t="s">
        <v>1960</v>
      </c>
      <c r="X263" s="302">
        <v>46111</v>
      </c>
      <c r="Y263" s="307">
        <v>46232</v>
      </c>
      <c r="Z263" s="299"/>
      <c r="AA263" s="295"/>
      <c r="AB263" s="303">
        <f t="shared" si="121"/>
        <v>6300000</v>
      </c>
      <c r="AC263" s="295"/>
      <c r="AD263" s="628" t="s">
        <v>1961</v>
      </c>
      <c r="AE263" s="295">
        <v>0</v>
      </c>
      <c r="AF263" s="295">
        <v>0</v>
      </c>
      <c r="AG263" s="295">
        <v>0</v>
      </c>
      <c r="AH263" s="295" t="s">
        <v>1962</v>
      </c>
      <c r="AI263" s="295">
        <v>3209229060</v>
      </c>
      <c r="AJ263" s="305" t="s">
        <v>1963</v>
      </c>
      <c r="AK263" s="306">
        <v>33689</v>
      </c>
      <c r="AL263" s="293">
        <v>33</v>
      </c>
      <c r="AM263" s="301" t="s">
        <v>769</v>
      </c>
      <c r="AN263" s="700" t="s">
        <v>1930</v>
      </c>
    </row>
    <row r="264" spans="1:40" ht="17.25" customHeight="1" x14ac:dyDescent="0.3">
      <c r="A264" s="576">
        <v>263</v>
      </c>
      <c r="B264" s="525" t="s">
        <v>1515</v>
      </c>
      <c r="C264" s="295" t="s">
        <v>1466</v>
      </c>
      <c r="D264" s="232" t="s">
        <v>1803</v>
      </c>
      <c r="E264" s="293" t="s">
        <v>62</v>
      </c>
      <c r="F264" s="295" t="s">
        <v>434</v>
      </c>
      <c r="G264" s="545" t="s">
        <v>1325</v>
      </c>
      <c r="H264" s="555">
        <v>12600000</v>
      </c>
      <c r="I264" s="232" t="s">
        <v>1964</v>
      </c>
      <c r="J264" s="517">
        <v>1037776886</v>
      </c>
      <c r="K264" s="538" t="s">
        <v>89</v>
      </c>
      <c r="L264" s="297">
        <v>4</v>
      </c>
      <c r="M264" s="297">
        <v>1289</v>
      </c>
      <c r="N264" s="299">
        <v>46087</v>
      </c>
      <c r="O264" s="561">
        <v>1578150000</v>
      </c>
      <c r="P264" s="302">
        <v>46100</v>
      </c>
      <c r="Q264" s="293" t="s">
        <v>50</v>
      </c>
      <c r="R264" s="302">
        <v>46105</v>
      </c>
      <c r="S264" s="293">
        <v>1394</v>
      </c>
      <c r="T264" s="495">
        <v>221202</v>
      </c>
      <c r="U264" s="555">
        <f t="shared" ref="U264:U269" si="122">+H264</f>
        <v>12600000</v>
      </c>
      <c r="V264" s="300">
        <v>46111</v>
      </c>
      <c r="W264" s="311" t="s">
        <v>1965</v>
      </c>
      <c r="X264" s="302">
        <v>46125</v>
      </c>
      <c r="Y264" s="307">
        <v>46246</v>
      </c>
      <c r="Z264" s="299"/>
      <c r="AA264" s="295"/>
      <c r="AB264" s="303">
        <f t="shared" ref="AB264:AB266" si="123">+U264/4</f>
        <v>3150000</v>
      </c>
      <c r="AC264" s="295"/>
      <c r="AD264" s="629" t="s">
        <v>1966</v>
      </c>
      <c r="AE264" s="295">
        <v>0</v>
      </c>
      <c r="AF264" s="295">
        <v>0</v>
      </c>
      <c r="AG264" s="295">
        <v>0</v>
      </c>
      <c r="AH264" s="232" t="s">
        <v>1967</v>
      </c>
      <c r="AI264" s="232">
        <v>3224321752</v>
      </c>
      <c r="AJ264" s="366" t="s">
        <v>1968</v>
      </c>
      <c r="AK264" s="306">
        <v>38255</v>
      </c>
      <c r="AL264" s="293">
        <v>20</v>
      </c>
      <c r="AM264" s="301" t="s">
        <v>274</v>
      </c>
      <c r="AN264" s="706" t="s">
        <v>1969</v>
      </c>
    </row>
    <row r="265" spans="1:40" ht="17.25" customHeight="1" x14ac:dyDescent="0.3">
      <c r="A265" s="576">
        <v>264</v>
      </c>
      <c r="B265" s="525" t="s">
        <v>1515</v>
      </c>
      <c r="C265" s="295" t="s">
        <v>1466</v>
      </c>
      <c r="D265" s="232" t="s">
        <v>1803</v>
      </c>
      <c r="E265" s="293" t="s">
        <v>62</v>
      </c>
      <c r="F265" s="295" t="s">
        <v>434</v>
      </c>
      <c r="G265" s="545" t="s">
        <v>1325</v>
      </c>
      <c r="H265" s="555">
        <v>12600000</v>
      </c>
      <c r="I265" s="232" t="s">
        <v>1970</v>
      </c>
      <c r="J265" s="517">
        <v>1110544624</v>
      </c>
      <c r="K265" s="538" t="s">
        <v>89</v>
      </c>
      <c r="L265" s="297">
        <v>0</v>
      </c>
      <c r="M265" s="297">
        <v>1289</v>
      </c>
      <c r="N265" s="299">
        <v>46087</v>
      </c>
      <c r="O265" s="561">
        <v>1578150000</v>
      </c>
      <c r="P265" s="302">
        <v>46100</v>
      </c>
      <c r="Q265" s="293" t="s">
        <v>50</v>
      </c>
      <c r="R265" s="302">
        <v>46101</v>
      </c>
      <c r="S265" s="293">
        <v>1358</v>
      </c>
      <c r="T265" s="495">
        <v>221202</v>
      </c>
      <c r="U265" s="555">
        <f t="shared" si="122"/>
        <v>12600000</v>
      </c>
      <c r="V265" s="300">
        <v>46113</v>
      </c>
      <c r="W265" s="311" t="s">
        <v>1971</v>
      </c>
      <c r="X265" s="302">
        <v>46125</v>
      </c>
      <c r="Y265" s="307">
        <v>46246</v>
      </c>
      <c r="Z265" s="299"/>
      <c r="AA265" s="295"/>
      <c r="AB265" s="303">
        <f t="shared" si="123"/>
        <v>3150000</v>
      </c>
      <c r="AC265" s="295"/>
      <c r="AD265" s="628" t="s">
        <v>1972</v>
      </c>
      <c r="AE265" s="295">
        <v>0</v>
      </c>
      <c r="AF265" s="295">
        <v>0</v>
      </c>
      <c r="AG265" s="295">
        <v>0</v>
      </c>
      <c r="AH265" s="232" t="s">
        <v>1973</v>
      </c>
      <c r="AI265" s="232">
        <v>3017584914</v>
      </c>
      <c r="AJ265" s="366" t="s">
        <v>1974</v>
      </c>
      <c r="AK265" s="306">
        <v>34363</v>
      </c>
      <c r="AL265" s="293">
        <v>46</v>
      </c>
      <c r="AM265" s="301" t="s">
        <v>274</v>
      </c>
      <c r="AN265" s="706" t="s">
        <v>1969</v>
      </c>
    </row>
    <row r="266" spans="1:40" ht="17.25" customHeight="1" x14ac:dyDescent="0.3">
      <c r="A266" s="576">
        <v>265</v>
      </c>
      <c r="B266" s="525" t="s">
        <v>1515</v>
      </c>
      <c r="C266" s="295" t="s">
        <v>1466</v>
      </c>
      <c r="D266" s="232" t="s">
        <v>1803</v>
      </c>
      <c r="E266" s="293" t="s">
        <v>62</v>
      </c>
      <c r="F266" s="295" t="s">
        <v>434</v>
      </c>
      <c r="G266" s="545" t="s">
        <v>1325</v>
      </c>
      <c r="H266" s="555">
        <v>12600000</v>
      </c>
      <c r="I266" s="232" t="s">
        <v>1975</v>
      </c>
      <c r="J266" s="517">
        <v>1192819350</v>
      </c>
      <c r="K266" s="538" t="s">
        <v>1976</v>
      </c>
      <c r="L266" s="297">
        <v>8</v>
      </c>
      <c r="M266" s="297">
        <v>1289</v>
      </c>
      <c r="N266" s="299">
        <v>46087</v>
      </c>
      <c r="O266" s="561">
        <v>1578150000</v>
      </c>
      <c r="P266" s="302">
        <v>46100</v>
      </c>
      <c r="Q266" s="293" t="s">
        <v>50</v>
      </c>
      <c r="R266" s="302">
        <v>46105</v>
      </c>
      <c r="S266" s="293">
        <v>1395</v>
      </c>
      <c r="T266" s="495">
        <v>221202</v>
      </c>
      <c r="U266" s="555">
        <f t="shared" si="122"/>
        <v>12600000</v>
      </c>
      <c r="V266" s="300">
        <v>46122</v>
      </c>
      <c r="W266" s="311" t="s">
        <v>1977</v>
      </c>
      <c r="X266" s="302">
        <v>46127</v>
      </c>
      <c r="Y266" s="307">
        <v>46248</v>
      </c>
      <c r="Z266" s="299"/>
      <c r="AA266" s="295"/>
      <c r="AB266" s="303">
        <f t="shared" si="123"/>
        <v>3150000</v>
      </c>
      <c r="AC266" s="295"/>
      <c r="AD266" s="629" t="s">
        <v>1978</v>
      </c>
      <c r="AE266" s="295">
        <v>0</v>
      </c>
      <c r="AF266" s="295">
        <v>0</v>
      </c>
      <c r="AG266" s="295">
        <v>0</v>
      </c>
      <c r="AH266" s="232" t="s">
        <v>1979</v>
      </c>
      <c r="AI266" s="232">
        <v>3115891124</v>
      </c>
      <c r="AJ266" s="366" t="s">
        <v>1980</v>
      </c>
      <c r="AK266" s="306">
        <v>36888</v>
      </c>
      <c r="AL266" s="293">
        <v>25</v>
      </c>
      <c r="AM266" s="301" t="s">
        <v>274</v>
      </c>
      <c r="AN266" s="706" t="s">
        <v>1969</v>
      </c>
    </row>
    <row r="267" spans="1:40" ht="17.25" customHeight="1" x14ac:dyDescent="0.3">
      <c r="A267" s="576">
        <v>266</v>
      </c>
      <c r="B267" s="525" t="s">
        <v>1515</v>
      </c>
      <c r="C267" s="295" t="s">
        <v>1466</v>
      </c>
      <c r="D267" s="232" t="s">
        <v>1629</v>
      </c>
      <c r="E267" s="293" t="s">
        <v>62</v>
      </c>
      <c r="F267" s="295" t="s">
        <v>107</v>
      </c>
      <c r="G267" s="545" t="s">
        <v>1325</v>
      </c>
      <c r="H267" s="560">
        <v>34200000</v>
      </c>
      <c r="I267" s="232" t="s">
        <v>1981</v>
      </c>
      <c r="J267" s="517">
        <v>1234644950</v>
      </c>
      <c r="K267" s="538" t="s">
        <v>89</v>
      </c>
      <c r="L267" s="297">
        <v>6</v>
      </c>
      <c r="M267" s="297">
        <v>1285</v>
      </c>
      <c r="N267" s="299">
        <v>46087</v>
      </c>
      <c r="O267" s="561">
        <v>1427850000</v>
      </c>
      <c r="P267" s="302">
        <v>46100</v>
      </c>
      <c r="Q267" s="293" t="s">
        <v>50</v>
      </c>
      <c r="R267" s="302">
        <v>46106</v>
      </c>
      <c r="S267" s="293">
        <v>1401</v>
      </c>
      <c r="T267" s="495">
        <v>221201</v>
      </c>
      <c r="U267" s="555">
        <f t="shared" si="122"/>
        <v>34200000</v>
      </c>
      <c r="V267" s="300">
        <v>46122</v>
      </c>
      <c r="W267" s="301" t="s">
        <v>1982</v>
      </c>
      <c r="X267" s="302">
        <v>46126</v>
      </c>
      <c r="Y267" s="307">
        <v>46247</v>
      </c>
      <c r="Z267" s="299"/>
      <c r="AA267" s="295"/>
      <c r="AB267" s="303">
        <f>+U267/4</f>
        <v>8550000</v>
      </c>
      <c r="AC267" s="295"/>
      <c r="AD267" s="628" t="s">
        <v>1983</v>
      </c>
      <c r="AE267" s="295">
        <v>0</v>
      </c>
      <c r="AF267" s="295">
        <v>0</v>
      </c>
      <c r="AG267" s="295">
        <v>0</v>
      </c>
      <c r="AH267" s="232" t="s">
        <v>1984</v>
      </c>
      <c r="AI267" s="232">
        <v>3105695509</v>
      </c>
      <c r="AJ267" s="366" t="s">
        <v>1985</v>
      </c>
      <c r="AK267" s="306">
        <v>36370</v>
      </c>
      <c r="AL267" s="293">
        <v>26</v>
      </c>
      <c r="AM267" s="301" t="s">
        <v>1440</v>
      </c>
      <c r="AN267" s="706" t="s">
        <v>1986</v>
      </c>
    </row>
    <row r="268" spans="1:40" ht="17.25" customHeight="1" x14ac:dyDescent="0.3">
      <c r="A268" s="576">
        <v>267</v>
      </c>
      <c r="B268" s="525" t="s">
        <v>1515</v>
      </c>
      <c r="C268" s="295" t="s">
        <v>1466</v>
      </c>
      <c r="D268" s="232" t="s">
        <v>1622</v>
      </c>
      <c r="E268" s="293" t="s">
        <v>62</v>
      </c>
      <c r="F268" s="294" t="s">
        <v>1426</v>
      </c>
      <c r="G268" s="545" t="s">
        <v>1325</v>
      </c>
      <c r="H268" s="555">
        <v>25600000</v>
      </c>
      <c r="I268" s="232" t="s">
        <v>1987</v>
      </c>
      <c r="J268" s="517">
        <v>65630918</v>
      </c>
      <c r="K268" s="538" t="s">
        <v>89</v>
      </c>
      <c r="L268" s="297">
        <v>5</v>
      </c>
      <c r="M268" s="297">
        <v>1286</v>
      </c>
      <c r="N268" s="299">
        <v>46087</v>
      </c>
      <c r="O268" s="561">
        <v>1068800000</v>
      </c>
      <c r="P268" s="302">
        <v>46100</v>
      </c>
      <c r="Q268" s="293" t="s">
        <v>50</v>
      </c>
      <c r="R268" s="302">
        <v>46108</v>
      </c>
      <c r="S268" s="293">
        <v>1461</v>
      </c>
      <c r="T268" s="495">
        <v>221201</v>
      </c>
      <c r="U268" s="555">
        <f t="shared" si="122"/>
        <v>25600000</v>
      </c>
      <c r="V268" s="300">
        <v>46108</v>
      </c>
      <c r="W268" s="311" t="s">
        <v>1988</v>
      </c>
      <c r="X268" s="302">
        <v>46125</v>
      </c>
      <c r="Y268" s="307">
        <v>46246</v>
      </c>
      <c r="Z268" s="299"/>
      <c r="AA268" s="295"/>
      <c r="AB268" s="303">
        <f t="shared" ref="AB268:AB272" si="124">+U268/4</f>
        <v>6400000</v>
      </c>
      <c r="AC268" s="295"/>
      <c r="AD268" s="629" t="s">
        <v>1989</v>
      </c>
      <c r="AE268" s="295">
        <v>0</v>
      </c>
      <c r="AF268" s="295">
        <v>0</v>
      </c>
      <c r="AG268" s="295">
        <v>0</v>
      </c>
      <c r="AH268" s="232" t="s">
        <v>1990</v>
      </c>
      <c r="AI268" s="366">
        <v>3223635590</v>
      </c>
      <c r="AJ268" s="366" t="s">
        <v>1991</v>
      </c>
      <c r="AK268" s="306">
        <v>30077</v>
      </c>
      <c r="AL268" s="293">
        <v>43</v>
      </c>
      <c r="AM268" s="301" t="str">
        <f>+F268</f>
        <v>ENFERMERO(A)</v>
      </c>
      <c r="AN268" s="706" t="s">
        <v>1969</v>
      </c>
    </row>
    <row r="269" spans="1:40" ht="17.25" customHeight="1" x14ac:dyDescent="0.3">
      <c r="A269" s="576">
        <v>268</v>
      </c>
      <c r="B269" s="525" t="s">
        <v>1515</v>
      </c>
      <c r="C269" s="295" t="s">
        <v>1466</v>
      </c>
      <c r="D269" s="232" t="s">
        <v>1789</v>
      </c>
      <c r="E269" s="293" t="s">
        <v>62</v>
      </c>
      <c r="F269" s="296" t="s">
        <v>769</v>
      </c>
      <c r="G269" s="545" t="s">
        <v>1325</v>
      </c>
      <c r="H269" s="555">
        <v>21200000</v>
      </c>
      <c r="I269" s="232" t="s">
        <v>1992</v>
      </c>
      <c r="J269" s="517">
        <v>1234641388</v>
      </c>
      <c r="K269" s="538" t="s">
        <v>89</v>
      </c>
      <c r="L269" s="297">
        <v>2</v>
      </c>
      <c r="M269" s="297">
        <v>1287</v>
      </c>
      <c r="N269" s="299">
        <v>46087</v>
      </c>
      <c r="O269" s="561">
        <v>885100000</v>
      </c>
      <c r="P269" s="302">
        <v>46100</v>
      </c>
      <c r="Q269" s="293" t="s">
        <v>50</v>
      </c>
      <c r="R269" s="302">
        <v>46106</v>
      </c>
      <c r="S269" s="293">
        <v>1402</v>
      </c>
      <c r="T269" s="495">
        <v>221201</v>
      </c>
      <c r="U269" s="555">
        <f t="shared" si="122"/>
        <v>21200000</v>
      </c>
      <c r="V269" s="300">
        <v>46106</v>
      </c>
      <c r="W269" s="311" t="s">
        <v>1993</v>
      </c>
      <c r="X269" s="302">
        <v>46125</v>
      </c>
      <c r="Y269" s="307">
        <v>46246</v>
      </c>
      <c r="Z269" s="299"/>
      <c r="AA269" s="295"/>
      <c r="AB269" s="303">
        <f t="shared" si="124"/>
        <v>5300000</v>
      </c>
      <c r="AC269" s="295"/>
      <c r="AD269" s="628" t="s">
        <v>1994</v>
      </c>
      <c r="AE269" s="295">
        <v>0</v>
      </c>
      <c r="AF269" s="295">
        <v>0</v>
      </c>
      <c r="AG269" s="295">
        <v>0</v>
      </c>
      <c r="AH269" s="232" t="s">
        <v>1995</v>
      </c>
      <c r="AI269" s="232">
        <v>3022846131</v>
      </c>
      <c r="AJ269" s="366" t="s">
        <v>1996</v>
      </c>
      <c r="AK269" s="306">
        <v>35921</v>
      </c>
      <c r="AL269" s="293">
        <v>27</v>
      </c>
      <c r="AM269" s="301" t="str">
        <f>+F269</f>
        <v>PSICOLOGO</v>
      </c>
      <c r="AN269" s="706" t="s">
        <v>1969</v>
      </c>
    </row>
    <row r="270" spans="1:40" ht="17.25" customHeight="1" x14ac:dyDescent="0.3">
      <c r="A270" s="576">
        <v>269</v>
      </c>
      <c r="B270" s="525" t="s">
        <v>1515</v>
      </c>
      <c r="C270" s="295" t="s">
        <v>1466</v>
      </c>
      <c r="D270" s="232" t="s">
        <v>1803</v>
      </c>
      <c r="E270" s="293" t="s">
        <v>62</v>
      </c>
      <c r="F270" s="295" t="s">
        <v>434</v>
      </c>
      <c r="G270" s="545" t="s">
        <v>1325</v>
      </c>
      <c r="H270" s="555">
        <v>12600000</v>
      </c>
      <c r="I270" s="232" t="s">
        <v>1997</v>
      </c>
      <c r="J270" s="517">
        <v>1007817813</v>
      </c>
      <c r="K270" s="538" t="s">
        <v>89</v>
      </c>
      <c r="L270" s="297">
        <v>5</v>
      </c>
      <c r="M270" s="297">
        <v>1289</v>
      </c>
      <c r="N270" s="299">
        <v>46087</v>
      </c>
      <c r="O270" s="561">
        <v>1578150000</v>
      </c>
      <c r="P270" s="302">
        <v>46100</v>
      </c>
      <c r="Q270" s="293" t="s">
        <v>50</v>
      </c>
      <c r="R270" s="302">
        <v>46101</v>
      </c>
      <c r="S270" s="293">
        <v>1333</v>
      </c>
      <c r="T270" s="495">
        <v>221202</v>
      </c>
      <c r="U270" s="555">
        <f t="shared" ref="U270:U275" si="125">+H270</f>
        <v>12600000</v>
      </c>
      <c r="V270" s="300">
        <v>46106</v>
      </c>
      <c r="W270" s="385">
        <v>100054865</v>
      </c>
      <c r="X270" s="302">
        <v>46118</v>
      </c>
      <c r="Y270" s="307">
        <v>46239</v>
      </c>
      <c r="Z270" s="299"/>
      <c r="AA270" s="295"/>
      <c r="AB270" s="303">
        <f t="shared" si="124"/>
        <v>3150000</v>
      </c>
      <c r="AC270" s="295"/>
      <c r="AD270" s="629" t="s">
        <v>1998</v>
      </c>
      <c r="AE270" s="295">
        <v>0</v>
      </c>
      <c r="AF270" s="295">
        <v>0</v>
      </c>
      <c r="AG270" s="295">
        <v>0</v>
      </c>
      <c r="AH270" s="232" t="s">
        <v>1999</v>
      </c>
      <c r="AI270" s="232">
        <v>3186880712</v>
      </c>
      <c r="AJ270" s="366" t="s">
        <v>2000</v>
      </c>
      <c r="AK270" s="306">
        <v>36513</v>
      </c>
      <c r="AL270" s="293">
        <v>25</v>
      </c>
      <c r="AM270" s="301" t="s">
        <v>274</v>
      </c>
      <c r="AN270" s="707" t="s">
        <v>2001</v>
      </c>
    </row>
    <row r="271" spans="1:40" ht="17.25" customHeight="1" x14ac:dyDescent="0.3">
      <c r="A271" s="576">
        <v>270</v>
      </c>
      <c r="B271" s="525" t="s">
        <v>1515</v>
      </c>
      <c r="C271" s="295" t="s">
        <v>1466</v>
      </c>
      <c r="D271" s="232" t="s">
        <v>1803</v>
      </c>
      <c r="E271" s="293" t="s">
        <v>62</v>
      </c>
      <c r="F271" s="295" t="s">
        <v>434</v>
      </c>
      <c r="G271" s="545" t="s">
        <v>1325</v>
      </c>
      <c r="H271" s="555">
        <v>12600000</v>
      </c>
      <c r="I271" s="232" t="s">
        <v>2002</v>
      </c>
      <c r="J271" s="517">
        <v>93376567</v>
      </c>
      <c r="K271" s="538" t="s">
        <v>89</v>
      </c>
      <c r="L271" s="297">
        <v>6</v>
      </c>
      <c r="M271" s="297">
        <v>1289</v>
      </c>
      <c r="N271" s="299">
        <v>46087</v>
      </c>
      <c r="O271" s="561">
        <v>1578150000</v>
      </c>
      <c r="P271" s="302">
        <v>46100</v>
      </c>
      <c r="Q271" s="293" t="s">
        <v>50</v>
      </c>
      <c r="R271" s="302">
        <v>46101</v>
      </c>
      <c r="S271" s="293">
        <v>1334</v>
      </c>
      <c r="T271" s="495">
        <v>221202</v>
      </c>
      <c r="U271" s="555">
        <f t="shared" si="125"/>
        <v>12600000</v>
      </c>
      <c r="V271" s="300">
        <v>46106</v>
      </c>
      <c r="W271" s="311" t="s">
        <v>2003</v>
      </c>
      <c r="X271" s="302">
        <v>46118</v>
      </c>
      <c r="Y271" s="307">
        <v>46239</v>
      </c>
      <c r="Z271" s="299"/>
      <c r="AA271" s="295"/>
      <c r="AB271" s="303">
        <f t="shared" si="124"/>
        <v>3150000</v>
      </c>
      <c r="AC271" s="295"/>
      <c r="AD271" s="628" t="s">
        <v>2004</v>
      </c>
      <c r="AE271" s="295">
        <v>0</v>
      </c>
      <c r="AF271" s="295">
        <v>0</v>
      </c>
      <c r="AG271" s="295">
        <v>0</v>
      </c>
      <c r="AH271" s="232" t="s">
        <v>2005</v>
      </c>
      <c r="AI271" s="232">
        <v>3505039507</v>
      </c>
      <c r="AJ271" s="366" t="s">
        <v>2006</v>
      </c>
      <c r="AK271" s="306">
        <v>25355</v>
      </c>
      <c r="AL271" s="293">
        <v>46</v>
      </c>
      <c r="AM271" s="301" t="s">
        <v>274</v>
      </c>
      <c r="AN271" s="707" t="s">
        <v>2001</v>
      </c>
    </row>
    <row r="272" spans="1:40" ht="17.25" customHeight="1" x14ac:dyDescent="0.3">
      <c r="A272" s="576">
        <v>271</v>
      </c>
      <c r="B272" s="525" t="s">
        <v>1515</v>
      </c>
      <c r="C272" s="295" t="s">
        <v>1466</v>
      </c>
      <c r="D272" s="232" t="s">
        <v>1803</v>
      </c>
      <c r="E272" s="293" t="s">
        <v>62</v>
      </c>
      <c r="F272" s="295" t="s">
        <v>434</v>
      </c>
      <c r="G272" s="545" t="s">
        <v>1325</v>
      </c>
      <c r="H272" s="555">
        <v>12600000</v>
      </c>
      <c r="I272" s="232" t="s">
        <v>2007</v>
      </c>
      <c r="J272" s="517">
        <v>65767701</v>
      </c>
      <c r="K272" s="538" t="s">
        <v>89</v>
      </c>
      <c r="L272" s="297">
        <v>3</v>
      </c>
      <c r="M272" s="297">
        <v>1289</v>
      </c>
      <c r="N272" s="299">
        <v>46087</v>
      </c>
      <c r="O272" s="561">
        <v>1578150000</v>
      </c>
      <c r="P272" s="302">
        <v>46100</v>
      </c>
      <c r="Q272" s="293" t="s">
        <v>50</v>
      </c>
      <c r="R272" s="302">
        <v>46101</v>
      </c>
      <c r="S272" s="293">
        <v>1382</v>
      </c>
      <c r="T272" s="495">
        <v>221202</v>
      </c>
      <c r="U272" s="555">
        <f t="shared" si="125"/>
        <v>12600000</v>
      </c>
      <c r="V272" s="300">
        <v>46106</v>
      </c>
      <c r="W272" s="385">
        <v>100054863</v>
      </c>
      <c r="X272" s="302">
        <v>46118</v>
      </c>
      <c r="Y272" s="307">
        <v>46239</v>
      </c>
      <c r="Z272" s="299"/>
      <c r="AA272" s="295"/>
      <c r="AB272" s="303">
        <f t="shared" si="124"/>
        <v>3150000</v>
      </c>
      <c r="AC272" s="295"/>
      <c r="AD272" s="629" t="s">
        <v>2008</v>
      </c>
      <c r="AE272" s="295">
        <v>0</v>
      </c>
      <c r="AF272" s="295">
        <v>0</v>
      </c>
      <c r="AG272" s="295">
        <v>0</v>
      </c>
      <c r="AH272" s="232" t="s">
        <v>2009</v>
      </c>
      <c r="AI272" s="232">
        <v>3162232932</v>
      </c>
      <c r="AJ272" s="366" t="s">
        <v>2010</v>
      </c>
      <c r="AK272" s="306">
        <v>27550</v>
      </c>
      <c r="AL272" s="293">
        <v>40</v>
      </c>
      <c r="AM272" s="301" t="s">
        <v>274</v>
      </c>
      <c r="AN272" s="707" t="s">
        <v>2001</v>
      </c>
    </row>
    <row r="273" spans="1:40" ht="17.25" customHeight="1" x14ac:dyDescent="0.3">
      <c r="A273" s="576">
        <v>272</v>
      </c>
      <c r="B273" s="525" t="s">
        <v>1515</v>
      </c>
      <c r="C273" s="295" t="s">
        <v>1466</v>
      </c>
      <c r="D273" s="232" t="s">
        <v>1629</v>
      </c>
      <c r="E273" s="293" t="s">
        <v>62</v>
      </c>
      <c r="F273" s="295" t="s">
        <v>107</v>
      </c>
      <c r="G273" s="545" t="s">
        <v>1325</v>
      </c>
      <c r="H273" s="560">
        <v>34200000</v>
      </c>
      <c r="I273" s="232" t="s">
        <v>2011</v>
      </c>
      <c r="J273" s="517">
        <v>1002161892</v>
      </c>
      <c r="K273" s="538" t="s">
        <v>1108</v>
      </c>
      <c r="L273" s="297">
        <v>1</v>
      </c>
      <c r="M273" s="297">
        <v>1285</v>
      </c>
      <c r="N273" s="299">
        <v>46087</v>
      </c>
      <c r="O273" s="561">
        <v>1427850000</v>
      </c>
      <c r="P273" s="302">
        <v>46100</v>
      </c>
      <c r="Q273" s="293" t="s">
        <v>50</v>
      </c>
      <c r="R273" s="302">
        <v>46101</v>
      </c>
      <c r="S273" s="293">
        <v>1335</v>
      </c>
      <c r="T273" s="495">
        <v>221201</v>
      </c>
      <c r="U273" s="555">
        <f t="shared" si="125"/>
        <v>34200000</v>
      </c>
      <c r="V273" s="300">
        <v>46100</v>
      </c>
      <c r="W273" s="301" t="s">
        <v>2012</v>
      </c>
      <c r="X273" s="302">
        <v>46118</v>
      </c>
      <c r="Y273" s="307">
        <v>46239</v>
      </c>
      <c r="Z273" s="299"/>
      <c r="AA273" s="295"/>
      <c r="AB273" s="303">
        <f>+U273/4</f>
        <v>8550000</v>
      </c>
      <c r="AC273" s="295"/>
      <c r="AD273" s="628" t="s">
        <v>2013</v>
      </c>
      <c r="AE273" s="295">
        <v>0</v>
      </c>
      <c r="AF273" s="295">
        <v>0</v>
      </c>
      <c r="AG273" s="295">
        <v>0</v>
      </c>
      <c r="AH273" s="232" t="s">
        <v>2014</v>
      </c>
      <c r="AI273" s="232">
        <v>3014067188</v>
      </c>
      <c r="AJ273" s="366" t="s">
        <v>2015</v>
      </c>
      <c r="AK273" s="306">
        <v>37048</v>
      </c>
      <c r="AL273" s="293">
        <v>24</v>
      </c>
      <c r="AM273" s="301" t="s">
        <v>1440</v>
      </c>
      <c r="AN273" s="707" t="s">
        <v>2001</v>
      </c>
    </row>
    <row r="274" spans="1:40" ht="17.25" customHeight="1" x14ac:dyDescent="0.3">
      <c r="A274" s="576">
        <v>273</v>
      </c>
      <c r="B274" s="525" t="s">
        <v>1515</v>
      </c>
      <c r="C274" s="295" t="s">
        <v>1466</v>
      </c>
      <c r="D274" s="232" t="s">
        <v>1622</v>
      </c>
      <c r="E274" s="293" t="s">
        <v>62</v>
      </c>
      <c r="F274" s="294" t="s">
        <v>1426</v>
      </c>
      <c r="G274" s="545" t="s">
        <v>1325</v>
      </c>
      <c r="H274" s="555">
        <v>25600000</v>
      </c>
      <c r="I274" s="232" t="s">
        <v>2016</v>
      </c>
      <c r="J274" s="517">
        <v>52349706</v>
      </c>
      <c r="K274" s="538" t="s">
        <v>170</v>
      </c>
      <c r="L274" s="297">
        <v>5</v>
      </c>
      <c r="M274" s="297">
        <v>1286</v>
      </c>
      <c r="N274" s="299">
        <v>46087</v>
      </c>
      <c r="O274" s="561">
        <v>1068800000</v>
      </c>
      <c r="P274" s="302">
        <v>46100</v>
      </c>
      <c r="Q274" s="293" t="s">
        <v>50</v>
      </c>
      <c r="R274" s="302">
        <v>46107</v>
      </c>
      <c r="S274" s="293">
        <v>1443</v>
      </c>
      <c r="T274" s="495">
        <v>221201</v>
      </c>
      <c r="U274" s="555">
        <f t="shared" si="125"/>
        <v>25600000</v>
      </c>
      <c r="V274" s="300">
        <v>46120</v>
      </c>
      <c r="W274" s="311" t="s">
        <v>2017</v>
      </c>
      <c r="X274" s="302">
        <v>46126</v>
      </c>
      <c r="Y274" s="307">
        <v>46247</v>
      </c>
      <c r="Z274" s="299"/>
      <c r="AA274" s="295"/>
      <c r="AB274" s="303">
        <f t="shared" ref="AB274:AB275" si="126">+U274/4</f>
        <v>6400000</v>
      </c>
      <c r="AC274" s="295"/>
      <c r="AD274" s="629" t="s">
        <v>2018</v>
      </c>
      <c r="AE274" s="295">
        <v>0</v>
      </c>
      <c r="AF274" s="295">
        <v>0</v>
      </c>
      <c r="AG274" s="295">
        <v>0</v>
      </c>
      <c r="AH274" s="232" t="s">
        <v>2019</v>
      </c>
      <c r="AI274" s="366">
        <v>3115663506</v>
      </c>
      <c r="AJ274" s="366" t="s">
        <v>2020</v>
      </c>
      <c r="AK274" s="306">
        <v>28331</v>
      </c>
      <c r="AL274" s="293">
        <v>38</v>
      </c>
      <c r="AM274" s="301" t="str">
        <f>+F274</f>
        <v>ENFERMERO(A)</v>
      </c>
      <c r="AN274" s="707" t="s">
        <v>2001</v>
      </c>
    </row>
    <row r="275" spans="1:40" ht="17.25" customHeight="1" x14ac:dyDescent="0.3">
      <c r="A275" s="576">
        <v>274</v>
      </c>
      <c r="B275" s="525" t="s">
        <v>1515</v>
      </c>
      <c r="C275" s="295" t="s">
        <v>1466</v>
      </c>
      <c r="D275" s="232" t="s">
        <v>1789</v>
      </c>
      <c r="E275" s="293" t="s">
        <v>62</v>
      </c>
      <c r="F275" s="296" t="s">
        <v>769</v>
      </c>
      <c r="G275" s="545" t="s">
        <v>1325</v>
      </c>
      <c r="H275" s="555">
        <v>21200000</v>
      </c>
      <c r="I275" s="232" t="s">
        <v>2021</v>
      </c>
      <c r="J275" s="517">
        <v>65823300</v>
      </c>
      <c r="K275" s="538" t="s">
        <v>2022</v>
      </c>
      <c r="L275" s="297">
        <v>3</v>
      </c>
      <c r="M275" s="297">
        <v>1287</v>
      </c>
      <c r="N275" s="299">
        <v>46087</v>
      </c>
      <c r="O275" s="561">
        <v>885100000</v>
      </c>
      <c r="P275" s="302">
        <v>46100</v>
      </c>
      <c r="Q275" s="293" t="s">
        <v>50</v>
      </c>
      <c r="R275" s="302">
        <v>46101</v>
      </c>
      <c r="S275" s="293">
        <v>1336</v>
      </c>
      <c r="T275" s="495">
        <v>221201</v>
      </c>
      <c r="U275" s="555">
        <f t="shared" si="125"/>
        <v>21200000</v>
      </c>
      <c r="V275" s="300">
        <v>46102</v>
      </c>
      <c r="W275" s="311" t="s">
        <v>2023</v>
      </c>
      <c r="X275" s="302">
        <v>46118</v>
      </c>
      <c r="Y275" s="307">
        <v>46270</v>
      </c>
      <c r="Z275" s="299"/>
      <c r="AA275" s="295"/>
      <c r="AB275" s="303">
        <f t="shared" si="126"/>
        <v>5300000</v>
      </c>
      <c r="AC275" s="295"/>
      <c r="AD275" s="628" t="s">
        <v>2024</v>
      </c>
      <c r="AE275" s="295">
        <v>0</v>
      </c>
      <c r="AF275" s="295">
        <v>0</v>
      </c>
      <c r="AG275" s="295">
        <v>0</v>
      </c>
      <c r="AH275" s="232" t="s">
        <v>2025</v>
      </c>
      <c r="AI275" s="232">
        <v>3107515950</v>
      </c>
      <c r="AJ275" s="366" t="s">
        <v>2026</v>
      </c>
      <c r="AK275" s="306">
        <v>29187</v>
      </c>
      <c r="AL275" s="293">
        <v>46</v>
      </c>
      <c r="AM275" s="301" t="str">
        <f>+F275</f>
        <v>PSICOLOGO</v>
      </c>
      <c r="AN275" s="707" t="s">
        <v>2001</v>
      </c>
    </row>
    <row r="276" spans="1:40" ht="17.25" customHeight="1" x14ac:dyDescent="0.3">
      <c r="A276" s="576">
        <v>275</v>
      </c>
      <c r="B276" s="525" t="s">
        <v>1515</v>
      </c>
      <c r="C276" s="295" t="s">
        <v>1466</v>
      </c>
      <c r="D276" s="232" t="s">
        <v>1557</v>
      </c>
      <c r="E276" s="293" t="s">
        <v>62</v>
      </c>
      <c r="F276" s="295" t="s">
        <v>434</v>
      </c>
      <c r="G276" s="545" t="s">
        <v>1325</v>
      </c>
      <c r="H276" s="555">
        <v>10350000</v>
      </c>
      <c r="I276" s="344" t="s">
        <v>2027</v>
      </c>
      <c r="J276" s="508">
        <v>1234643467</v>
      </c>
      <c r="K276" s="538" t="s">
        <v>89</v>
      </c>
      <c r="L276" s="297">
        <v>5</v>
      </c>
      <c r="M276" s="297">
        <v>1295</v>
      </c>
      <c r="N276" s="299">
        <v>46087</v>
      </c>
      <c r="O276" s="561">
        <v>703800000</v>
      </c>
      <c r="P276" s="302">
        <v>46100</v>
      </c>
      <c r="Q276" s="293" t="s">
        <v>50</v>
      </c>
      <c r="R276" s="302">
        <v>46101</v>
      </c>
      <c r="S276" s="293">
        <v>1337</v>
      </c>
      <c r="T276" s="495">
        <v>221206</v>
      </c>
      <c r="U276" s="555">
        <f>+H276</f>
        <v>10350000</v>
      </c>
      <c r="V276" s="300">
        <v>46106</v>
      </c>
      <c r="W276" s="301">
        <v>100054845</v>
      </c>
      <c r="X276" s="302">
        <v>46111</v>
      </c>
      <c r="Y276" s="307">
        <v>46202</v>
      </c>
      <c r="Z276" s="299"/>
      <c r="AA276" s="295"/>
      <c r="AB276" s="303">
        <f t="shared" ref="AB276:AB282" si="127">+U276/3</f>
        <v>3450000</v>
      </c>
      <c r="AC276" s="295"/>
      <c r="AD276" s="629" t="s">
        <v>2028</v>
      </c>
      <c r="AE276" s="295">
        <v>0</v>
      </c>
      <c r="AF276" s="295">
        <v>0</v>
      </c>
      <c r="AG276" s="295">
        <v>0</v>
      </c>
      <c r="AH276" s="295" t="s">
        <v>2029</v>
      </c>
      <c r="AI276" s="295">
        <v>3106873551</v>
      </c>
      <c r="AJ276" s="312" t="s">
        <v>2030</v>
      </c>
      <c r="AK276" s="306">
        <v>36228</v>
      </c>
      <c r="AL276" s="293">
        <v>26</v>
      </c>
      <c r="AM276" s="301" t="s">
        <v>274</v>
      </c>
      <c r="AN276" s="708" t="s">
        <v>2031</v>
      </c>
    </row>
    <row r="277" spans="1:40" ht="17.25" customHeight="1" x14ac:dyDescent="0.3">
      <c r="A277" s="576">
        <v>276</v>
      </c>
      <c r="B277" s="525" t="s">
        <v>1515</v>
      </c>
      <c r="C277" s="295" t="s">
        <v>1466</v>
      </c>
      <c r="D277" s="232" t="s">
        <v>1557</v>
      </c>
      <c r="E277" s="293" t="s">
        <v>62</v>
      </c>
      <c r="F277" s="295" t="s">
        <v>434</v>
      </c>
      <c r="G277" s="545" t="s">
        <v>1325</v>
      </c>
      <c r="H277" s="555">
        <v>10350000</v>
      </c>
      <c r="I277" s="295" t="s">
        <v>2032</v>
      </c>
      <c r="J277" s="508">
        <v>1106788056</v>
      </c>
      <c r="K277" s="538" t="s">
        <v>1671</v>
      </c>
      <c r="L277" s="297">
        <v>1</v>
      </c>
      <c r="M277" s="297">
        <v>1295</v>
      </c>
      <c r="N277" s="299">
        <v>46087</v>
      </c>
      <c r="O277" s="561">
        <v>703800000</v>
      </c>
      <c r="P277" s="302">
        <v>46100</v>
      </c>
      <c r="Q277" s="293" t="s">
        <v>50</v>
      </c>
      <c r="R277" s="302">
        <v>46106</v>
      </c>
      <c r="S277" s="293">
        <v>1403</v>
      </c>
      <c r="T277" s="495">
        <v>221206</v>
      </c>
      <c r="U277" s="555">
        <f>+H277</f>
        <v>10350000</v>
      </c>
      <c r="V277" s="300">
        <v>46106</v>
      </c>
      <c r="W277" s="301">
        <v>100054860</v>
      </c>
      <c r="X277" s="302">
        <v>46112</v>
      </c>
      <c r="Y277" s="307">
        <v>46203</v>
      </c>
      <c r="Z277" s="299"/>
      <c r="AA277" s="295"/>
      <c r="AB277" s="303">
        <f t="shared" si="127"/>
        <v>3450000</v>
      </c>
      <c r="AC277" s="295"/>
      <c r="AD277" s="628" t="s">
        <v>2033</v>
      </c>
      <c r="AE277" s="295">
        <v>0</v>
      </c>
      <c r="AF277" s="295">
        <v>0</v>
      </c>
      <c r="AG277" s="295">
        <v>0</v>
      </c>
      <c r="AH277" s="295" t="s">
        <v>2034</v>
      </c>
      <c r="AI277" s="295">
        <v>3124175283</v>
      </c>
      <c r="AJ277" s="312" t="s">
        <v>2035</v>
      </c>
      <c r="AK277" s="306">
        <v>35572</v>
      </c>
      <c r="AL277" s="293">
        <v>28</v>
      </c>
      <c r="AM277" s="301" t="s">
        <v>274</v>
      </c>
      <c r="AN277" s="708" t="s">
        <v>2031</v>
      </c>
    </row>
    <row r="278" spans="1:40" ht="17.25" customHeight="1" x14ac:dyDescent="0.3">
      <c r="A278" s="576">
        <v>277</v>
      </c>
      <c r="B278" s="525" t="s">
        <v>1515</v>
      </c>
      <c r="C278" s="295" t="s">
        <v>1466</v>
      </c>
      <c r="D278" s="232" t="s">
        <v>1557</v>
      </c>
      <c r="E278" s="293" t="s">
        <v>62</v>
      </c>
      <c r="F278" s="295" t="s">
        <v>434</v>
      </c>
      <c r="G278" s="545" t="s">
        <v>1325</v>
      </c>
      <c r="H278" s="555">
        <v>10350000</v>
      </c>
      <c r="I278" s="295" t="s">
        <v>2036</v>
      </c>
      <c r="J278" s="508">
        <v>1110486060</v>
      </c>
      <c r="K278" s="538" t="s">
        <v>89</v>
      </c>
      <c r="L278" s="297">
        <v>8</v>
      </c>
      <c r="M278" s="297">
        <v>1295</v>
      </c>
      <c r="N278" s="299">
        <v>46087</v>
      </c>
      <c r="O278" s="561">
        <v>703800000</v>
      </c>
      <c r="P278" s="302">
        <v>46100</v>
      </c>
      <c r="Q278" s="293" t="s">
        <v>50</v>
      </c>
      <c r="R278" s="302">
        <v>46101</v>
      </c>
      <c r="S278" s="293">
        <v>1338</v>
      </c>
      <c r="T278" s="495">
        <v>221206</v>
      </c>
      <c r="U278" s="555">
        <f>+H278</f>
        <v>10350000</v>
      </c>
      <c r="V278" s="300">
        <v>46105</v>
      </c>
      <c r="W278" s="301" t="s">
        <v>2037</v>
      </c>
      <c r="X278" s="302">
        <v>46111</v>
      </c>
      <c r="Y278" s="307">
        <v>46202</v>
      </c>
      <c r="Z278" s="299"/>
      <c r="AA278" s="295"/>
      <c r="AB278" s="303">
        <f t="shared" si="127"/>
        <v>3450000</v>
      </c>
      <c r="AC278" s="295"/>
      <c r="AD278" s="629" t="s">
        <v>2038</v>
      </c>
      <c r="AE278" s="295">
        <v>0</v>
      </c>
      <c r="AF278" s="295">
        <v>0</v>
      </c>
      <c r="AG278" s="295">
        <v>0</v>
      </c>
      <c r="AH278" s="295" t="s">
        <v>2039</v>
      </c>
      <c r="AI278" s="295">
        <v>3042629980</v>
      </c>
      <c r="AJ278" s="312" t="s">
        <v>2040</v>
      </c>
      <c r="AK278" s="306">
        <v>32685</v>
      </c>
      <c r="AL278" s="293">
        <v>36</v>
      </c>
      <c r="AM278" s="301" t="s">
        <v>274</v>
      </c>
      <c r="AN278" s="708" t="s">
        <v>2031</v>
      </c>
    </row>
    <row r="279" spans="1:40" ht="17.25" customHeight="1" x14ac:dyDescent="0.3">
      <c r="A279" s="576">
        <v>278</v>
      </c>
      <c r="B279" s="525" t="s">
        <v>1515</v>
      </c>
      <c r="C279" s="295" t="s">
        <v>1466</v>
      </c>
      <c r="D279" s="232" t="s">
        <v>1557</v>
      </c>
      <c r="E279" s="293" t="s">
        <v>62</v>
      </c>
      <c r="F279" s="295" t="s">
        <v>434</v>
      </c>
      <c r="G279" s="545" t="s">
        <v>1325</v>
      </c>
      <c r="H279" s="555">
        <v>10350000</v>
      </c>
      <c r="I279" s="295" t="s">
        <v>2041</v>
      </c>
      <c r="J279" s="508">
        <v>35250332</v>
      </c>
      <c r="K279" s="538" t="s">
        <v>89</v>
      </c>
      <c r="L279" s="297">
        <v>6</v>
      </c>
      <c r="M279" s="297">
        <v>1295</v>
      </c>
      <c r="N279" s="299">
        <v>46087</v>
      </c>
      <c r="O279" s="561">
        <v>703800000</v>
      </c>
      <c r="P279" s="302">
        <v>46100</v>
      </c>
      <c r="Q279" s="293" t="s">
        <v>50</v>
      </c>
      <c r="R279" s="302">
        <v>46106</v>
      </c>
      <c r="S279" s="293">
        <v>1404</v>
      </c>
      <c r="T279" s="495">
        <v>221206</v>
      </c>
      <c r="U279" s="555">
        <f>+H279</f>
        <v>10350000</v>
      </c>
      <c r="V279" s="300">
        <v>46105</v>
      </c>
      <c r="W279" s="301">
        <v>100054806</v>
      </c>
      <c r="X279" s="302">
        <v>46111</v>
      </c>
      <c r="Y279" s="307">
        <v>46202</v>
      </c>
      <c r="Z279" s="299"/>
      <c r="AA279" s="295"/>
      <c r="AB279" s="303">
        <f t="shared" si="127"/>
        <v>3450000</v>
      </c>
      <c r="AC279" s="295"/>
      <c r="AD279" s="628" t="s">
        <v>2042</v>
      </c>
      <c r="AE279" s="295">
        <v>0</v>
      </c>
      <c r="AF279" s="295">
        <v>0</v>
      </c>
      <c r="AG279" s="295">
        <v>0</v>
      </c>
      <c r="AH279" s="295" t="s">
        <v>2043</v>
      </c>
      <c r="AI279" s="295">
        <v>3006030587</v>
      </c>
      <c r="AJ279" s="312" t="s">
        <v>2044</v>
      </c>
      <c r="AK279" s="306">
        <v>29062</v>
      </c>
      <c r="AL279" s="293">
        <v>46</v>
      </c>
      <c r="AM279" s="301" t="s">
        <v>274</v>
      </c>
      <c r="AN279" s="708" t="s">
        <v>2031</v>
      </c>
    </row>
    <row r="280" spans="1:40" ht="17.25" customHeight="1" x14ac:dyDescent="0.3">
      <c r="A280" s="576">
        <v>279</v>
      </c>
      <c r="B280" s="525" t="s">
        <v>1515</v>
      </c>
      <c r="C280" s="295" t="s">
        <v>1466</v>
      </c>
      <c r="D280" s="232" t="s">
        <v>1578</v>
      </c>
      <c r="E280" s="293" t="s">
        <v>62</v>
      </c>
      <c r="F280" s="295" t="s">
        <v>107</v>
      </c>
      <c r="G280" s="545" t="s">
        <v>1325</v>
      </c>
      <c r="H280" s="555">
        <v>34650000</v>
      </c>
      <c r="I280" s="295" t="s">
        <v>2045</v>
      </c>
      <c r="J280" s="508">
        <v>1110554317</v>
      </c>
      <c r="K280" s="538" t="s">
        <v>89</v>
      </c>
      <c r="L280" s="297">
        <v>7</v>
      </c>
      <c r="M280" s="297">
        <v>1291</v>
      </c>
      <c r="N280" s="299">
        <v>46087</v>
      </c>
      <c r="O280" s="561">
        <v>589050000</v>
      </c>
      <c r="P280" s="302">
        <v>46100</v>
      </c>
      <c r="Q280" s="293" t="s">
        <v>50</v>
      </c>
      <c r="R280" s="302">
        <v>46101</v>
      </c>
      <c r="S280" s="293">
        <v>1339</v>
      </c>
      <c r="T280" s="495">
        <v>221205</v>
      </c>
      <c r="U280" s="555">
        <f>+H280</f>
        <v>34650000</v>
      </c>
      <c r="V280" s="300">
        <v>46101</v>
      </c>
      <c r="W280" s="301" t="s">
        <v>2046</v>
      </c>
      <c r="X280" s="302">
        <v>46111</v>
      </c>
      <c r="Y280" s="307">
        <v>46202</v>
      </c>
      <c r="Z280" s="299"/>
      <c r="AA280" s="295"/>
      <c r="AB280" s="303">
        <f t="shared" si="127"/>
        <v>11550000</v>
      </c>
      <c r="AC280" s="295"/>
      <c r="AD280" s="629" t="s">
        <v>2047</v>
      </c>
      <c r="AE280" s="295">
        <v>0</v>
      </c>
      <c r="AF280" s="295">
        <v>0</v>
      </c>
      <c r="AG280" s="295">
        <v>0</v>
      </c>
      <c r="AH280" s="295" t="s">
        <v>2048</v>
      </c>
      <c r="AI280" s="295">
        <v>3213251818</v>
      </c>
      <c r="AJ280" s="312" t="s">
        <v>2049</v>
      </c>
      <c r="AK280" s="306">
        <v>34681</v>
      </c>
      <c r="AL280" s="293">
        <v>30</v>
      </c>
      <c r="AM280" s="301" t="s">
        <v>1440</v>
      </c>
      <c r="AN280" s="708" t="s">
        <v>2031</v>
      </c>
    </row>
    <row r="281" spans="1:40" ht="17.25" customHeight="1" x14ac:dyDescent="0.3">
      <c r="A281" s="576">
        <v>280</v>
      </c>
      <c r="B281" s="525" t="s">
        <v>1515</v>
      </c>
      <c r="C281" s="295" t="s">
        <v>1466</v>
      </c>
      <c r="D281" s="232" t="s">
        <v>1584</v>
      </c>
      <c r="E281" s="293" t="s">
        <v>62</v>
      </c>
      <c r="F281" s="294" t="s">
        <v>1426</v>
      </c>
      <c r="G281" s="545" t="s">
        <v>1325</v>
      </c>
      <c r="H281" s="555">
        <v>25200000</v>
      </c>
      <c r="I281" s="295" t="s">
        <v>2050</v>
      </c>
      <c r="J281" s="508">
        <v>93396229</v>
      </c>
      <c r="K281" s="538" t="s">
        <v>89</v>
      </c>
      <c r="L281" s="297">
        <v>2</v>
      </c>
      <c r="M281" s="297">
        <v>1292</v>
      </c>
      <c r="N281" s="299">
        <v>46087</v>
      </c>
      <c r="O281" s="561">
        <v>1068800000</v>
      </c>
      <c r="P281" s="302">
        <v>46100</v>
      </c>
      <c r="Q281" s="293" t="s">
        <v>50</v>
      </c>
      <c r="R281" s="302">
        <v>46106</v>
      </c>
      <c r="S281" s="293">
        <v>1405</v>
      </c>
      <c r="T281" s="495">
        <v>221205</v>
      </c>
      <c r="U281" s="555">
        <v>25200000</v>
      </c>
      <c r="V281" s="300">
        <v>46106</v>
      </c>
      <c r="W281" s="301" t="s">
        <v>2051</v>
      </c>
      <c r="X281" s="302">
        <v>46111</v>
      </c>
      <c r="Y281" s="307">
        <v>46202</v>
      </c>
      <c r="Z281" s="299"/>
      <c r="AA281" s="295"/>
      <c r="AB281" s="303">
        <f t="shared" si="127"/>
        <v>8400000</v>
      </c>
      <c r="AC281" s="295"/>
      <c r="AD281" s="628" t="s">
        <v>2052</v>
      </c>
      <c r="AE281" s="295">
        <v>0</v>
      </c>
      <c r="AF281" s="295">
        <v>0</v>
      </c>
      <c r="AG281" s="295">
        <v>0</v>
      </c>
      <c r="AH281" s="295" t="s">
        <v>2053</v>
      </c>
      <c r="AI281" s="295">
        <v>3124530099</v>
      </c>
      <c r="AJ281" s="312" t="s">
        <v>2054</v>
      </c>
      <c r="AK281" s="306">
        <v>27134</v>
      </c>
      <c r="AL281" s="293">
        <v>51</v>
      </c>
      <c r="AM281" s="301" t="s">
        <v>1548</v>
      </c>
      <c r="AN281" s="708" t="s">
        <v>2031</v>
      </c>
    </row>
    <row r="282" spans="1:40" ht="17.25" customHeight="1" x14ac:dyDescent="0.3">
      <c r="A282" s="576">
        <v>281</v>
      </c>
      <c r="B282" s="525" t="s">
        <v>1515</v>
      </c>
      <c r="C282" s="295" t="s">
        <v>1466</v>
      </c>
      <c r="D282" s="232" t="s">
        <v>1590</v>
      </c>
      <c r="E282" s="293" t="s">
        <v>62</v>
      </c>
      <c r="F282" s="296" t="s">
        <v>769</v>
      </c>
      <c r="G282" s="545" t="s">
        <v>1325</v>
      </c>
      <c r="H282" s="555">
        <v>18900000</v>
      </c>
      <c r="I282" s="295" t="s">
        <v>2055</v>
      </c>
      <c r="J282" s="508">
        <v>52737796</v>
      </c>
      <c r="K282" s="538" t="s">
        <v>170</v>
      </c>
      <c r="L282" s="297">
        <v>7</v>
      </c>
      <c r="M282" s="297">
        <v>1293</v>
      </c>
      <c r="N282" s="299">
        <v>46087</v>
      </c>
      <c r="O282" s="561">
        <v>321300000</v>
      </c>
      <c r="P282" s="302">
        <v>46100</v>
      </c>
      <c r="Q282" s="293" t="s">
        <v>50</v>
      </c>
      <c r="R282" s="302">
        <v>46101</v>
      </c>
      <c r="S282" s="293">
        <v>1359</v>
      </c>
      <c r="T282" s="495">
        <v>221205</v>
      </c>
      <c r="U282" s="555">
        <f t="shared" ref="U282:U288" si="128">+H282</f>
        <v>18900000</v>
      </c>
      <c r="V282" s="300">
        <v>46101</v>
      </c>
      <c r="W282" s="301" t="s">
        <v>2056</v>
      </c>
      <c r="X282" s="302">
        <v>46111</v>
      </c>
      <c r="Y282" s="307">
        <v>46202</v>
      </c>
      <c r="Z282" s="299"/>
      <c r="AA282" s="295"/>
      <c r="AB282" s="303">
        <f t="shared" si="127"/>
        <v>6300000</v>
      </c>
      <c r="AC282" s="295"/>
      <c r="AD282" s="629" t="s">
        <v>2057</v>
      </c>
      <c r="AE282" s="295">
        <v>0</v>
      </c>
      <c r="AF282" s="295">
        <v>0</v>
      </c>
      <c r="AG282" s="295">
        <v>0</v>
      </c>
      <c r="AH282" s="295" t="s">
        <v>2058</v>
      </c>
      <c r="AI282" s="295">
        <v>3014098106</v>
      </c>
      <c r="AJ282" s="312" t="s">
        <v>2059</v>
      </c>
      <c r="AK282" s="306">
        <v>29407</v>
      </c>
      <c r="AL282" s="293">
        <v>45</v>
      </c>
      <c r="AM282" s="301" t="s">
        <v>769</v>
      </c>
      <c r="AN282" s="708" t="s">
        <v>2031</v>
      </c>
    </row>
    <row r="283" spans="1:40" ht="17.25" customHeight="1" x14ac:dyDescent="0.3">
      <c r="A283" s="576">
        <v>282</v>
      </c>
      <c r="B283" s="525" t="s">
        <v>1515</v>
      </c>
      <c r="C283" s="295" t="s">
        <v>1466</v>
      </c>
      <c r="D283" s="232" t="s">
        <v>1924</v>
      </c>
      <c r="E283" s="293" t="s">
        <v>62</v>
      </c>
      <c r="F283" s="295" t="s">
        <v>434</v>
      </c>
      <c r="G283" s="545" t="s">
        <v>1325</v>
      </c>
      <c r="H283" s="555">
        <v>13800000</v>
      </c>
      <c r="I283" s="344" t="s">
        <v>2060</v>
      </c>
      <c r="J283" s="508">
        <v>1107976940</v>
      </c>
      <c r="K283" s="538" t="s">
        <v>89</v>
      </c>
      <c r="L283" s="297">
        <v>6</v>
      </c>
      <c r="M283" s="297">
        <v>1295</v>
      </c>
      <c r="N283" s="299">
        <v>46087</v>
      </c>
      <c r="O283" s="561">
        <v>703800000</v>
      </c>
      <c r="P283" s="302">
        <v>46100</v>
      </c>
      <c r="Q283" s="293" t="s">
        <v>50</v>
      </c>
      <c r="R283" s="302">
        <v>46101</v>
      </c>
      <c r="S283" s="293">
        <v>1340</v>
      </c>
      <c r="T283" s="495">
        <v>221206</v>
      </c>
      <c r="U283" s="555">
        <f t="shared" si="128"/>
        <v>13800000</v>
      </c>
      <c r="V283" s="300">
        <v>46101</v>
      </c>
      <c r="W283" s="301">
        <v>100014747</v>
      </c>
      <c r="X283" s="302">
        <v>46108</v>
      </c>
      <c r="Y283" s="307">
        <v>46229</v>
      </c>
      <c r="Z283" s="299"/>
      <c r="AA283" s="295"/>
      <c r="AB283" s="303">
        <f t="shared" ref="AB283:AB289" si="129">+U283/4</f>
        <v>3450000</v>
      </c>
      <c r="AC283" s="295"/>
      <c r="AD283" s="628" t="s">
        <v>2061</v>
      </c>
      <c r="AE283" s="295">
        <v>0</v>
      </c>
      <c r="AF283" s="295">
        <v>0</v>
      </c>
      <c r="AG283" s="295">
        <v>0</v>
      </c>
      <c r="AH283" s="295" t="s">
        <v>2062</v>
      </c>
      <c r="AI283" s="295">
        <v>3133033541</v>
      </c>
      <c r="AJ283" s="312" t="s">
        <v>2063</v>
      </c>
      <c r="AK283" s="306">
        <v>38789</v>
      </c>
      <c r="AL283" s="293">
        <v>20</v>
      </c>
      <c r="AM283" s="301" t="s">
        <v>274</v>
      </c>
      <c r="AN283" s="709" t="s">
        <v>2064</v>
      </c>
    </row>
    <row r="284" spans="1:40" ht="17.25" customHeight="1" x14ac:dyDescent="0.3">
      <c r="A284" s="576">
        <v>283</v>
      </c>
      <c r="B284" s="525" t="s">
        <v>1515</v>
      </c>
      <c r="C284" s="295" t="s">
        <v>1466</v>
      </c>
      <c r="D284" s="232" t="s">
        <v>1924</v>
      </c>
      <c r="E284" s="293" t="s">
        <v>62</v>
      </c>
      <c r="F284" s="295" t="s">
        <v>434</v>
      </c>
      <c r="G284" s="545" t="s">
        <v>1325</v>
      </c>
      <c r="H284" s="555">
        <v>13800000</v>
      </c>
      <c r="I284" s="295" t="s">
        <v>2065</v>
      </c>
      <c r="J284" s="508">
        <v>65732846</v>
      </c>
      <c r="K284" s="538" t="s">
        <v>89</v>
      </c>
      <c r="L284" s="297">
        <v>1</v>
      </c>
      <c r="M284" s="297">
        <v>1295</v>
      </c>
      <c r="N284" s="299">
        <v>46087</v>
      </c>
      <c r="O284" s="561">
        <v>703800000</v>
      </c>
      <c r="P284" s="302">
        <v>46100</v>
      </c>
      <c r="Q284" s="293" t="s">
        <v>50</v>
      </c>
      <c r="R284" s="302">
        <v>46101</v>
      </c>
      <c r="S284" s="293">
        <v>1341</v>
      </c>
      <c r="T284" s="495">
        <v>221206</v>
      </c>
      <c r="U284" s="555">
        <f t="shared" si="128"/>
        <v>13800000</v>
      </c>
      <c r="V284" s="300">
        <v>46101</v>
      </c>
      <c r="W284" s="301" t="s">
        <v>2066</v>
      </c>
      <c r="X284" s="302">
        <v>46108</v>
      </c>
      <c r="Y284" s="307">
        <v>46229</v>
      </c>
      <c r="Z284" s="299"/>
      <c r="AA284" s="295"/>
      <c r="AB284" s="303">
        <f t="shared" si="129"/>
        <v>3450000</v>
      </c>
      <c r="AC284" s="295"/>
      <c r="AD284" s="629" t="s">
        <v>2067</v>
      </c>
      <c r="AE284" s="295">
        <v>0</v>
      </c>
      <c r="AF284" s="295">
        <v>0</v>
      </c>
      <c r="AG284" s="295">
        <v>0</v>
      </c>
      <c r="AH284" s="295" t="s">
        <v>2068</v>
      </c>
      <c r="AI284" s="295">
        <v>3186037022</v>
      </c>
      <c r="AJ284" s="312" t="s">
        <v>2069</v>
      </c>
      <c r="AK284" s="306">
        <v>24160</v>
      </c>
      <c r="AL284" s="293">
        <v>62</v>
      </c>
      <c r="AM284" s="301" t="s">
        <v>274</v>
      </c>
      <c r="AN284" s="709" t="s">
        <v>2064</v>
      </c>
    </row>
    <row r="285" spans="1:40" ht="17.25" customHeight="1" x14ac:dyDescent="0.3">
      <c r="A285" s="576">
        <v>284</v>
      </c>
      <c r="B285" s="525" t="s">
        <v>1515</v>
      </c>
      <c r="C285" s="295" t="s">
        <v>1466</v>
      </c>
      <c r="D285" s="232" t="s">
        <v>1924</v>
      </c>
      <c r="E285" s="293" t="s">
        <v>62</v>
      </c>
      <c r="F285" s="295" t="s">
        <v>434</v>
      </c>
      <c r="G285" s="545" t="s">
        <v>1325</v>
      </c>
      <c r="H285" s="555">
        <v>13800000</v>
      </c>
      <c r="I285" s="295" t="s">
        <v>2070</v>
      </c>
      <c r="J285" s="508">
        <v>1110488194</v>
      </c>
      <c r="K285" s="538" t="s">
        <v>89</v>
      </c>
      <c r="L285" s="297">
        <v>5</v>
      </c>
      <c r="M285" s="297">
        <v>1295</v>
      </c>
      <c r="N285" s="299">
        <v>46087</v>
      </c>
      <c r="O285" s="561">
        <v>703800000</v>
      </c>
      <c r="P285" s="302">
        <v>46100</v>
      </c>
      <c r="Q285" s="293" t="s">
        <v>50</v>
      </c>
      <c r="R285" s="302">
        <v>46101</v>
      </c>
      <c r="S285" s="293">
        <v>1356</v>
      </c>
      <c r="T285" s="495">
        <v>221206</v>
      </c>
      <c r="U285" s="555">
        <f t="shared" si="128"/>
        <v>13800000</v>
      </c>
      <c r="V285" s="300">
        <v>46100</v>
      </c>
      <c r="W285" s="301" t="s">
        <v>2071</v>
      </c>
      <c r="X285" s="302">
        <v>46108</v>
      </c>
      <c r="Y285" s="307">
        <v>46229</v>
      </c>
      <c r="Z285" s="299"/>
      <c r="AA285" s="295"/>
      <c r="AB285" s="303">
        <f t="shared" si="129"/>
        <v>3450000</v>
      </c>
      <c r="AC285" s="295"/>
      <c r="AD285" s="628" t="s">
        <v>2072</v>
      </c>
      <c r="AE285" s="295">
        <v>0</v>
      </c>
      <c r="AF285" s="295">
        <v>0</v>
      </c>
      <c r="AG285" s="295">
        <v>0</v>
      </c>
      <c r="AH285" s="295" t="s">
        <v>2073</v>
      </c>
      <c r="AI285" s="295">
        <v>3219543971</v>
      </c>
      <c r="AJ285" s="312" t="s">
        <v>2074</v>
      </c>
      <c r="AK285" s="306">
        <v>32736</v>
      </c>
      <c r="AL285" s="293">
        <v>36</v>
      </c>
      <c r="AM285" s="301" t="s">
        <v>274</v>
      </c>
      <c r="AN285" s="709" t="s">
        <v>2064</v>
      </c>
    </row>
    <row r="286" spans="1:40" ht="17.25" customHeight="1" x14ac:dyDescent="0.3">
      <c r="A286" s="576">
        <v>285</v>
      </c>
      <c r="B286" s="525" t="s">
        <v>1515</v>
      </c>
      <c r="C286" s="295" t="s">
        <v>1466</v>
      </c>
      <c r="D286" s="232" t="s">
        <v>1939</v>
      </c>
      <c r="E286" s="293" t="s">
        <v>62</v>
      </c>
      <c r="F286" s="295" t="s">
        <v>434</v>
      </c>
      <c r="G286" s="545" t="s">
        <v>1325</v>
      </c>
      <c r="H286" s="555">
        <v>13800000</v>
      </c>
      <c r="I286" s="295" t="s">
        <v>2075</v>
      </c>
      <c r="J286" s="508">
        <v>1110533396</v>
      </c>
      <c r="K286" s="538" t="s">
        <v>89</v>
      </c>
      <c r="L286" s="297">
        <v>9</v>
      </c>
      <c r="M286" s="297">
        <v>1295</v>
      </c>
      <c r="N286" s="299">
        <v>46087</v>
      </c>
      <c r="O286" s="561">
        <v>703800000</v>
      </c>
      <c r="P286" s="302">
        <v>46100</v>
      </c>
      <c r="Q286" s="293" t="s">
        <v>50</v>
      </c>
      <c r="R286" s="302">
        <v>46106</v>
      </c>
      <c r="S286" s="293">
        <v>1406</v>
      </c>
      <c r="T286" s="501" t="s">
        <v>2076</v>
      </c>
      <c r="U286" s="555">
        <f t="shared" si="128"/>
        <v>13800000</v>
      </c>
      <c r="V286" s="300">
        <v>46106</v>
      </c>
      <c r="W286" s="301">
        <v>100054809</v>
      </c>
      <c r="X286" s="302">
        <v>46108</v>
      </c>
      <c r="Y286" s="307">
        <v>46229</v>
      </c>
      <c r="Z286" s="349" t="s">
        <v>2076</v>
      </c>
      <c r="AA286" s="387">
        <v>46170</v>
      </c>
      <c r="AB286" s="303">
        <f t="shared" si="129"/>
        <v>3450000</v>
      </c>
      <c r="AC286" s="295"/>
      <c r="AD286" s="629" t="s">
        <v>2077</v>
      </c>
      <c r="AE286" s="295">
        <v>0</v>
      </c>
      <c r="AF286" s="295">
        <v>0</v>
      </c>
      <c r="AG286" s="295">
        <v>0</v>
      </c>
      <c r="AH286" s="295" t="s">
        <v>2078</v>
      </c>
      <c r="AI286" s="295">
        <v>3183334588</v>
      </c>
      <c r="AJ286" s="312" t="s">
        <v>2079</v>
      </c>
      <c r="AK286" s="306">
        <v>34046</v>
      </c>
      <c r="AL286" s="293">
        <v>32</v>
      </c>
      <c r="AM286" s="301" t="s">
        <v>274</v>
      </c>
      <c r="AN286" s="709" t="s">
        <v>2064</v>
      </c>
    </row>
    <row r="287" spans="1:40" ht="17.25" customHeight="1" x14ac:dyDescent="0.3">
      <c r="A287" s="576">
        <v>286</v>
      </c>
      <c r="B287" s="525" t="s">
        <v>1515</v>
      </c>
      <c r="C287" s="295" t="s">
        <v>1466</v>
      </c>
      <c r="D287" s="232" t="s">
        <v>1958</v>
      </c>
      <c r="E287" s="293" t="s">
        <v>62</v>
      </c>
      <c r="F287" s="296" t="s">
        <v>769</v>
      </c>
      <c r="G287" s="545" t="s">
        <v>1325</v>
      </c>
      <c r="H287" s="555">
        <v>25200000</v>
      </c>
      <c r="I287" s="295" t="s">
        <v>2080</v>
      </c>
      <c r="J287" s="508">
        <v>1109244465</v>
      </c>
      <c r="K287" s="538" t="s">
        <v>399</v>
      </c>
      <c r="L287" s="297">
        <v>5</v>
      </c>
      <c r="M287" s="297">
        <v>1293</v>
      </c>
      <c r="N287" s="299">
        <v>46087</v>
      </c>
      <c r="O287" s="561">
        <v>321300000</v>
      </c>
      <c r="P287" s="302">
        <v>46100</v>
      </c>
      <c r="Q287" s="293" t="s">
        <v>50</v>
      </c>
      <c r="R287" s="302">
        <v>46106</v>
      </c>
      <c r="S287" s="293">
        <v>1407</v>
      </c>
      <c r="T287" s="495">
        <v>221205</v>
      </c>
      <c r="U287" s="555">
        <f t="shared" si="128"/>
        <v>25200000</v>
      </c>
      <c r="V287" s="300">
        <v>46101</v>
      </c>
      <c r="W287" s="301" t="s">
        <v>2081</v>
      </c>
      <c r="X287" s="302">
        <v>46108</v>
      </c>
      <c r="Y287" s="307">
        <v>46229</v>
      </c>
      <c r="Z287" s="299"/>
      <c r="AA287" s="295"/>
      <c r="AB287" s="303">
        <f t="shared" si="129"/>
        <v>6300000</v>
      </c>
      <c r="AC287" s="295"/>
      <c r="AD287" s="628" t="s">
        <v>2082</v>
      </c>
      <c r="AE287" s="295">
        <v>0</v>
      </c>
      <c r="AF287" s="295">
        <v>0</v>
      </c>
      <c r="AG287" s="295">
        <v>0</v>
      </c>
      <c r="AH287" s="295" t="s">
        <v>2083</v>
      </c>
      <c r="AI287" s="295">
        <v>3142664414</v>
      </c>
      <c r="AJ287" s="312" t="s">
        <v>2084</v>
      </c>
      <c r="AK287" s="306">
        <v>32690</v>
      </c>
      <c r="AL287" s="293">
        <v>36</v>
      </c>
      <c r="AM287" s="301" t="s">
        <v>769</v>
      </c>
      <c r="AN287" s="709" t="s">
        <v>2064</v>
      </c>
    </row>
    <row r="288" spans="1:40" ht="17.25" customHeight="1" x14ac:dyDescent="0.3">
      <c r="A288" s="576">
        <v>287</v>
      </c>
      <c r="B288" s="525" t="s">
        <v>1515</v>
      </c>
      <c r="C288" s="295" t="s">
        <v>1466</v>
      </c>
      <c r="D288" s="232" t="s">
        <v>1945</v>
      </c>
      <c r="E288" s="293" t="s">
        <v>62</v>
      </c>
      <c r="F288" s="295" t="s">
        <v>107</v>
      </c>
      <c r="G288" s="545" t="s">
        <v>1325</v>
      </c>
      <c r="H288" s="555">
        <v>46200000</v>
      </c>
      <c r="I288" s="295" t="s">
        <v>2085</v>
      </c>
      <c r="J288" s="508">
        <v>1005912685</v>
      </c>
      <c r="K288" s="538" t="s">
        <v>170</v>
      </c>
      <c r="L288" s="297">
        <v>8</v>
      </c>
      <c r="M288" s="297">
        <v>1291</v>
      </c>
      <c r="N288" s="299">
        <v>46087</v>
      </c>
      <c r="O288" s="561">
        <v>589050000</v>
      </c>
      <c r="P288" s="302">
        <v>46100</v>
      </c>
      <c r="Q288" s="293" t="s">
        <v>50</v>
      </c>
      <c r="R288" s="302">
        <v>46101</v>
      </c>
      <c r="S288" s="293">
        <v>383</v>
      </c>
      <c r="T288" s="495">
        <v>221205</v>
      </c>
      <c r="U288" s="555">
        <f t="shared" si="128"/>
        <v>46200000</v>
      </c>
      <c r="V288" s="300">
        <v>46101</v>
      </c>
      <c r="W288" s="301" t="s">
        <v>2086</v>
      </c>
      <c r="X288" s="302">
        <v>46108</v>
      </c>
      <c r="Y288" s="307">
        <v>46229</v>
      </c>
      <c r="Z288" s="299"/>
      <c r="AA288" s="295"/>
      <c r="AB288" s="303">
        <f t="shared" si="129"/>
        <v>11550000</v>
      </c>
      <c r="AC288" s="295"/>
      <c r="AD288" s="629" t="s">
        <v>2087</v>
      </c>
      <c r="AE288" s="295">
        <v>0</v>
      </c>
      <c r="AF288" s="295">
        <v>0</v>
      </c>
      <c r="AG288" s="295">
        <v>0</v>
      </c>
      <c r="AH288" s="295" t="s">
        <v>2088</v>
      </c>
      <c r="AI288" s="295">
        <v>3184059053</v>
      </c>
      <c r="AJ288" s="312" t="s">
        <v>2089</v>
      </c>
      <c r="AK288" s="306">
        <v>37321</v>
      </c>
      <c r="AL288" s="293">
        <v>27</v>
      </c>
      <c r="AM288" s="301" t="s">
        <v>1440</v>
      </c>
      <c r="AN288" s="709" t="s">
        <v>2090</v>
      </c>
    </row>
    <row r="289" spans="1:40" ht="17.25" customHeight="1" x14ac:dyDescent="0.3">
      <c r="A289" s="576">
        <v>288</v>
      </c>
      <c r="B289" s="525" t="s">
        <v>1515</v>
      </c>
      <c r="C289" s="295" t="s">
        <v>1466</v>
      </c>
      <c r="D289" s="232" t="s">
        <v>1951</v>
      </c>
      <c r="E289" s="293" t="s">
        <v>62</v>
      </c>
      <c r="F289" s="294" t="s">
        <v>1426</v>
      </c>
      <c r="G289" s="545" t="s">
        <v>1325</v>
      </c>
      <c r="H289" s="555">
        <v>33600000</v>
      </c>
      <c r="I289" s="295" t="s">
        <v>2091</v>
      </c>
      <c r="J289" s="508">
        <v>1110458341</v>
      </c>
      <c r="K289" s="538" t="s">
        <v>89</v>
      </c>
      <c r="L289" s="297">
        <v>3</v>
      </c>
      <c r="M289" s="297">
        <v>1292</v>
      </c>
      <c r="N289" s="299">
        <v>46087</v>
      </c>
      <c r="O289" s="561">
        <v>1068800000</v>
      </c>
      <c r="P289" s="302">
        <v>46100</v>
      </c>
      <c r="Q289" s="293" t="s">
        <v>50</v>
      </c>
      <c r="R289" s="302">
        <v>46101</v>
      </c>
      <c r="S289" s="293">
        <v>1366</v>
      </c>
      <c r="T289" s="495">
        <v>221205</v>
      </c>
      <c r="U289" s="555">
        <v>33600000</v>
      </c>
      <c r="V289" s="300">
        <v>46106</v>
      </c>
      <c r="W289" s="301" t="s">
        <v>2092</v>
      </c>
      <c r="X289" s="302">
        <v>46108</v>
      </c>
      <c r="Y289" s="307">
        <v>46229</v>
      </c>
      <c r="Z289" s="299"/>
      <c r="AA289" s="295"/>
      <c r="AB289" s="303">
        <f t="shared" si="129"/>
        <v>8400000</v>
      </c>
      <c r="AC289" s="295"/>
      <c r="AD289" s="628" t="s">
        <v>2093</v>
      </c>
      <c r="AE289" s="295">
        <v>0</v>
      </c>
      <c r="AF289" s="295">
        <v>0</v>
      </c>
      <c r="AG289" s="295">
        <v>0</v>
      </c>
      <c r="AH289" s="295" t="s">
        <v>2094</v>
      </c>
      <c r="AI289" s="295">
        <v>3123513019</v>
      </c>
      <c r="AJ289" s="312" t="s">
        <v>2095</v>
      </c>
      <c r="AK289" s="306">
        <v>31730</v>
      </c>
      <c r="AL289" s="293">
        <v>39</v>
      </c>
      <c r="AM289" s="301" t="s">
        <v>1548</v>
      </c>
      <c r="AN289" s="709" t="s">
        <v>2064</v>
      </c>
    </row>
    <row r="290" spans="1:40" ht="17.25" customHeight="1" x14ac:dyDescent="0.3">
      <c r="A290" s="576">
        <v>289</v>
      </c>
      <c r="B290" s="525" t="s">
        <v>1515</v>
      </c>
      <c r="C290" s="295" t="s">
        <v>1466</v>
      </c>
      <c r="D290" s="232" t="s">
        <v>1750</v>
      </c>
      <c r="E290" s="293" t="s">
        <v>62</v>
      </c>
      <c r="F290" s="295" t="s">
        <v>434</v>
      </c>
      <c r="G290" s="545" t="s">
        <v>1325</v>
      </c>
      <c r="H290" s="555">
        <v>12600000</v>
      </c>
      <c r="I290" s="232" t="s">
        <v>2096</v>
      </c>
      <c r="J290" s="517">
        <v>38361634</v>
      </c>
      <c r="K290" s="538" t="s">
        <v>89</v>
      </c>
      <c r="L290" s="297">
        <v>6</v>
      </c>
      <c r="M290" s="297">
        <v>1289</v>
      </c>
      <c r="N290" s="299">
        <v>46087</v>
      </c>
      <c r="O290" s="561">
        <v>1578150000</v>
      </c>
      <c r="P290" s="302">
        <v>46100</v>
      </c>
      <c r="Q290" s="293" t="s">
        <v>50</v>
      </c>
      <c r="R290" s="302">
        <v>46101</v>
      </c>
      <c r="S290" s="293">
        <v>1384</v>
      </c>
      <c r="T290" s="495">
        <v>221202</v>
      </c>
      <c r="U290" s="555">
        <f t="shared" ref="U290:U292" si="130">+H290</f>
        <v>12600000</v>
      </c>
      <c r="V290" s="300">
        <v>46101</v>
      </c>
      <c r="W290" s="301">
        <v>100054760</v>
      </c>
      <c r="X290" s="302">
        <v>46113</v>
      </c>
      <c r="Y290" s="307">
        <v>46233</v>
      </c>
      <c r="Z290" s="299"/>
      <c r="AA290" s="295"/>
      <c r="AB290" s="303">
        <f t="shared" ref="AB290:AB292" si="131">+U290/4</f>
        <v>3150000</v>
      </c>
      <c r="AC290" s="295"/>
      <c r="AD290" s="629" t="s">
        <v>2097</v>
      </c>
      <c r="AE290" s="295">
        <v>0</v>
      </c>
      <c r="AF290" s="295">
        <v>0</v>
      </c>
      <c r="AG290" s="295">
        <v>0</v>
      </c>
      <c r="AH290" s="232" t="s">
        <v>2098</v>
      </c>
      <c r="AI290" s="232">
        <v>3208458259</v>
      </c>
      <c r="AJ290" s="366" t="s">
        <v>2099</v>
      </c>
      <c r="AK290" s="306">
        <v>30723</v>
      </c>
      <c r="AL290" s="293">
        <v>41</v>
      </c>
      <c r="AM290" s="301" t="str">
        <f t="shared" ref="AM290:AM292" si="132">+F290</f>
        <v>AUXILIAR DE ENFERMERIA</v>
      </c>
      <c r="AN290" s="706" t="s">
        <v>2100</v>
      </c>
    </row>
    <row r="291" spans="1:40" ht="17.25" customHeight="1" x14ac:dyDescent="0.3">
      <c r="A291" s="576">
        <v>290</v>
      </c>
      <c r="B291" s="525" t="s">
        <v>1515</v>
      </c>
      <c r="C291" s="295" t="s">
        <v>1466</v>
      </c>
      <c r="D291" s="232" t="s">
        <v>1648</v>
      </c>
      <c r="E291" s="293" t="s">
        <v>62</v>
      </c>
      <c r="F291" s="295" t="s">
        <v>434</v>
      </c>
      <c r="G291" s="545" t="s">
        <v>1325</v>
      </c>
      <c r="H291" s="555">
        <v>12600000</v>
      </c>
      <c r="I291" s="232" t="s">
        <v>2101</v>
      </c>
      <c r="J291" s="517">
        <v>5916288</v>
      </c>
      <c r="K291" s="538" t="s">
        <v>535</v>
      </c>
      <c r="L291" s="297">
        <v>4</v>
      </c>
      <c r="M291" s="297">
        <v>1289</v>
      </c>
      <c r="N291" s="299">
        <v>46087</v>
      </c>
      <c r="O291" s="561">
        <v>1578150000</v>
      </c>
      <c r="P291" s="302">
        <v>46100</v>
      </c>
      <c r="Q291" s="293" t="s">
        <v>50</v>
      </c>
      <c r="R291" s="302">
        <v>46101</v>
      </c>
      <c r="S291" s="293">
        <v>1360</v>
      </c>
      <c r="T291" s="495">
        <v>221202</v>
      </c>
      <c r="U291" s="555">
        <f t="shared" si="130"/>
        <v>12600000</v>
      </c>
      <c r="V291" s="300">
        <v>46105</v>
      </c>
      <c r="W291" s="301" t="s">
        <v>2102</v>
      </c>
      <c r="X291" s="302">
        <v>46113</v>
      </c>
      <c r="Y291" s="307">
        <v>46233</v>
      </c>
      <c r="Z291" s="299"/>
      <c r="AA291" s="295"/>
      <c r="AB291" s="303">
        <f t="shared" si="131"/>
        <v>3150000</v>
      </c>
      <c r="AC291" s="295"/>
      <c r="AD291" s="628" t="s">
        <v>2103</v>
      </c>
      <c r="AE291" s="295">
        <v>0</v>
      </c>
      <c r="AF291" s="295">
        <v>0</v>
      </c>
      <c r="AG291" s="295">
        <v>0</v>
      </c>
      <c r="AH291" s="232" t="s">
        <v>2104</v>
      </c>
      <c r="AI291" s="232">
        <v>3125205113</v>
      </c>
      <c r="AJ291" s="366" t="s">
        <v>2105</v>
      </c>
      <c r="AK291" s="306">
        <v>28555</v>
      </c>
      <c r="AL291" s="293">
        <v>47</v>
      </c>
      <c r="AM291" s="301" t="str">
        <f t="shared" si="132"/>
        <v>AUXILIAR DE ENFERMERIA</v>
      </c>
      <c r="AN291" s="706" t="s">
        <v>2100</v>
      </c>
    </row>
    <row r="292" spans="1:40" ht="17.25" customHeight="1" x14ac:dyDescent="0.3">
      <c r="A292" s="576">
        <v>291</v>
      </c>
      <c r="B292" s="525" t="s">
        <v>1515</v>
      </c>
      <c r="C292" s="295" t="s">
        <v>1466</v>
      </c>
      <c r="D292" s="232" t="s">
        <v>1648</v>
      </c>
      <c r="E292" s="293" t="s">
        <v>62</v>
      </c>
      <c r="F292" s="295" t="s">
        <v>434</v>
      </c>
      <c r="G292" s="545" t="s">
        <v>1325</v>
      </c>
      <c r="H292" s="555">
        <v>12600000</v>
      </c>
      <c r="I292" s="232" t="s">
        <v>2106</v>
      </c>
      <c r="J292" s="517">
        <v>1110061238</v>
      </c>
      <c r="K292" s="538" t="s">
        <v>230</v>
      </c>
      <c r="L292" s="297">
        <v>7</v>
      </c>
      <c r="M292" s="297">
        <v>1289</v>
      </c>
      <c r="N292" s="299">
        <v>46087</v>
      </c>
      <c r="O292" s="561">
        <v>1578150000</v>
      </c>
      <c r="P292" s="302">
        <v>46100</v>
      </c>
      <c r="Q292" s="293" t="s">
        <v>50</v>
      </c>
      <c r="R292" s="302">
        <v>46105</v>
      </c>
      <c r="S292" s="293">
        <v>1396</v>
      </c>
      <c r="T292" s="495">
        <v>221202</v>
      </c>
      <c r="U292" s="555">
        <f t="shared" si="130"/>
        <v>12600000</v>
      </c>
      <c r="V292" s="300">
        <v>46105</v>
      </c>
      <c r="W292" s="301" t="s">
        <v>2107</v>
      </c>
      <c r="X292" s="302">
        <v>46113</v>
      </c>
      <c r="Y292" s="307">
        <v>46233</v>
      </c>
      <c r="Z292" s="299"/>
      <c r="AA292" s="295"/>
      <c r="AB292" s="303">
        <f t="shared" si="131"/>
        <v>3150000</v>
      </c>
      <c r="AC292" s="295"/>
      <c r="AD292" s="629" t="s">
        <v>2108</v>
      </c>
      <c r="AE292" s="295">
        <v>0</v>
      </c>
      <c r="AF292" s="295">
        <v>0</v>
      </c>
      <c r="AG292" s="295">
        <v>0</v>
      </c>
      <c r="AH292" s="232" t="s">
        <v>2109</v>
      </c>
      <c r="AI292" s="232">
        <v>3213565422</v>
      </c>
      <c r="AJ292" s="366" t="s">
        <v>2110</v>
      </c>
      <c r="AK292" s="306">
        <v>33029</v>
      </c>
      <c r="AL292" s="293">
        <v>35</v>
      </c>
      <c r="AM292" s="301" t="str">
        <f t="shared" si="132"/>
        <v>AUXILIAR DE ENFERMERIA</v>
      </c>
      <c r="AN292" s="706" t="s">
        <v>2111</v>
      </c>
    </row>
    <row r="293" spans="1:40" ht="17.25" customHeight="1" x14ac:dyDescent="0.3">
      <c r="A293" s="576">
        <v>292</v>
      </c>
      <c r="B293" s="525" t="s">
        <v>1515</v>
      </c>
      <c r="C293" s="295" t="s">
        <v>1466</v>
      </c>
      <c r="D293" s="232" t="s">
        <v>1729</v>
      </c>
      <c r="E293" s="293" t="s">
        <v>62</v>
      </c>
      <c r="F293" s="295" t="s">
        <v>107</v>
      </c>
      <c r="G293" s="545" t="s">
        <v>1325</v>
      </c>
      <c r="H293" s="555">
        <v>34200000</v>
      </c>
      <c r="I293" s="232" t="s">
        <v>2112</v>
      </c>
      <c r="J293" s="517">
        <v>52083495</v>
      </c>
      <c r="K293" s="533" t="s">
        <v>170</v>
      </c>
      <c r="L293" s="297">
        <v>7</v>
      </c>
      <c r="M293" s="297">
        <v>1285</v>
      </c>
      <c r="N293" s="299">
        <v>46087</v>
      </c>
      <c r="O293" s="561">
        <v>1427850000</v>
      </c>
      <c r="P293" s="302">
        <v>46100</v>
      </c>
      <c r="Q293" s="293" t="s">
        <v>50</v>
      </c>
      <c r="R293" s="302">
        <v>46101</v>
      </c>
      <c r="S293" s="293">
        <v>1385</v>
      </c>
      <c r="T293" s="495">
        <v>221201</v>
      </c>
      <c r="U293" s="555">
        <f t="shared" ref="U293:U301" si="133">+H293</f>
        <v>34200000</v>
      </c>
      <c r="V293" s="300">
        <v>46105</v>
      </c>
      <c r="W293" s="301" t="s">
        <v>2113</v>
      </c>
      <c r="X293" s="302">
        <v>46113</v>
      </c>
      <c r="Y293" s="307">
        <v>46233</v>
      </c>
      <c r="Z293" s="299"/>
      <c r="AA293" s="295"/>
      <c r="AB293" s="303">
        <f t="shared" ref="AB293:AB301" si="134">+U293/4</f>
        <v>8550000</v>
      </c>
      <c r="AC293" s="295"/>
      <c r="AD293" s="628" t="s">
        <v>2114</v>
      </c>
      <c r="AE293" s="295">
        <v>0</v>
      </c>
      <c r="AF293" s="295">
        <v>0</v>
      </c>
      <c r="AG293" s="295">
        <v>0</v>
      </c>
      <c r="AH293" s="232" t="s">
        <v>2115</v>
      </c>
      <c r="AI293" s="232">
        <v>3114818839</v>
      </c>
      <c r="AJ293" s="366" t="s">
        <v>2116</v>
      </c>
      <c r="AK293" s="306">
        <v>26228</v>
      </c>
      <c r="AL293" s="293">
        <v>54</v>
      </c>
      <c r="AM293" s="301" t="s">
        <v>1440</v>
      </c>
      <c r="AN293" s="706" t="s">
        <v>2100</v>
      </c>
    </row>
    <row r="294" spans="1:40" ht="17.25" customHeight="1" x14ac:dyDescent="0.3">
      <c r="A294" s="576">
        <v>293</v>
      </c>
      <c r="B294" s="525" t="s">
        <v>1515</v>
      </c>
      <c r="C294" s="295" t="s">
        <v>1466</v>
      </c>
      <c r="D294" s="232" t="s">
        <v>1622</v>
      </c>
      <c r="E294" s="293" t="s">
        <v>62</v>
      </c>
      <c r="F294" s="294" t="s">
        <v>1426</v>
      </c>
      <c r="G294" s="545" t="s">
        <v>1325</v>
      </c>
      <c r="H294" s="555">
        <v>25600000</v>
      </c>
      <c r="I294" s="232" t="s">
        <v>2117</v>
      </c>
      <c r="J294" s="517">
        <v>26988963</v>
      </c>
      <c r="K294" s="538" t="s">
        <v>2118</v>
      </c>
      <c r="L294" s="297">
        <v>2</v>
      </c>
      <c r="M294" s="297">
        <v>1286</v>
      </c>
      <c r="N294" s="299">
        <v>46087</v>
      </c>
      <c r="O294" s="561">
        <v>1068800000</v>
      </c>
      <c r="P294" s="302">
        <v>46100</v>
      </c>
      <c r="Q294" s="293" t="s">
        <v>50</v>
      </c>
      <c r="R294" s="302">
        <v>46101</v>
      </c>
      <c r="S294" s="293">
        <v>1342</v>
      </c>
      <c r="T294" s="495">
        <v>221201</v>
      </c>
      <c r="U294" s="555">
        <f t="shared" ref="U294" si="135">+H294</f>
        <v>25600000</v>
      </c>
      <c r="V294" s="300">
        <v>46101</v>
      </c>
      <c r="W294" s="301" t="s">
        <v>2119</v>
      </c>
      <c r="X294" s="302">
        <v>46113</v>
      </c>
      <c r="Y294" s="307">
        <v>46233</v>
      </c>
      <c r="Z294" s="299"/>
      <c r="AA294" s="295"/>
      <c r="AB294" s="303">
        <f t="shared" ref="AB294" si="136">+U294/4</f>
        <v>6400000</v>
      </c>
      <c r="AC294" s="295"/>
      <c r="AD294" s="629" t="s">
        <v>2120</v>
      </c>
      <c r="AE294" s="295">
        <v>0</v>
      </c>
      <c r="AF294" s="295">
        <v>0</v>
      </c>
      <c r="AG294" s="295">
        <v>0</v>
      </c>
      <c r="AH294" s="232" t="s">
        <v>2121</v>
      </c>
      <c r="AI294" s="232">
        <v>3108850824</v>
      </c>
      <c r="AJ294" s="366" t="s">
        <v>2122</v>
      </c>
      <c r="AK294" s="306">
        <v>30706</v>
      </c>
      <c r="AL294" s="293">
        <v>41</v>
      </c>
      <c r="AM294" s="301" t="str">
        <f>+F294</f>
        <v>ENFERMERO(A)</v>
      </c>
      <c r="AN294" s="706" t="s">
        <v>2100</v>
      </c>
    </row>
    <row r="295" spans="1:40" ht="17.25" customHeight="1" x14ac:dyDescent="0.3">
      <c r="A295" s="576">
        <v>294</v>
      </c>
      <c r="B295" s="525" t="s">
        <v>1515</v>
      </c>
      <c r="C295" s="295" t="s">
        <v>1466</v>
      </c>
      <c r="D295" s="232" t="s">
        <v>1737</v>
      </c>
      <c r="E295" s="293" t="s">
        <v>62</v>
      </c>
      <c r="F295" s="296" t="s">
        <v>769</v>
      </c>
      <c r="G295" s="545" t="s">
        <v>1325</v>
      </c>
      <c r="H295" s="555">
        <v>21200000</v>
      </c>
      <c r="I295" s="232" t="s">
        <v>2123</v>
      </c>
      <c r="J295" s="517">
        <v>65830296</v>
      </c>
      <c r="K295" s="538" t="s">
        <v>1671</v>
      </c>
      <c r="L295" s="297">
        <v>0</v>
      </c>
      <c r="M295" s="297">
        <v>1287</v>
      </c>
      <c r="N295" s="299">
        <v>46087</v>
      </c>
      <c r="O295" s="561">
        <v>885100000</v>
      </c>
      <c r="P295" s="302">
        <v>46100</v>
      </c>
      <c r="Q295" s="293" t="s">
        <v>50</v>
      </c>
      <c r="R295" s="302">
        <v>46106</v>
      </c>
      <c r="S295" s="293">
        <v>1408</v>
      </c>
      <c r="T295" s="495">
        <v>221201</v>
      </c>
      <c r="U295" s="555">
        <f t="shared" si="133"/>
        <v>21200000</v>
      </c>
      <c r="V295" s="300">
        <v>46101</v>
      </c>
      <c r="W295" s="301" t="s">
        <v>2124</v>
      </c>
      <c r="X295" s="302">
        <v>46113</v>
      </c>
      <c r="Y295" s="307">
        <v>46233</v>
      </c>
      <c r="Z295" s="299"/>
      <c r="AA295" s="295"/>
      <c r="AB295" s="303">
        <f t="shared" si="134"/>
        <v>5300000</v>
      </c>
      <c r="AC295" s="295"/>
      <c r="AD295" s="628" t="s">
        <v>2125</v>
      </c>
      <c r="AE295" s="295">
        <v>0</v>
      </c>
      <c r="AF295" s="295">
        <v>0</v>
      </c>
      <c r="AG295" s="295">
        <v>0</v>
      </c>
      <c r="AH295" s="232" t="s">
        <v>2126</v>
      </c>
      <c r="AI295" s="232">
        <v>3016267265</v>
      </c>
      <c r="AJ295" s="366" t="s">
        <v>2127</v>
      </c>
      <c r="AK295" s="306">
        <v>29718</v>
      </c>
      <c r="AL295" s="293">
        <v>44</v>
      </c>
      <c r="AM295" s="301" t="s">
        <v>769</v>
      </c>
      <c r="AN295" s="706" t="s">
        <v>2100</v>
      </c>
    </row>
    <row r="296" spans="1:40" ht="17.25" customHeight="1" x14ac:dyDescent="0.3">
      <c r="A296" s="576">
        <v>295</v>
      </c>
      <c r="B296" s="525" t="s">
        <v>1515</v>
      </c>
      <c r="C296" s="295" t="s">
        <v>1466</v>
      </c>
      <c r="D296" s="232" t="s">
        <v>1750</v>
      </c>
      <c r="E296" s="293" t="s">
        <v>62</v>
      </c>
      <c r="F296" s="295" t="s">
        <v>434</v>
      </c>
      <c r="G296" s="545" t="s">
        <v>1325</v>
      </c>
      <c r="H296" s="555">
        <v>12600000</v>
      </c>
      <c r="I296" s="232" t="s">
        <v>2128</v>
      </c>
      <c r="J296" s="517">
        <v>1110234338</v>
      </c>
      <c r="K296" s="538" t="s">
        <v>2129</v>
      </c>
      <c r="L296" s="297">
        <v>9</v>
      </c>
      <c r="M296" s="297">
        <v>1289</v>
      </c>
      <c r="N296" s="299">
        <v>46087</v>
      </c>
      <c r="O296" s="561">
        <v>1578150000</v>
      </c>
      <c r="P296" s="302">
        <v>46100</v>
      </c>
      <c r="Q296" s="293" t="s">
        <v>50</v>
      </c>
      <c r="R296" s="302">
        <v>46101</v>
      </c>
      <c r="S296" s="293">
        <v>1343</v>
      </c>
      <c r="T296" s="495">
        <v>221202</v>
      </c>
      <c r="U296" s="555">
        <f t="shared" si="133"/>
        <v>12600000</v>
      </c>
      <c r="V296" s="300">
        <v>46105</v>
      </c>
      <c r="W296" s="301" t="s">
        <v>2130</v>
      </c>
      <c r="X296" s="302">
        <v>46118</v>
      </c>
      <c r="Y296" s="307">
        <v>46239</v>
      </c>
      <c r="Z296" s="299"/>
      <c r="AA296" s="295"/>
      <c r="AB296" s="303">
        <f t="shared" si="134"/>
        <v>3150000</v>
      </c>
      <c r="AC296" s="295"/>
      <c r="AD296" s="629" t="s">
        <v>2131</v>
      </c>
      <c r="AE296" s="295">
        <v>0</v>
      </c>
      <c r="AF296" s="295">
        <v>0</v>
      </c>
      <c r="AG296" s="295">
        <v>0</v>
      </c>
      <c r="AH296" s="232" t="s">
        <v>2132</v>
      </c>
      <c r="AI296" s="232">
        <v>3224592297</v>
      </c>
      <c r="AJ296" s="366" t="s">
        <v>2133</v>
      </c>
      <c r="AK296" s="306">
        <v>33756</v>
      </c>
      <c r="AL296" s="293">
        <v>33</v>
      </c>
      <c r="AM296" s="301" t="str">
        <f t="shared" ref="AM296:AM298" si="137">+F296</f>
        <v>AUXILIAR DE ENFERMERIA</v>
      </c>
      <c r="AN296" s="710" t="s">
        <v>2134</v>
      </c>
    </row>
    <row r="297" spans="1:40" ht="17.25" customHeight="1" x14ac:dyDescent="0.3">
      <c r="A297" s="576">
        <v>296</v>
      </c>
      <c r="B297" s="525" t="s">
        <v>1515</v>
      </c>
      <c r="C297" s="295" t="s">
        <v>1466</v>
      </c>
      <c r="D297" s="232" t="s">
        <v>1648</v>
      </c>
      <c r="E297" s="293" t="s">
        <v>62</v>
      </c>
      <c r="F297" s="295" t="s">
        <v>434</v>
      </c>
      <c r="G297" s="545" t="s">
        <v>1325</v>
      </c>
      <c r="H297" s="555">
        <v>12600000</v>
      </c>
      <c r="I297" s="232" t="s">
        <v>2135</v>
      </c>
      <c r="J297" s="517">
        <v>28557546</v>
      </c>
      <c r="K297" s="538" t="s">
        <v>89</v>
      </c>
      <c r="L297" s="297">
        <v>2</v>
      </c>
      <c r="M297" s="297">
        <v>1289</v>
      </c>
      <c r="N297" s="299">
        <v>46087</v>
      </c>
      <c r="O297" s="561">
        <v>1578150000</v>
      </c>
      <c r="P297" s="302">
        <v>46100</v>
      </c>
      <c r="Q297" s="293" t="s">
        <v>50</v>
      </c>
      <c r="R297" s="302">
        <v>46101</v>
      </c>
      <c r="S297" s="293">
        <v>1361</v>
      </c>
      <c r="T297" s="495">
        <v>221202</v>
      </c>
      <c r="U297" s="555">
        <f t="shared" si="133"/>
        <v>12600000</v>
      </c>
      <c r="V297" s="300">
        <v>46105</v>
      </c>
      <c r="W297" s="301" t="s">
        <v>2130</v>
      </c>
      <c r="X297" s="302">
        <v>46118</v>
      </c>
      <c r="Y297" s="307">
        <v>46239</v>
      </c>
      <c r="Z297" s="299"/>
      <c r="AA297" s="295"/>
      <c r="AB297" s="303">
        <f t="shared" si="134"/>
        <v>3150000</v>
      </c>
      <c r="AC297" s="295"/>
      <c r="AD297" s="628" t="s">
        <v>2136</v>
      </c>
      <c r="AE297" s="295">
        <v>0</v>
      </c>
      <c r="AF297" s="295">
        <v>0</v>
      </c>
      <c r="AG297" s="295">
        <v>0</v>
      </c>
      <c r="AH297" s="232" t="s">
        <v>2137</v>
      </c>
      <c r="AI297" s="232">
        <v>3170317330</v>
      </c>
      <c r="AJ297" s="366" t="s">
        <v>2138</v>
      </c>
      <c r="AK297" s="306">
        <v>30253</v>
      </c>
      <c r="AL297" s="293">
        <v>43</v>
      </c>
      <c r="AM297" s="301" t="str">
        <f t="shared" si="137"/>
        <v>AUXILIAR DE ENFERMERIA</v>
      </c>
      <c r="AN297" s="710" t="s">
        <v>2134</v>
      </c>
    </row>
    <row r="298" spans="1:40" ht="17.25" customHeight="1" x14ac:dyDescent="0.3">
      <c r="A298" s="576">
        <v>297</v>
      </c>
      <c r="B298" s="525" t="s">
        <v>1515</v>
      </c>
      <c r="C298" s="295" t="s">
        <v>1466</v>
      </c>
      <c r="D298" s="232" t="s">
        <v>1648</v>
      </c>
      <c r="E298" s="293" t="s">
        <v>62</v>
      </c>
      <c r="F298" s="295" t="s">
        <v>434</v>
      </c>
      <c r="G298" s="545" t="s">
        <v>1325</v>
      </c>
      <c r="H298" s="555">
        <v>12600000</v>
      </c>
      <c r="I298" s="232" t="s">
        <v>2139</v>
      </c>
      <c r="J298" s="517">
        <v>1110595192</v>
      </c>
      <c r="K298" s="538" t="s">
        <v>89</v>
      </c>
      <c r="L298" s="297">
        <v>9</v>
      </c>
      <c r="M298" s="297">
        <v>1289</v>
      </c>
      <c r="N298" s="299">
        <v>46087</v>
      </c>
      <c r="O298" s="561">
        <v>1578150000</v>
      </c>
      <c r="P298" s="302">
        <v>46100</v>
      </c>
      <c r="Q298" s="293" t="s">
        <v>50</v>
      </c>
      <c r="R298" s="302">
        <v>46106</v>
      </c>
      <c r="S298" s="293">
        <v>1409</v>
      </c>
      <c r="T298" s="495">
        <v>221202</v>
      </c>
      <c r="U298" s="555">
        <f t="shared" si="133"/>
        <v>12600000</v>
      </c>
      <c r="V298" s="300">
        <v>46111</v>
      </c>
      <c r="W298" s="301">
        <v>100054778</v>
      </c>
      <c r="X298" s="302">
        <v>46118</v>
      </c>
      <c r="Y298" s="307">
        <v>46239</v>
      </c>
      <c r="Z298" s="299"/>
      <c r="AA298" s="295"/>
      <c r="AB298" s="303">
        <f t="shared" si="134"/>
        <v>3150000</v>
      </c>
      <c r="AC298" s="295"/>
      <c r="AD298" s="629" t="s">
        <v>2140</v>
      </c>
      <c r="AE298" s="295">
        <v>0</v>
      </c>
      <c r="AF298" s="295">
        <v>0</v>
      </c>
      <c r="AG298" s="295">
        <v>0</v>
      </c>
      <c r="AH298" s="232" t="s">
        <v>2141</v>
      </c>
      <c r="AI298" s="232">
        <v>3170317330</v>
      </c>
      <c r="AJ298" s="366" t="s">
        <v>2142</v>
      </c>
      <c r="AK298" s="306">
        <v>36114</v>
      </c>
      <c r="AL298" s="293">
        <v>26</v>
      </c>
      <c r="AM298" s="301" t="str">
        <f t="shared" si="137"/>
        <v>AUXILIAR DE ENFERMERIA</v>
      </c>
      <c r="AN298" s="710" t="s">
        <v>2143</v>
      </c>
    </row>
    <row r="299" spans="1:40" ht="17.25" customHeight="1" x14ac:dyDescent="0.3">
      <c r="A299" s="576">
        <v>298</v>
      </c>
      <c r="B299" s="525" t="s">
        <v>1515</v>
      </c>
      <c r="C299" s="295" t="s">
        <v>1466</v>
      </c>
      <c r="D299" s="232" t="s">
        <v>1729</v>
      </c>
      <c r="E299" s="293" t="s">
        <v>62</v>
      </c>
      <c r="F299" s="295" t="s">
        <v>107</v>
      </c>
      <c r="G299" s="545" t="s">
        <v>1325</v>
      </c>
      <c r="H299" s="555">
        <v>34200000</v>
      </c>
      <c r="I299" s="232" t="s">
        <v>2144</v>
      </c>
      <c r="J299" s="517">
        <v>7708849</v>
      </c>
      <c r="K299" s="538" t="s">
        <v>250</v>
      </c>
      <c r="L299" s="297">
        <v>1</v>
      </c>
      <c r="M299" s="297">
        <v>1285</v>
      </c>
      <c r="N299" s="299">
        <v>46087</v>
      </c>
      <c r="O299" s="561">
        <v>1427850000</v>
      </c>
      <c r="P299" s="302">
        <v>46100</v>
      </c>
      <c r="Q299" s="293" t="s">
        <v>50</v>
      </c>
      <c r="R299" s="302">
        <v>46101</v>
      </c>
      <c r="S299" s="293">
        <v>1387</v>
      </c>
      <c r="T299" s="495">
        <v>221201</v>
      </c>
      <c r="U299" s="555">
        <f t="shared" si="133"/>
        <v>34200000</v>
      </c>
      <c r="V299" s="300">
        <v>46113</v>
      </c>
      <c r="W299" s="301" t="s">
        <v>2145</v>
      </c>
      <c r="X299" s="302">
        <v>46118</v>
      </c>
      <c r="Y299" s="307">
        <v>46239</v>
      </c>
      <c r="Z299" s="299"/>
      <c r="AA299" s="295"/>
      <c r="AB299" s="303">
        <f t="shared" si="134"/>
        <v>8550000</v>
      </c>
      <c r="AC299" s="295"/>
      <c r="AD299" s="628" t="s">
        <v>2146</v>
      </c>
      <c r="AE299" s="295">
        <v>0</v>
      </c>
      <c r="AF299" s="295">
        <v>0</v>
      </c>
      <c r="AG299" s="295">
        <v>0</v>
      </c>
      <c r="AH299" s="232" t="s">
        <v>2147</v>
      </c>
      <c r="AI299" s="232">
        <v>3192955341</v>
      </c>
      <c r="AJ299" s="366" t="s">
        <v>2148</v>
      </c>
      <c r="AK299" s="306">
        <v>28713</v>
      </c>
      <c r="AL299" s="293">
        <v>47</v>
      </c>
      <c r="AM299" s="301" t="s">
        <v>1440</v>
      </c>
      <c r="AN299" s="710" t="s">
        <v>2134</v>
      </c>
    </row>
    <row r="300" spans="1:40" ht="17.25" customHeight="1" x14ac:dyDescent="0.3">
      <c r="A300" s="576">
        <v>299</v>
      </c>
      <c r="B300" s="525" t="s">
        <v>1515</v>
      </c>
      <c r="C300" s="295" t="s">
        <v>1466</v>
      </c>
      <c r="D300" s="232" t="s">
        <v>1622</v>
      </c>
      <c r="E300" s="293" t="s">
        <v>62</v>
      </c>
      <c r="F300" s="294" t="s">
        <v>1426</v>
      </c>
      <c r="G300" s="545" t="s">
        <v>1325</v>
      </c>
      <c r="H300" s="555">
        <v>25600000</v>
      </c>
      <c r="I300" s="232" t="s">
        <v>2149</v>
      </c>
      <c r="J300" s="517">
        <v>1234642169</v>
      </c>
      <c r="K300" s="538" t="s">
        <v>89</v>
      </c>
      <c r="L300" s="297">
        <v>0</v>
      </c>
      <c r="M300" s="297">
        <v>1286</v>
      </c>
      <c r="N300" s="299">
        <v>46087</v>
      </c>
      <c r="O300" s="561">
        <v>1068800000</v>
      </c>
      <c r="P300" s="302">
        <v>46100</v>
      </c>
      <c r="Q300" s="293" t="s">
        <v>50</v>
      </c>
      <c r="R300" s="491">
        <v>46113</v>
      </c>
      <c r="S300" s="293">
        <v>1549</v>
      </c>
      <c r="T300" s="495">
        <v>221201</v>
      </c>
      <c r="U300" s="555">
        <f t="shared" ref="U300" si="138">+H300</f>
        <v>25600000</v>
      </c>
      <c r="V300" s="300">
        <v>46132</v>
      </c>
      <c r="W300" s="301" t="s">
        <v>2150</v>
      </c>
      <c r="X300" s="302">
        <v>46135</v>
      </c>
      <c r="Y300" s="307">
        <v>46256</v>
      </c>
      <c r="Z300" s="299"/>
      <c r="AA300" s="295"/>
      <c r="AB300" s="303">
        <f t="shared" ref="AB300" si="139">+U300/4</f>
        <v>6400000</v>
      </c>
      <c r="AC300" s="295"/>
      <c r="AD300" s="629" t="s">
        <v>2151</v>
      </c>
      <c r="AE300" s="295">
        <v>0</v>
      </c>
      <c r="AF300" s="295">
        <v>0</v>
      </c>
      <c r="AG300" s="295">
        <v>0</v>
      </c>
      <c r="AH300" s="232" t="s">
        <v>2152</v>
      </c>
      <c r="AI300" s="232">
        <v>3006625048</v>
      </c>
      <c r="AJ300" s="366" t="s">
        <v>2153</v>
      </c>
      <c r="AK300" s="306">
        <v>36057</v>
      </c>
      <c r="AL300" s="293">
        <v>27</v>
      </c>
      <c r="AM300" s="301" t="str">
        <f>+F300</f>
        <v>ENFERMERO(A)</v>
      </c>
      <c r="AN300" s="710" t="s">
        <v>2134</v>
      </c>
    </row>
    <row r="301" spans="1:40" ht="17.25" customHeight="1" x14ac:dyDescent="0.3">
      <c r="A301" s="576">
        <v>300</v>
      </c>
      <c r="B301" s="525" t="s">
        <v>1515</v>
      </c>
      <c r="C301" s="295" t="s">
        <v>1466</v>
      </c>
      <c r="D301" s="232" t="s">
        <v>1737</v>
      </c>
      <c r="E301" s="293" t="s">
        <v>62</v>
      </c>
      <c r="F301" s="296" t="s">
        <v>769</v>
      </c>
      <c r="G301" s="545" t="s">
        <v>1325</v>
      </c>
      <c r="H301" s="555">
        <v>21200000</v>
      </c>
      <c r="I301" s="232" t="s">
        <v>2154</v>
      </c>
      <c r="J301" s="517">
        <v>1106484260</v>
      </c>
      <c r="K301" s="538" t="s">
        <v>240</v>
      </c>
      <c r="L301" s="297">
        <v>0</v>
      </c>
      <c r="M301" s="297">
        <v>1287</v>
      </c>
      <c r="N301" s="299">
        <v>46087</v>
      </c>
      <c r="O301" s="561">
        <v>885100000</v>
      </c>
      <c r="P301" s="302">
        <v>46100</v>
      </c>
      <c r="Q301" s="293" t="s">
        <v>50</v>
      </c>
      <c r="R301" s="302">
        <v>46106</v>
      </c>
      <c r="S301" s="293">
        <v>1410</v>
      </c>
      <c r="T301" s="495">
        <v>221201</v>
      </c>
      <c r="U301" s="555">
        <f t="shared" si="133"/>
        <v>21200000</v>
      </c>
      <c r="V301" s="300">
        <v>46107</v>
      </c>
      <c r="W301" s="301" t="s">
        <v>2155</v>
      </c>
      <c r="X301" s="302">
        <v>46138</v>
      </c>
      <c r="Y301" s="307">
        <v>46239</v>
      </c>
      <c r="Z301" s="299"/>
      <c r="AA301" s="295"/>
      <c r="AB301" s="303">
        <f t="shared" si="134"/>
        <v>5300000</v>
      </c>
      <c r="AC301" s="295"/>
      <c r="AD301" s="628" t="s">
        <v>2156</v>
      </c>
      <c r="AE301" s="295">
        <v>0</v>
      </c>
      <c r="AF301" s="295">
        <v>0</v>
      </c>
      <c r="AG301" s="295">
        <v>0</v>
      </c>
      <c r="AH301" s="232" t="s">
        <v>2157</v>
      </c>
      <c r="AI301" s="232">
        <v>3165949030</v>
      </c>
      <c r="AJ301" s="366" t="s">
        <v>2158</v>
      </c>
      <c r="AK301" s="306">
        <v>32986</v>
      </c>
      <c r="AL301" s="293">
        <v>35</v>
      </c>
      <c r="AM301" s="301" t="s">
        <v>769</v>
      </c>
      <c r="AN301" s="710" t="s">
        <v>2134</v>
      </c>
    </row>
    <row r="302" spans="1:40" ht="17.25" customHeight="1" x14ac:dyDescent="0.3">
      <c r="A302" s="576">
        <v>301</v>
      </c>
      <c r="B302" s="525" t="s">
        <v>1515</v>
      </c>
      <c r="C302" s="295" t="s">
        <v>1466</v>
      </c>
      <c r="D302" s="232" t="s">
        <v>1750</v>
      </c>
      <c r="E302" s="293" t="s">
        <v>62</v>
      </c>
      <c r="F302" s="295" t="s">
        <v>434</v>
      </c>
      <c r="G302" s="545" t="s">
        <v>1325</v>
      </c>
      <c r="H302" s="555">
        <v>12600000</v>
      </c>
      <c r="I302" s="232" t="s">
        <v>2159</v>
      </c>
      <c r="J302" s="517">
        <v>65752039</v>
      </c>
      <c r="K302" s="538" t="s">
        <v>89</v>
      </c>
      <c r="L302" s="297">
        <v>1</v>
      </c>
      <c r="M302" s="297">
        <v>1289</v>
      </c>
      <c r="N302" s="299">
        <v>46087</v>
      </c>
      <c r="O302" s="561">
        <v>1578150000</v>
      </c>
      <c r="P302" s="302">
        <v>46100</v>
      </c>
      <c r="Q302" s="293" t="s">
        <v>50</v>
      </c>
      <c r="R302" s="302">
        <v>46101</v>
      </c>
      <c r="S302" s="293">
        <v>1386</v>
      </c>
      <c r="T302" s="495">
        <v>221202</v>
      </c>
      <c r="U302" s="555">
        <f t="shared" ref="U302:U309" si="140">+H302</f>
        <v>12600000</v>
      </c>
      <c r="V302" s="300">
        <v>46101</v>
      </c>
      <c r="W302" s="301" t="s">
        <v>2160</v>
      </c>
      <c r="X302" s="302">
        <v>46111</v>
      </c>
      <c r="Y302" s="307">
        <v>46233</v>
      </c>
      <c r="Z302" s="299"/>
      <c r="AA302" s="295"/>
      <c r="AB302" s="303">
        <f t="shared" ref="AB302:AB307" si="141">+U302/4</f>
        <v>3150000</v>
      </c>
      <c r="AC302" s="295"/>
      <c r="AD302" s="629" t="s">
        <v>2161</v>
      </c>
      <c r="AE302" s="295">
        <v>0</v>
      </c>
      <c r="AF302" s="295">
        <v>0</v>
      </c>
      <c r="AG302" s="295">
        <v>0</v>
      </c>
      <c r="AH302" s="232" t="s">
        <v>2162</v>
      </c>
      <c r="AI302" s="232">
        <v>3011652629</v>
      </c>
      <c r="AJ302" s="366" t="s">
        <v>2163</v>
      </c>
      <c r="AK302" s="306">
        <v>25930</v>
      </c>
      <c r="AL302" s="293">
        <v>55</v>
      </c>
      <c r="AM302" s="301" t="str">
        <f t="shared" ref="AM302:AM304" si="142">+F302</f>
        <v>AUXILIAR DE ENFERMERIA</v>
      </c>
      <c r="AN302" s="700" t="s">
        <v>2164</v>
      </c>
    </row>
    <row r="303" spans="1:40" ht="17.25" customHeight="1" x14ac:dyDescent="0.3">
      <c r="A303" s="576">
        <v>302</v>
      </c>
      <c r="B303" s="525" t="s">
        <v>1515</v>
      </c>
      <c r="C303" s="295" t="s">
        <v>1466</v>
      </c>
      <c r="D303" s="232" t="s">
        <v>1648</v>
      </c>
      <c r="E303" s="293" t="s">
        <v>62</v>
      </c>
      <c r="F303" s="295" t="s">
        <v>434</v>
      </c>
      <c r="G303" s="545" t="s">
        <v>1325</v>
      </c>
      <c r="H303" s="555">
        <v>12600000</v>
      </c>
      <c r="I303" s="232" t="s">
        <v>2165</v>
      </c>
      <c r="J303" s="517">
        <v>1110461398</v>
      </c>
      <c r="K303" s="538" t="s">
        <v>89</v>
      </c>
      <c r="L303" s="297">
        <v>3</v>
      </c>
      <c r="M303" s="297">
        <v>1289</v>
      </c>
      <c r="N303" s="299">
        <v>46087</v>
      </c>
      <c r="O303" s="561">
        <v>1578150000</v>
      </c>
      <c r="P303" s="302">
        <v>46100</v>
      </c>
      <c r="Q303" s="293" t="s">
        <v>50</v>
      </c>
      <c r="R303" s="302">
        <v>46101</v>
      </c>
      <c r="S303" s="293">
        <v>1362</v>
      </c>
      <c r="T303" s="495">
        <v>221202</v>
      </c>
      <c r="U303" s="555">
        <f t="shared" si="140"/>
        <v>12600000</v>
      </c>
      <c r="V303" s="300">
        <v>46105</v>
      </c>
      <c r="W303" s="301" t="s">
        <v>2166</v>
      </c>
      <c r="X303" s="302">
        <v>46111</v>
      </c>
      <c r="Y303" s="307">
        <v>46233</v>
      </c>
      <c r="Z303" s="299"/>
      <c r="AA303" s="295"/>
      <c r="AB303" s="303">
        <f t="shared" si="141"/>
        <v>3150000</v>
      </c>
      <c r="AC303" s="295"/>
      <c r="AD303" s="628" t="s">
        <v>2167</v>
      </c>
      <c r="AE303" s="295">
        <v>0</v>
      </c>
      <c r="AF303" s="295">
        <v>0</v>
      </c>
      <c r="AG303" s="295">
        <v>0</v>
      </c>
      <c r="AH303" s="232" t="s">
        <v>2168</v>
      </c>
      <c r="AI303" s="232">
        <v>3042117011</v>
      </c>
      <c r="AJ303" s="366" t="s">
        <v>2169</v>
      </c>
      <c r="AK303" s="306">
        <v>31934</v>
      </c>
      <c r="AL303" s="293">
        <v>38</v>
      </c>
      <c r="AM303" s="301" t="str">
        <f t="shared" si="142"/>
        <v>AUXILIAR DE ENFERMERIA</v>
      </c>
      <c r="AN303" s="700" t="s">
        <v>2164</v>
      </c>
    </row>
    <row r="304" spans="1:40" ht="17.25" customHeight="1" x14ac:dyDescent="0.3">
      <c r="A304" s="576">
        <v>303</v>
      </c>
      <c r="B304" s="525" t="s">
        <v>1515</v>
      </c>
      <c r="C304" s="295" t="s">
        <v>1466</v>
      </c>
      <c r="D304" s="232" t="s">
        <v>1648</v>
      </c>
      <c r="E304" s="293" t="s">
        <v>62</v>
      </c>
      <c r="F304" s="295" t="s">
        <v>434</v>
      </c>
      <c r="G304" s="545" t="s">
        <v>1325</v>
      </c>
      <c r="H304" s="555">
        <v>12600000</v>
      </c>
      <c r="I304" s="232" t="s">
        <v>2170</v>
      </c>
      <c r="J304" s="517">
        <v>1065607934</v>
      </c>
      <c r="K304" s="538" t="s">
        <v>1720</v>
      </c>
      <c r="L304" s="297">
        <v>8</v>
      </c>
      <c r="M304" s="297">
        <v>1289</v>
      </c>
      <c r="N304" s="299">
        <v>46087</v>
      </c>
      <c r="O304" s="561">
        <v>1578150000</v>
      </c>
      <c r="P304" s="302">
        <v>46100</v>
      </c>
      <c r="Q304" s="293" t="s">
        <v>50</v>
      </c>
      <c r="R304" s="302">
        <v>46111</v>
      </c>
      <c r="S304" s="293">
        <v>1523</v>
      </c>
      <c r="T304" s="495">
        <v>221202</v>
      </c>
      <c r="U304" s="555">
        <f t="shared" si="140"/>
        <v>12600000</v>
      </c>
      <c r="V304" s="300">
        <v>46108</v>
      </c>
      <c r="W304" s="301" t="s">
        <v>2171</v>
      </c>
      <c r="X304" s="302">
        <v>46113</v>
      </c>
      <c r="Y304" s="307">
        <v>46233</v>
      </c>
      <c r="Z304" s="299"/>
      <c r="AA304" s="295"/>
      <c r="AB304" s="303">
        <f t="shared" si="141"/>
        <v>3150000</v>
      </c>
      <c r="AC304" s="295"/>
      <c r="AD304" s="629" t="s">
        <v>2172</v>
      </c>
      <c r="AE304" s="295">
        <v>0</v>
      </c>
      <c r="AF304" s="295">
        <v>0</v>
      </c>
      <c r="AG304" s="295">
        <v>0</v>
      </c>
      <c r="AH304" s="232" t="s">
        <v>2173</v>
      </c>
      <c r="AI304" s="232">
        <v>3013265230</v>
      </c>
      <c r="AJ304" s="366" t="s">
        <v>2174</v>
      </c>
      <c r="AK304" s="306">
        <v>32578</v>
      </c>
      <c r="AL304" s="293">
        <v>36</v>
      </c>
      <c r="AM304" s="301" t="str">
        <f t="shared" si="142"/>
        <v>AUXILIAR DE ENFERMERIA</v>
      </c>
      <c r="AN304" s="700" t="s">
        <v>2175</v>
      </c>
    </row>
    <row r="305" spans="1:40" ht="17.25" customHeight="1" x14ac:dyDescent="0.3">
      <c r="A305" s="576">
        <v>304</v>
      </c>
      <c r="B305" s="525" t="s">
        <v>1515</v>
      </c>
      <c r="C305" s="295" t="s">
        <v>1466</v>
      </c>
      <c r="D305" s="232" t="s">
        <v>1729</v>
      </c>
      <c r="E305" s="293" t="s">
        <v>62</v>
      </c>
      <c r="F305" s="295" t="s">
        <v>107</v>
      </c>
      <c r="G305" s="545" t="s">
        <v>1325</v>
      </c>
      <c r="H305" s="555">
        <v>34200000</v>
      </c>
      <c r="I305" s="232" t="s">
        <v>2176</v>
      </c>
      <c r="J305" s="517">
        <v>1006116761</v>
      </c>
      <c r="K305" s="538" t="s">
        <v>89</v>
      </c>
      <c r="L305" s="297">
        <v>9</v>
      </c>
      <c r="M305" s="297">
        <v>1285</v>
      </c>
      <c r="N305" s="299">
        <v>46087</v>
      </c>
      <c r="O305" s="561">
        <v>1427850000</v>
      </c>
      <c r="P305" s="302">
        <v>46100</v>
      </c>
      <c r="Q305" s="293" t="s">
        <v>50</v>
      </c>
      <c r="R305" s="302">
        <v>46101</v>
      </c>
      <c r="S305" s="293">
        <v>1363</v>
      </c>
      <c r="T305" s="495">
        <v>221201</v>
      </c>
      <c r="U305" s="555">
        <f t="shared" si="140"/>
        <v>34200000</v>
      </c>
      <c r="V305" s="300">
        <v>46101</v>
      </c>
      <c r="W305" s="301" t="s">
        <v>2177</v>
      </c>
      <c r="X305" s="302">
        <v>46111</v>
      </c>
      <c r="Y305" s="307">
        <v>46233</v>
      </c>
      <c r="Z305" s="299"/>
      <c r="AA305" s="295"/>
      <c r="AB305" s="303">
        <f t="shared" si="141"/>
        <v>8550000</v>
      </c>
      <c r="AC305" s="295"/>
      <c r="AD305" s="628" t="s">
        <v>2178</v>
      </c>
      <c r="AE305" s="295">
        <v>0</v>
      </c>
      <c r="AF305" s="295">
        <v>0</v>
      </c>
      <c r="AG305" s="295">
        <v>0</v>
      </c>
      <c r="AH305" s="232" t="s">
        <v>2179</v>
      </c>
      <c r="AI305" s="232">
        <v>3154170727</v>
      </c>
      <c r="AJ305" s="366" t="s">
        <v>2180</v>
      </c>
      <c r="AK305" s="306">
        <v>36560</v>
      </c>
      <c r="AL305" s="293">
        <v>26</v>
      </c>
      <c r="AM305" s="301" t="s">
        <v>1440</v>
      </c>
      <c r="AN305" s="700" t="s">
        <v>2164</v>
      </c>
    </row>
    <row r="306" spans="1:40" ht="17.25" customHeight="1" x14ac:dyDescent="0.3">
      <c r="A306" s="576">
        <v>305</v>
      </c>
      <c r="B306" s="525" t="s">
        <v>1515</v>
      </c>
      <c r="C306" s="295" t="s">
        <v>1466</v>
      </c>
      <c r="D306" s="232" t="s">
        <v>1737</v>
      </c>
      <c r="E306" s="293" t="s">
        <v>62</v>
      </c>
      <c r="F306" s="296" t="s">
        <v>769</v>
      </c>
      <c r="G306" s="545" t="s">
        <v>1325</v>
      </c>
      <c r="H306" s="555">
        <v>21200000</v>
      </c>
      <c r="I306" s="232" t="s">
        <v>2181</v>
      </c>
      <c r="J306" s="517">
        <v>28544819</v>
      </c>
      <c r="K306" s="538" t="s">
        <v>89</v>
      </c>
      <c r="L306" s="297">
        <v>1</v>
      </c>
      <c r="M306" s="297">
        <v>1287</v>
      </c>
      <c r="N306" s="299">
        <v>46087</v>
      </c>
      <c r="O306" s="561">
        <v>885100000</v>
      </c>
      <c r="P306" s="302">
        <v>46100</v>
      </c>
      <c r="Q306" s="293" t="s">
        <v>50</v>
      </c>
      <c r="R306" s="302">
        <v>46111</v>
      </c>
      <c r="S306" s="293">
        <v>1525</v>
      </c>
      <c r="T306" s="495">
        <v>221201</v>
      </c>
      <c r="U306" s="555">
        <f t="shared" ref="U306" si="143">+H306</f>
        <v>21200000</v>
      </c>
      <c r="V306" s="300">
        <v>46108</v>
      </c>
      <c r="W306" s="301" t="s">
        <v>2182</v>
      </c>
      <c r="X306" s="302">
        <v>46113</v>
      </c>
      <c r="Y306" s="307">
        <v>46233</v>
      </c>
      <c r="Z306" s="299"/>
      <c r="AA306" s="295"/>
      <c r="AB306" s="303">
        <f t="shared" ref="AB306" si="144">+U306/4</f>
        <v>5300000</v>
      </c>
      <c r="AC306" s="295"/>
      <c r="AD306" s="629" t="s">
        <v>2183</v>
      </c>
      <c r="AE306" s="295">
        <v>0</v>
      </c>
      <c r="AF306" s="295">
        <v>0</v>
      </c>
      <c r="AG306" s="295">
        <v>0</v>
      </c>
      <c r="AH306" s="232" t="s">
        <v>2184</v>
      </c>
      <c r="AI306" s="232">
        <v>3144760312</v>
      </c>
      <c r="AJ306" s="366" t="s">
        <v>2185</v>
      </c>
      <c r="AK306" s="306">
        <v>29833</v>
      </c>
      <c r="AL306" s="293">
        <v>44</v>
      </c>
      <c r="AM306" s="301" t="s">
        <v>769</v>
      </c>
      <c r="AN306" s="700" t="s">
        <v>2164</v>
      </c>
    </row>
    <row r="307" spans="1:40" ht="17.25" customHeight="1" x14ac:dyDescent="0.3">
      <c r="A307" s="576">
        <v>306</v>
      </c>
      <c r="B307" s="525" t="s">
        <v>1515</v>
      </c>
      <c r="C307" s="295" t="s">
        <v>1466</v>
      </c>
      <c r="D307" s="232" t="s">
        <v>1622</v>
      </c>
      <c r="E307" s="293" t="s">
        <v>62</v>
      </c>
      <c r="F307" s="294" t="s">
        <v>1426</v>
      </c>
      <c r="G307" s="545" t="s">
        <v>1325</v>
      </c>
      <c r="H307" s="555">
        <v>25600000</v>
      </c>
      <c r="I307" s="232" t="s">
        <v>2186</v>
      </c>
      <c r="J307" s="517">
        <v>1110477380</v>
      </c>
      <c r="K307" s="538" t="s">
        <v>89</v>
      </c>
      <c r="L307" s="297">
        <v>1</v>
      </c>
      <c r="M307" s="297">
        <v>1286</v>
      </c>
      <c r="N307" s="299">
        <v>46087</v>
      </c>
      <c r="O307" s="561">
        <v>1068800000</v>
      </c>
      <c r="P307" s="302">
        <v>46100</v>
      </c>
      <c r="Q307" s="293" t="s">
        <v>50</v>
      </c>
      <c r="R307" s="302">
        <v>46101</v>
      </c>
      <c r="S307" s="293">
        <v>1364</v>
      </c>
      <c r="T307" s="495">
        <v>221201</v>
      </c>
      <c r="U307" s="555">
        <f t="shared" si="140"/>
        <v>25600000</v>
      </c>
      <c r="V307" s="300">
        <v>46105</v>
      </c>
      <c r="W307" s="301" t="s">
        <v>2187</v>
      </c>
      <c r="X307" s="302">
        <v>46111</v>
      </c>
      <c r="Y307" s="307">
        <v>46233</v>
      </c>
      <c r="Z307" s="299"/>
      <c r="AA307" s="295"/>
      <c r="AB307" s="303">
        <f t="shared" si="141"/>
        <v>6400000</v>
      </c>
      <c r="AC307" s="295"/>
      <c r="AD307" s="628" t="s">
        <v>2188</v>
      </c>
      <c r="AE307" s="295">
        <v>0</v>
      </c>
      <c r="AF307" s="295">
        <v>0</v>
      </c>
      <c r="AG307" s="295">
        <v>0</v>
      </c>
      <c r="AH307" s="232" t="s">
        <v>2189</v>
      </c>
      <c r="AI307" s="232">
        <v>3134743719</v>
      </c>
      <c r="AJ307" s="366" t="s">
        <v>2190</v>
      </c>
      <c r="AK307" s="306">
        <v>32443</v>
      </c>
      <c r="AL307" s="293">
        <v>37</v>
      </c>
      <c r="AM307" s="301" t="str">
        <f>+F307</f>
        <v>ENFERMERO(A)</v>
      </c>
      <c r="AN307" s="700" t="s">
        <v>2164</v>
      </c>
    </row>
    <row r="308" spans="1:40" ht="17.25" customHeight="1" x14ac:dyDescent="0.3">
      <c r="A308" s="576">
        <v>307</v>
      </c>
      <c r="B308" s="525" t="s">
        <v>1515</v>
      </c>
      <c r="C308" s="232" t="s">
        <v>816</v>
      </c>
      <c r="D308" s="232" t="s">
        <v>2191</v>
      </c>
      <c r="E308" s="293" t="s">
        <v>62</v>
      </c>
      <c r="F308" s="296" t="s">
        <v>2192</v>
      </c>
      <c r="G308" s="545" t="s">
        <v>1325</v>
      </c>
      <c r="H308" s="555">
        <v>11500000</v>
      </c>
      <c r="I308" s="232" t="s">
        <v>2193</v>
      </c>
      <c r="J308" s="517">
        <v>1052399663</v>
      </c>
      <c r="K308" s="538" t="s">
        <v>2194</v>
      </c>
      <c r="L308" s="297">
        <v>6</v>
      </c>
      <c r="M308" s="297">
        <v>1226</v>
      </c>
      <c r="N308" s="299">
        <v>46069</v>
      </c>
      <c r="O308" s="561">
        <v>11764395</v>
      </c>
      <c r="P308" s="302">
        <v>46101</v>
      </c>
      <c r="Q308" s="293" t="s">
        <v>2195</v>
      </c>
      <c r="R308" s="302">
        <v>46101</v>
      </c>
      <c r="S308" s="293">
        <v>1365</v>
      </c>
      <c r="T308" s="495">
        <v>220401</v>
      </c>
      <c r="U308" s="555">
        <f t="shared" si="140"/>
        <v>11500000</v>
      </c>
      <c r="V308" s="300">
        <v>46107</v>
      </c>
      <c r="W308" s="301" t="s">
        <v>2196</v>
      </c>
      <c r="X308" s="302">
        <v>46108</v>
      </c>
      <c r="Y308" s="307">
        <v>46199</v>
      </c>
      <c r="Z308" s="299"/>
      <c r="AA308" s="295"/>
      <c r="AB308" s="303">
        <f>+U308/3</f>
        <v>3833333.3333333335</v>
      </c>
      <c r="AC308" s="295"/>
      <c r="AD308" s="629" t="s">
        <v>2197</v>
      </c>
      <c r="AE308" s="295">
        <v>0</v>
      </c>
      <c r="AF308" s="304">
        <v>264395</v>
      </c>
      <c r="AG308" s="298">
        <v>46107</v>
      </c>
      <c r="AH308" s="232" t="s">
        <v>2198</v>
      </c>
      <c r="AI308" s="232">
        <v>3105666228</v>
      </c>
      <c r="AJ308" s="366" t="s">
        <v>2199</v>
      </c>
      <c r="AK308" s="306">
        <v>34190</v>
      </c>
      <c r="AL308" s="293">
        <v>32</v>
      </c>
      <c r="AM308" s="301" t="str">
        <f t="shared" ref="AM308:AM309" si="145">+F308</f>
        <v>INGENIERO AMBIENTAL</v>
      </c>
      <c r="AN308" s="301"/>
    </row>
    <row r="309" spans="1:40" ht="17.25" customHeight="1" x14ac:dyDescent="0.3">
      <c r="A309" s="576">
        <v>308</v>
      </c>
      <c r="B309" s="525" t="s">
        <v>1515</v>
      </c>
      <c r="C309" s="295" t="s">
        <v>1466</v>
      </c>
      <c r="D309" s="232" t="s">
        <v>2200</v>
      </c>
      <c r="E309" s="293" t="s">
        <v>44</v>
      </c>
      <c r="F309" s="296" t="s">
        <v>809</v>
      </c>
      <c r="G309" s="545" t="s">
        <v>1325</v>
      </c>
      <c r="H309" s="555">
        <v>55384000</v>
      </c>
      <c r="I309" s="232" t="s">
        <v>2201</v>
      </c>
      <c r="J309" s="517">
        <v>93370565</v>
      </c>
      <c r="K309" s="538" t="s">
        <v>89</v>
      </c>
      <c r="L309" s="297">
        <v>8</v>
      </c>
      <c r="M309" s="297">
        <v>1275</v>
      </c>
      <c r="N309" s="299">
        <v>46080</v>
      </c>
      <c r="O309" s="561">
        <v>58012000</v>
      </c>
      <c r="P309" s="302">
        <v>46101</v>
      </c>
      <c r="Q309" s="293" t="s">
        <v>50</v>
      </c>
      <c r="R309" s="302">
        <v>46106</v>
      </c>
      <c r="S309" s="293">
        <v>1411</v>
      </c>
      <c r="T309" s="495">
        <v>221204</v>
      </c>
      <c r="U309" s="555">
        <f t="shared" si="140"/>
        <v>55384000</v>
      </c>
      <c r="V309" s="300">
        <v>46106</v>
      </c>
      <c r="W309" s="301" t="s">
        <v>2202</v>
      </c>
      <c r="X309" s="302">
        <v>46107</v>
      </c>
      <c r="Y309" s="307">
        <v>46122</v>
      </c>
      <c r="Z309" s="299"/>
      <c r="AA309" s="295"/>
      <c r="AB309" s="303">
        <f>+U309/1</f>
        <v>55384000</v>
      </c>
      <c r="AC309" s="295"/>
      <c r="AD309" s="628" t="s">
        <v>2203</v>
      </c>
      <c r="AE309" s="295">
        <v>0</v>
      </c>
      <c r="AF309" s="295">
        <v>0</v>
      </c>
      <c r="AG309" s="295">
        <v>0</v>
      </c>
      <c r="AH309" s="232" t="s">
        <v>2204</v>
      </c>
      <c r="AI309" s="232">
        <v>3226099911</v>
      </c>
      <c r="AJ309" s="366" t="s">
        <v>2205</v>
      </c>
      <c r="AK309" s="313"/>
      <c r="AL309" s="293"/>
      <c r="AM309" s="301" t="str">
        <f t="shared" si="145"/>
        <v>SUMINISTROS</v>
      </c>
      <c r="AN309" s="301"/>
    </row>
    <row r="310" spans="1:40" ht="17.25" customHeight="1" x14ac:dyDescent="0.3">
      <c r="A310" s="576">
        <v>309</v>
      </c>
      <c r="B310" s="525" t="s">
        <v>1515</v>
      </c>
      <c r="C310" s="295" t="s">
        <v>1466</v>
      </c>
      <c r="D310" s="232" t="s">
        <v>1924</v>
      </c>
      <c r="E310" s="293" t="s">
        <v>62</v>
      </c>
      <c r="F310" s="295" t="s">
        <v>434</v>
      </c>
      <c r="G310" s="545" t="s">
        <v>1325</v>
      </c>
      <c r="H310" s="555">
        <v>13800000</v>
      </c>
      <c r="I310" s="344" t="s">
        <v>2206</v>
      </c>
      <c r="J310" s="508">
        <v>1002655490</v>
      </c>
      <c r="K310" s="538" t="s">
        <v>2207</v>
      </c>
      <c r="L310" s="297">
        <v>5</v>
      </c>
      <c r="M310" s="297">
        <v>1295</v>
      </c>
      <c r="N310" s="299">
        <v>46087</v>
      </c>
      <c r="O310" s="561">
        <v>703800000</v>
      </c>
      <c r="P310" s="302">
        <v>46101</v>
      </c>
      <c r="Q310" s="293" t="s">
        <v>50</v>
      </c>
      <c r="R310" s="302">
        <v>46106</v>
      </c>
      <c r="S310" s="293">
        <v>1412</v>
      </c>
      <c r="T310" s="495">
        <v>221206</v>
      </c>
      <c r="U310" s="555">
        <f>+H310</f>
        <v>13800000</v>
      </c>
      <c r="V310" s="300">
        <v>46108</v>
      </c>
      <c r="W310" s="301" t="s">
        <v>2208</v>
      </c>
      <c r="X310" s="302">
        <v>46111</v>
      </c>
      <c r="Y310" s="307">
        <v>46232</v>
      </c>
      <c r="Z310" s="299"/>
      <c r="AA310" s="295"/>
      <c r="AB310" s="303">
        <f t="shared" ref="AB310:AB315" si="146">+U310/4</f>
        <v>3450000</v>
      </c>
      <c r="AC310" s="295"/>
      <c r="AD310" s="629" t="s">
        <v>2209</v>
      </c>
      <c r="AE310" s="295">
        <v>0</v>
      </c>
      <c r="AF310" s="295">
        <v>0</v>
      </c>
      <c r="AG310" s="295">
        <v>0</v>
      </c>
      <c r="AH310" s="295" t="s">
        <v>2210</v>
      </c>
      <c r="AI310" s="295" t="s">
        <v>2211</v>
      </c>
      <c r="AJ310" s="305" t="s">
        <v>2212</v>
      </c>
      <c r="AK310" s="306">
        <v>37640</v>
      </c>
      <c r="AL310" s="293">
        <v>22</v>
      </c>
      <c r="AM310" s="301" t="s">
        <v>274</v>
      </c>
      <c r="AN310" s="711" t="s">
        <v>2213</v>
      </c>
    </row>
    <row r="311" spans="1:40" ht="17.25" customHeight="1" x14ac:dyDescent="0.3">
      <c r="A311" s="576">
        <v>310</v>
      </c>
      <c r="B311" s="525" t="s">
        <v>1515</v>
      </c>
      <c r="C311" s="295" t="s">
        <v>1466</v>
      </c>
      <c r="D311" s="232" t="s">
        <v>1924</v>
      </c>
      <c r="E311" s="293" t="s">
        <v>62</v>
      </c>
      <c r="F311" s="295" t="s">
        <v>434</v>
      </c>
      <c r="G311" s="545" t="s">
        <v>1325</v>
      </c>
      <c r="H311" s="555">
        <v>13800000</v>
      </c>
      <c r="I311" s="295" t="s">
        <v>2214</v>
      </c>
      <c r="J311" s="508">
        <v>28613067</v>
      </c>
      <c r="K311" s="538" t="s">
        <v>370</v>
      </c>
      <c r="L311" s="297">
        <v>6</v>
      </c>
      <c r="M311" s="297">
        <v>1295</v>
      </c>
      <c r="N311" s="299">
        <v>46087</v>
      </c>
      <c r="O311" s="561">
        <v>703800000</v>
      </c>
      <c r="P311" s="302">
        <v>46101</v>
      </c>
      <c r="Q311" s="293" t="s">
        <v>50</v>
      </c>
      <c r="R311" s="302">
        <v>46106</v>
      </c>
      <c r="S311" s="293">
        <v>1413</v>
      </c>
      <c r="T311" s="495">
        <v>221206</v>
      </c>
      <c r="U311" s="555">
        <f>+H311</f>
        <v>13800000</v>
      </c>
      <c r="V311" s="300">
        <v>46105</v>
      </c>
      <c r="W311" s="301" t="s">
        <v>2215</v>
      </c>
      <c r="X311" s="302">
        <v>46111</v>
      </c>
      <c r="Y311" s="307">
        <v>46232</v>
      </c>
      <c r="Z311" s="299"/>
      <c r="AA311" s="295"/>
      <c r="AB311" s="303">
        <f t="shared" si="146"/>
        <v>3450000</v>
      </c>
      <c r="AC311" s="295"/>
      <c r="AD311" s="628" t="s">
        <v>2216</v>
      </c>
      <c r="AE311" s="295">
        <v>0</v>
      </c>
      <c r="AF311" s="295">
        <v>0</v>
      </c>
      <c r="AG311" s="295">
        <v>0</v>
      </c>
      <c r="AH311" s="295" t="s">
        <v>2217</v>
      </c>
      <c r="AI311" s="295" t="s">
        <v>2218</v>
      </c>
      <c r="AJ311" s="305" t="s">
        <v>2219</v>
      </c>
      <c r="AK311" s="306">
        <v>27081</v>
      </c>
      <c r="AL311" s="293">
        <v>51</v>
      </c>
      <c r="AM311" s="301" t="s">
        <v>274</v>
      </c>
      <c r="AN311" s="711" t="s">
        <v>2213</v>
      </c>
    </row>
    <row r="312" spans="1:40" ht="17.25" customHeight="1" x14ac:dyDescent="0.3">
      <c r="A312" s="576">
        <v>311</v>
      </c>
      <c r="B312" s="525" t="s">
        <v>1515</v>
      </c>
      <c r="C312" s="295" t="s">
        <v>1466</v>
      </c>
      <c r="D312" s="232" t="s">
        <v>1924</v>
      </c>
      <c r="E312" s="293" t="s">
        <v>62</v>
      </c>
      <c r="F312" s="295" t="s">
        <v>434</v>
      </c>
      <c r="G312" s="545" t="s">
        <v>1325</v>
      </c>
      <c r="H312" s="555">
        <v>13800000</v>
      </c>
      <c r="I312" s="295" t="s">
        <v>2220</v>
      </c>
      <c r="J312" s="508">
        <v>60354312</v>
      </c>
      <c r="K312" s="538" t="s">
        <v>2221</v>
      </c>
      <c r="L312" s="297">
        <v>0</v>
      </c>
      <c r="M312" s="297">
        <v>1295</v>
      </c>
      <c r="N312" s="299">
        <v>46087</v>
      </c>
      <c r="O312" s="561">
        <v>703800000</v>
      </c>
      <c r="P312" s="302">
        <v>46101</v>
      </c>
      <c r="Q312" s="293" t="s">
        <v>50</v>
      </c>
      <c r="R312" s="302">
        <v>46106</v>
      </c>
      <c r="S312" s="293">
        <v>1414</v>
      </c>
      <c r="T312" s="495">
        <v>221206</v>
      </c>
      <c r="U312" s="555">
        <f>+H312</f>
        <v>13800000</v>
      </c>
      <c r="V312" s="300">
        <v>46105</v>
      </c>
      <c r="W312" s="301" t="s">
        <v>2222</v>
      </c>
      <c r="X312" s="302">
        <v>46111</v>
      </c>
      <c r="Y312" s="307">
        <v>46232</v>
      </c>
      <c r="Z312" s="299"/>
      <c r="AA312" s="295"/>
      <c r="AB312" s="303">
        <f t="shared" si="146"/>
        <v>3450000</v>
      </c>
      <c r="AC312" s="295"/>
      <c r="AD312" s="629" t="s">
        <v>2223</v>
      </c>
      <c r="AE312" s="295">
        <v>0</v>
      </c>
      <c r="AF312" s="295">
        <v>0</v>
      </c>
      <c r="AG312" s="295">
        <v>0</v>
      </c>
      <c r="AH312" s="295" t="s">
        <v>2224</v>
      </c>
      <c r="AI312" s="295">
        <v>3239863806</v>
      </c>
      <c r="AJ312" s="305" t="s">
        <v>2225</v>
      </c>
      <c r="AK312" s="306">
        <v>26518</v>
      </c>
      <c r="AL312" s="293">
        <v>53</v>
      </c>
      <c r="AM312" s="301" t="s">
        <v>274</v>
      </c>
      <c r="AN312" s="711" t="s">
        <v>2213</v>
      </c>
    </row>
    <row r="313" spans="1:40" ht="17.25" customHeight="1" x14ac:dyDescent="0.3">
      <c r="A313" s="576">
        <v>312</v>
      </c>
      <c r="B313" s="525" t="s">
        <v>1515</v>
      </c>
      <c r="C313" s="295" t="s">
        <v>1466</v>
      </c>
      <c r="D313" s="232" t="s">
        <v>1939</v>
      </c>
      <c r="E313" s="293" t="s">
        <v>62</v>
      </c>
      <c r="F313" s="295" t="s">
        <v>434</v>
      </c>
      <c r="G313" s="545" t="s">
        <v>1325</v>
      </c>
      <c r="H313" s="555">
        <v>13800000</v>
      </c>
      <c r="I313" s="295" t="s">
        <v>2226</v>
      </c>
      <c r="J313" s="508">
        <v>1032399529</v>
      </c>
      <c r="K313" s="538" t="s">
        <v>170</v>
      </c>
      <c r="L313" s="297">
        <v>4</v>
      </c>
      <c r="M313" s="297">
        <v>1295</v>
      </c>
      <c r="N313" s="299">
        <v>46087</v>
      </c>
      <c r="O313" s="561">
        <v>703800000</v>
      </c>
      <c r="P313" s="302">
        <v>46101</v>
      </c>
      <c r="Q313" s="293" t="s">
        <v>50</v>
      </c>
      <c r="R313" s="302">
        <v>46106</v>
      </c>
      <c r="S313" s="293">
        <v>1415</v>
      </c>
      <c r="T313" s="495">
        <v>221206</v>
      </c>
      <c r="U313" s="555">
        <f>+H313</f>
        <v>13800000</v>
      </c>
      <c r="V313" s="300">
        <v>46101</v>
      </c>
      <c r="W313" s="301" t="s">
        <v>2227</v>
      </c>
      <c r="X313" s="302">
        <v>46111</v>
      </c>
      <c r="Y313" s="307">
        <v>46232</v>
      </c>
      <c r="Z313" s="299"/>
      <c r="AA313" s="295"/>
      <c r="AB313" s="303">
        <f t="shared" si="146"/>
        <v>3450000</v>
      </c>
      <c r="AC313" s="295"/>
      <c r="AD313" s="628" t="s">
        <v>2228</v>
      </c>
      <c r="AE313" s="295">
        <v>0</v>
      </c>
      <c r="AF313" s="295">
        <v>0</v>
      </c>
      <c r="AG313" s="295">
        <v>0</v>
      </c>
      <c r="AH313" s="295" t="s">
        <v>2229</v>
      </c>
      <c r="AI313" s="295">
        <v>3208435035</v>
      </c>
      <c r="AJ313" s="305" t="s">
        <v>2230</v>
      </c>
      <c r="AK313" s="306">
        <v>32066</v>
      </c>
      <c r="AL313" s="293">
        <v>38</v>
      </c>
      <c r="AM313" s="301" t="s">
        <v>274</v>
      </c>
      <c r="AN313" s="711" t="s">
        <v>2213</v>
      </c>
    </row>
    <row r="314" spans="1:40" ht="17.25" customHeight="1" x14ac:dyDescent="0.3">
      <c r="A314" s="576">
        <v>313</v>
      </c>
      <c r="B314" s="525" t="s">
        <v>1515</v>
      </c>
      <c r="C314" s="295" t="s">
        <v>1466</v>
      </c>
      <c r="D314" s="232" t="s">
        <v>1958</v>
      </c>
      <c r="E314" s="293" t="s">
        <v>62</v>
      </c>
      <c r="F314" s="296" t="s">
        <v>769</v>
      </c>
      <c r="G314" s="545" t="s">
        <v>1325</v>
      </c>
      <c r="H314" s="555">
        <v>25200000</v>
      </c>
      <c r="I314" s="295" t="s">
        <v>2231</v>
      </c>
      <c r="J314" s="508">
        <v>38211346</v>
      </c>
      <c r="K314" s="538" t="s">
        <v>89</v>
      </c>
      <c r="L314" s="297">
        <v>7</v>
      </c>
      <c r="M314" s="297">
        <v>1293</v>
      </c>
      <c r="N314" s="299">
        <v>46087</v>
      </c>
      <c r="O314" s="561">
        <v>321300000</v>
      </c>
      <c r="P314" s="302">
        <v>46101</v>
      </c>
      <c r="Q314" s="293" t="s">
        <v>50</v>
      </c>
      <c r="R314" s="302">
        <v>46106</v>
      </c>
      <c r="S314" s="293">
        <v>1416</v>
      </c>
      <c r="T314" s="495">
        <v>221205</v>
      </c>
      <c r="U314" s="555">
        <f>+H314</f>
        <v>25200000</v>
      </c>
      <c r="V314" s="300">
        <v>46105</v>
      </c>
      <c r="W314" s="301" t="s">
        <v>2232</v>
      </c>
      <c r="X314" s="302">
        <v>46112</v>
      </c>
      <c r="Y314" s="307">
        <v>46233</v>
      </c>
      <c r="Z314" s="299"/>
      <c r="AA314" s="295"/>
      <c r="AB314" s="303">
        <f t="shared" si="146"/>
        <v>6300000</v>
      </c>
      <c r="AC314" s="295"/>
      <c r="AD314" s="629" t="s">
        <v>2233</v>
      </c>
      <c r="AE314" s="295">
        <v>0</v>
      </c>
      <c r="AF314" s="295">
        <v>0</v>
      </c>
      <c r="AG314" s="295">
        <v>0</v>
      </c>
      <c r="AH314" s="295" t="s">
        <v>2234</v>
      </c>
      <c r="AI314" s="295">
        <v>3229119518</v>
      </c>
      <c r="AJ314" s="305" t="s">
        <v>2235</v>
      </c>
      <c r="AK314" s="306">
        <v>31296</v>
      </c>
      <c r="AL314" s="293">
        <v>40</v>
      </c>
      <c r="AM314" s="301" t="s">
        <v>769</v>
      </c>
      <c r="AN314" s="711" t="s">
        <v>2213</v>
      </c>
    </row>
    <row r="315" spans="1:40" ht="17.25" customHeight="1" x14ac:dyDescent="0.3">
      <c r="A315" s="576">
        <v>314</v>
      </c>
      <c r="B315" s="525" t="s">
        <v>1515</v>
      </c>
      <c r="C315" s="295" t="s">
        <v>1466</v>
      </c>
      <c r="D315" s="232" t="s">
        <v>1951</v>
      </c>
      <c r="E315" s="293" t="s">
        <v>62</v>
      </c>
      <c r="F315" s="294" t="s">
        <v>1426</v>
      </c>
      <c r="G315" s="545" t="s">
        <v>1325</v>
      </c>
      <c r="H315" s="555">
        <v>33600000</v>
      </c>
      <c r="I315" s="295" t="s">
        <v>2236</v>
      </c>
      <c r="J315" s="508">
        <v>1110458221</v>
      </c>
      <c r="K315" s="538" t="s">
        <v>89</v>
      </c>
      <c r="L315" s="297">
        <v>8</v>
      </c>
      <c r="M315" s="297">
        <v>1292</v>
      </c>
      <c r="N315" s="299">
        <v>46087</v>
      </c>
      <c r="O315" s="561">
        <v>1068800000</v>
      </c>
      <c r="P315" s="302">
        <v>46101</v>
      </c>
      <c r="Q315" s="293" t="s">
        <v>50</v>
      </c>
      <c r="R315" s="302">
        <v>46106</v>
      </c>
      <c r="S315" s="293">
        <v>1417</v>
      </c>
      <c r="T315" s="495">
        <v>221205</v>
      </c>
      <c r="U315" s="555">
        <v>33600000</v>
      </c>
      <c r="V315" s="300">
        <v>46105</v>
      </c>
      <c r="W315" s="301" t="s">
        <v>2237</v>
      </c>
      <c r="X315" s="302">
        <v>46111</v>
      </c>
      <c r="Y315" s="307">
        <v>46232</v>
      </c>
      <c r="Z315" s="299"/>
      <c r="AA315" s="295"/>
      <c r="AB315" s="303">
        <f t="shared" si="146"/>
        <v>8400000</v>
      </c>
      <c r="AC315" s="295"/>
      <c r="AD315" s="628" t="s">
        <v>2238</v>
      </c>
      <c r="AE315" s="295">
        <v>0</v>
      </c>
      <c r="AF315" s="295">
        <v>0</v>
      </c>
      <c r="AG315" s="295">
        <v>0</v>
      </c>
      <c r="AH315" s="295" t="s">
        <v>2239</v>
      </c>
      <c r="AI315" s="295">
        <v>3143654257</v>
      </c>
      <c r="AJ315" s="305" t="s">
        <v>2240</v>
      </c>
      <c r="AK315" s="306">
        <v>31846</v>
      </c>
      <c r="AL315" s="293">
        <v>38</v>
      </c>
      <c r="AM315" s="301" t="s">
        <v>1548</v>
      </c>
      <c r="AN315" s="711" t="s">
        <v>2213</v>
      </c>
    </row>
    <row r="316" spans="1:40" s="383" customFormat="1" ht="17.25" customHeight="1" x14ac:dyDescent="0.3">
      <c r="A316" s="579">
        <v>315</v>
      </c>
      <c r="B316" s="531" t="s">
        <v>1515</v>
      </c>
      <c r="C316" s="232" t="s">
        <v>1466</v>
      </c>
      <c r="D316" s="232" t="s">
        <v>1557</v>
      </c>
      <c r="E316" s="372" t="s">
        <v>62</v>
      </c>
      <c r="F316" s="295" t="s">
        <v>434</v>
      </c>
      <c r="G316" s="549" t="s">
        <v>1325</v>
      </c>
      <c r="H316" s="569">
        <v>10350000</v>
      </c>
      <c r="I316" s="388" t="s">
        <v>2241</v>
      </c>
      <c r="J316" s="518">
        <v>1110474177</v>
      </c>
      <c r="K316" s="540" t="s">
        <v>89</v>
      </c>
      <c r="L316" s="373">
        <v>9</v>
      </c>
      <c r="M316" s="373">
        <v>1295</v>
      </c>
      <c r="N316" s="374">
        <v>46087</v>
      </c>
      <c r="O316" s="566">
        <v>703800000</v>
      </c>
      <c r="P316" s="377">
        <v>46105</v>
      </c>
      <c r="Q316" s="372" t="s">
        <v>50</v>
      </c>
      <c r="R316" s="377">
        <v>46106</v>
      </c>
      <c r="S316" s="372">
        <v>1418</v>
      </c>
      <c r="T316" s="500">
        <v>221206</v>
      </c>
      <c r="U316" s="560">
        <f>+H316</f>
        <v>10350000</v>
      </c>
      <c r="V316" s="375"/>
      <c r="W316" s="389"/>
      <c r="X316" s="377"/>
      <c r="Y316" s="378" t="s">
        <v>892</v>
      </c>
      <c r="Z316" s="374"/>
      <c r="AA316" s="232"/>
      <c r="AB316" s="379">
        <f t="shared" ref="AB316:AB329" si="147">+U316/3</f>
        <v>3450000</v>
      </c>
      <c r="AC316" s="232"/>
      <c r="AD316" s="629" t="s">
        <v>2242</v>
      </c>
      <c r="AE316" s="295">
        <v>0</v>
      </c>
      <c r="AF316" s="295">
        <v>0</v>
      </c>
      <c r="AG316" s="295">
        <v>0</v>
      </c>
      <c r="AH316" s="232" t="s">
        <v>2243</v>
      </c>
      <c r="AI316" s="232">
        <v>3186789999</v>
      </c>
      <c r="AJ316" s="380" t="s">
        <v>2244</v>
      </c>
      <c r="AK316" s="381">
        <v>38896</v>
      </c>
      <c r="AL316" s="372">
        <v>19</v>
      </c>
      <c r="AM316" s="382" t="s">
        <v>274</v>
      </c>
      <c r="AN316" s="712" t="s">
        <v>2245</v>
      </c>
    </row>
    <row r="317" spans="1:40" ht="17.25" customHeight="1" x14ac:dyDescent="0.3">
      <c r="A317" s="576">
        <v>316</v>
      </c>
      <c r="B317" s="525" t="s">
        <v>1515</v>
      </c>
      <c r="C317" s="295" t="s">
        <v>1466</v>
      </c>
      <c r="D317" s="232" t="s">
        <v>1557</v>
      </c>
      <c r="E317" s="293" t="s">
        <v>62</v>
      </c>
      <c r="F317" s="295" t="s">
        <v>434</v>
      </c>
      <c r="G317" s="545" t="s">
        <v>1325</v>
      </c>
      <c r="H317" s="555">
        <v>10350000</v>
      </c>
      <c r="I317" s="295" t="s">
        <v>2246</v>
      </c>
      <c r="J317" s="508">
        <v>1083813915</v>
      </c>
      <c r="K317" s="538" t="s">
        <v>2247</v>
      </c>
      <c r="L317" s="297">
        <v>6</v>
      </c>
      <c r="M317" s="297">
        <v>1295</v>
      </c>
      <c r="N317" s="299">
        <v>46087</v>
      </c>
      <c r="O317" s="561">
        <v>703800000</v>
      </c>
      <c r="P317" s="302">
        <v>46105</v>
      </c>
      <c r="Q317" s="293" t="s">
        <v>50</v>
      </c>
      <c r="R317" s="490"/>
      <c r="S317" s="342"/>
      <c r="T317" s="495">
        <v>221206</v>
      </c>
      <c r="U317" s="555">
        <f>+H317</f>
        <v>10350000</v>
      </c>
      <c r="V317" s="300"/>
      <c r="W317" s="389" t="s">
        <v>1731</v>
      </c>
      <c r="X317" s="302"/>
      <c r="Y317" s="307" t="s">
        <v>892</v>
      </c>
      <c r="Z317" s="299"/>
      <c r="AA317" s="295"/>
      <c r="AB317" s="303">
        <f t="shared" si="147"/>
        <v>3450000</v>
      </c>
      <c r="AC317" s="295"/>
      <c r="AD317" s="628" t="s">
        <v>2248</v>
      </c>
      <c r="AE317" s="295">
        <v>0</v>
      </c>
      <c r="AF317" s="295">
        <v>0</v>
      </c>
      <c r="AG317" s="295">
        <v>0</v>
      </c>
      <c r="AH317" s="295" t="s">
        <v>2249</v>
      </c>
      <c r="AI317" s="295">
        <v>3125579935</v>
      </c>
      <c r="AJ317" s="312" t="s">
        <v>2250</v>
      </c>
      <c r="AK317" s="306">
        <v>34406</v>
      </c>
      <c r="AL317" s="293">
        <v>31</v>
      </c>
      <c r="AM317" s="301" t="s">
        <v>274</v>
      </c>
      <c r="AN317" s="712" t="s">
        <v>2245</v>
      </c>
    </row>
    <row r="318" spans="1:40" ht="17.25" customHeight="1" x14ac:dyDescent="0.3">
      <c r="A318" s="576">
        <v>317</v>
      </c>
      <c r="B318" s="525" t="s">
        <v>1515</v>
      </c>
      <c r="C318" s="295" t="s">
        <v>1466</v>
      </c>
      <c r="D318" s="232" t="s">
        <v>1557</v>
      </c>
      <c r="E318" s="293" t="s">
        <v>62</v>
      </c>
      <c r="F318" s="295" t="s">
        <v>434</v>
      </c>
      <c r="G318" s="545" t="s">
        <v>1325</v>
      </c>
      <c r="H318" s="555">
        <v>10350000</v>
      </c>
      <c r="I318" s="295" t="s">
        <v>2251</v>
      </c>
      <c r="J318" s="508">
        <v>28688228</v>
      </c>
      <c r="K318" s="538" t="s">
        <v>1671</v>
      </c>
      <c r="L318" s="297">
        <v>7</v>
      </c>
      <c r="M318" s="297">
        <v>1295</v>
      </c>
      <c r="N318" s="299">
        <v>46087</v>
      </c>
      <c r="O318" s="561">
        <v>703800000</v>
      </c>
      <c r="P318" s="302">
        <v>46105</v>
      </c>
      <c r="Q318" s="293" t="s">
        <v>50</v>
      </c>
      <c r="R318" s="302">
        <v>46106</v>
      </c>
      <c r="S318" s="293">
        <v>1419</v>
      </c>
      <c r="T318" s="495">
        <v>221206</v>
      </c>
      <c r="U318" s="555">
        <f>+H318</f>
        <v>10350000</v>
      </c>
      <c r="V318" s="300">
        <v>46106</v>
      </c>
      <c r="W318" s="301" t="s">
        <v>2252</v>
      </c>
      <c r="X318" s="302">
        <v>46118</v>
      </c>
      <c r="Y318" s="307">
        <v>46208</v>
      </c>
      <c r="Z318" s="299"/>
      <c r="AA318" s="295"/>
      <c r="AB318" s="303">
        <f t="shared" si="147"/>
        <v>3450000</v>
      </c>
      <c r="AC318" s="295"/>
      <c r="AD318" s="629" t="s">
        <v>2253</v>
      </c>
      <c r="AE318" s="295">
        <v>0</v>
      </c>
      <c r="AF318" s="295">
        <v>0</v>
      </c>
      <c r="AG318" s="295">
        <v>0</v>
      </c>
      <c r="AH318" s="295" t="s">
        <v>2254</v>
      </c>
      <c r="AI318" s="295">
        <v>3105979375</v>
      </c>
      <c r="AJ318" s="312" t="s">
        <v>2255</v>
      </c>
      <c r="AK318" s="306">
        <v>26755</v>
      </c>
      <c r="AL318" s="293">
        <v>55</v>
      </c>
      <c r="AM318" s="301" t="s">
        <v>274</v>
      </c>
      <c r="AN318" s="712" t="s">
        <v>2245</v>
      </c>
    </row>
    <row r="319" spans="1:40" ht="17.25" customHeight="1" x14ac:dyDescent="0.3">
      <c r="A319" s="576">
        <v>318</v>
      </c>
      <c r="B319" s="525" t="s">
        <v>1515</v>
      </c>
      <c r="C319" s="295" t="s">
        <v>1466</v>
      </c>
      <c r="D319" s="232" t="s">
        <v>1557</v>
      </c>
      <c r="E319" s="293" t="s">
        <v>62</v>
      </c>
      <c r="F319" s="295" t="s">
        <v>434</v>
      </c>
      <c r="G319" s="545" t="s">
        <v>1325</v>
      </c>
      <c r="H319" s="555">
        <v>10350000</v>
      </c>
      <c r="I319" s="295" t="s">
        <v>2256</v>
      </c>
      <c r="J319" s="508">
        <v>1005719696</v>
      </c>
      <c r="K319" s="538" t="s">
        <v>89</v>
      </c>
      <c r="L319" s="297">
        <v>2</v>
      </c>
      <c r="M319" s="297">
        <v>1295</v>
      </c>
      <c r="N319" s="299">
        <v>46087</v>
      </c>
      <c r="O319" s="561">
        <v>703800000</v>
      </c>
      <c r="P319" s="302">
        <v>46105</v>
      </c>
      <c r="Q319" s="293" t="s">
        <v>50</v>
      </c>
      <c r="R319" s="302">
        <v>46106</v>
      </c>
      <c r="S319" s="293">
        <v>1420</v>
      </c>
      <c r="T319" s="495">
        <v>221206</v>
      </c>
      <c r="U319" s="555">
        <f>+H319</f>
        <v>10350000</v>
      </c>
      <c r="V319" s="300">
        <v>46106</v>
      </c>
      <c r="W319" s="301">
        <v>100054853</v>
      </c>
      <c r="X319" s="302">
        <v>46118</v>
      </c>
      <c r="Y319" s="307">
        <v>46208</v>
      </c>
      <c r="Z319" s="299"/>
      <c r="AA319" s="295"/>
      <c r="AB319" s="303">
        <f t="shared" si="147"/>
        <v>3450000</v>
      </c>
      <c r="AC319" s="295"/>
      <c r="AD319" s="628" t="s">
        <v>2257</v>
      </c>
      <c r="AE319" s="295">
        <v>0</v>
      </c>
      <c r="AF319" s="295">
        <v>0</v>
      </c>
      <c r="AG319" s="295">
        <v>0</v>
      </c>
      <c r="AH319" s="295" t="s">
        <v>2043</v>
      </c>
      <c r="AI319" s="295">
        <v>3006030587</v>
      </c>
      <c r="AJ319" s="312" t="s">
        <v>2255</v>
      </c>
      <c r="AK319" s="306">
        <v>29062</v>
      </c>
      <c r="AL319" s="293">
        <v>46</v>
      </c>
      <c r="AM319" s="301" t="s">
        <v>274</v>
      </c>
      <c r="AN319" s="712" t="s">
        <v>2245</v>
      </c>
    </row>
    <row r="320" spans="1:40" ht="17.25" customHeight="1" x14ac:dyDescent="0.3">
      <c r="A320" s="576">
        <v>319</v>
      </c>
      <c r="B320" s="525" t="s">
        <v>1515</v>
      </c>
      <c r="C320" s="295" t="s">
        <v>1466</v>
      </c>
      <c r="D320" s="232" t="s">
        <v>1578</v>
      </c>
      <c r="E320" s="293" t="s">
        <v>62</v>
      </c>
      <c r="F320" s="295" t="s">
        <v>107</v>
      </c>
      <c r="G320" s="545" t="s">
        <v>1325</v>
      </c>
      <c r="H320" s="555">
        <v>34650000</v>
      </c>
      <c r="I320" s="295" t="s">
        <v>2258</v>
      </c>
      <c r="J320" s="508">
        <v>6775839</v>
      </c>
      <c r="K320" s="538" t="s">
        <v>2259</v>
      </c>
      <c r="L320" s="297">
        <v>1</v>
      </c>
      <c r="M320" s="297">
        <v>1291</v>
      </c>
      <c r="N320" s="299">
        <v>46087</v>
      </c>
      <c r="O320" s="561">
        <v>589050000</v>
      </c>
      <c r="P320" s="302">
        <v>46105</v>
      </c>
      <c r="Q320" s="293" t="s">
        <v>50</v>
      </c>
      <c r="R320" s="302">
        <v>46106</v>
      </c>
      <c r="S320" s="293">
        <v>1421</v>
      </c>
      <c r="T320" s="495">
        <v>221205</v>
      </c>
      <c r="U320" s="555">
        <f>+H320</f>
        <v>34650000</v>
      </c>
      <c r="V320" s="300">
        <v>46111</v>
      </c>
      <c r="W320" s="301" t="s">
        <v>2260</v>
      </c>
      <c r="X320" s="302">
        <v>46118</v>
      </c>
      <c r="Y320" s="307">
        <v>46208</v>
      </c>
      <c r="Z320" s="299"/>
      <c r="AA320" s="295"/>
      <c r="AB320" s="303">
        <f t="shared" si="147"/>
        <v>11550000</v>
      </c>
      <c r="AC320" s="295"/>
      <c r="AD320" s="629" t="s">
        <v>2261</v>
      </c>
      <c r="AE320" s="295">
        <v>0</v>
      </c>
      <c r="AF320" s="295">
        <v>0</v>
      </c>
      <c r="AG320" s="295">
        <v>0</v>
      </c>
      <c r="AH320" s="295" t="s">
        <v>2262</v>
      </c>
      <c r="AI320" s="295">
        <v>3151289635</v>
      </c>
      <c r="AJ320" s="312" t="s">
        <v>2263</v>
      </c>
      <c r="AK320" s="306">
        <v>24591</v>
      </c>
      <c r="AL320" s="293">
        <v>58</v>
      </c>
      <c r="AM320" s="301" t="s">
        <v>1440</v>
      </c>
      <c r="AN320" s="712" t="s">
        <v>2245</v>
      </c>
    </row>
    <row r="321" spans="1:40" ht="17.25" customHeight="1" x14ac:dyDescent="0.3">
      <c r="A321" s="576">
        <v>320</v>
      </c>
      <c r="B321" s="525" t="s">
        <v>1515</v>
      </c>
      <c r="C321" s="295" t="s">
        <v>1466</v>
      </c>
      <c r="D321" s="232" t="s">
        <v>1584</v>
      </c>
      <c r="E321" s="293" t="s">
        <v>62</v>
      </c>
      <c r="F321" s="294" t="s">
        <v>1426</v>
      </c>
      <c r="G321" s="545" t="s">
        <v>1325</v>
      </c>
      <c r="H321" s="555">
        <v>25200000</v>
      </c>
      <c r="I321" s="295" t="s">
        <v>2264</v>
      </c>
      <c r="J321" s="508">
        <v>65762583</v>
      </c>
      <c r="K321" s="538" t="s">
        <v>89</v>
      </c>
      <c r="L321" s="297">
        <v>8</v>
      </c>
      <c r="M321" s="297">
        <v>1292</v>
      </c>
      <c r="N321" s="299">
        <v>46087</v>
      </c>
      <c r="O321" s="561">
        <v>1068800000</v>
      </c>
      <c r="P321" s="302">
        <v>46105</v>
      </c>
      <c r="Q321" s="293" t="s">
        <v>50</v>
      </c>
      <c r="R321" s="302">
        <v>46112</v>
      </c>
      <c r="S321" s="293">
        <v>1544</v>
      </c>
      <c r="T321" s="495">
        <v>221205</v>
      </c>
      <c r="U321" s="555">
        <v>25200000</v>
      </c>
      <c r="V321" s="300">
        <v>46106</v>
      </c>
      <c r="W321" s="301" t="s">
        <v>2265</v>
      </c>
      <c r="X321" s="302">
        <v>46118</v>
      </c>
      <c r="Y321" s="307">
        <v>46208</v>
      </c>
      <c r="Z321" s="299"/>
      <c r="AA321" s="295"/>
      <c r="AB321" s="303">
        <f t="shared" si="147"/>
        <v>8400000</v>
      </c>
      <c r="AC321" s="295"/>
      <c r="AD321" s="628" t="s">
        <v>2266</v>
      </c>
      <c r="AE321" s="295">
        <v>0</v>
      </c>
      <c r="AF321" s="295">
        <v>0</v>
      </c>
      <c r="AG321" s="295">
        <v>0</v>
      </c>
      <c r="AH321" s="295" t="s">
        <v>2267</v>
      </c>
      <c r="AI321" s="295">
        <v>3173777450</v>
      </c>
      <c r="AJ321" s="312" t="s">
        <v>2268</v>
      </c>
      <c r="AK321" s="306">
        <v>26945</v>
      </c>
      <c r="AL321" s="293">
        <v>48</v>
      </c>
      <c r="AM321" s="301" t="s">
        <v>1548</v>
      </c>
      <c r="AN321" s="712" t="s">
        <v>2245</v>
      </c>
    </row>
    <row r="322" spans="1:40" ht="17.25" customHeight="1" x14ac:dyDescent="0.3">
      <c r="A322" s="576">
        <v>321</v>
      </c>
      <c r="B322" s="525" t="s">
        <v>1515</v>
      </c>
      <c r="C322" s="295" t="s">
        <v>1466</v>
      </c>
      <c r="D322" s="232" t="s">
        <v>1590</v>
      </c>
      <c r="E322" s="293" t="s">
        <v>62</v>
      </c>
      <c r="F322" s="296" t="s">
        <v>769</v>
      </c>
      <c r="G322" s="545" t="s">
        <v>1325</v>
      </c>
      <c r="H322" s="555">
        <v>18900000</v>
      </c>
      <c r="I322" s="295" t="s">
        <v>2269</v>
      </c>
      <c r="J322" s="508">
        <v>9895067</v>
      </c>
      <c r="K322" s="538" t="s">
        <v>230</v>
      </c>
      <c r="L322" s="297">
        <v>6</v>
      </c>
      <c r="M322" s="297">
        <v>1293</v>
      </c>
      <c r="N322" s="299">
        <v>46087</v>
      </c>
      <c r="O322" s="561">
        <v>321300000</v>
      </c>
      <c r="P322" s="302">
        <v>46105</v>
      </c>
      <c r="Q322" s="293" t="s">
        <v>50</v>
      </c>
      <c r="R322" s="302">
        <v>46108</v>
      </c>
      <c r="S322" s="293">
        <v>1462</v>
      </c>
      <c r="T322" s="495">
        <v>221205</v>
      </c>
      <c r="U322" s="555">
        <f t="shared" ref="U322:U327" si="148">+H322</f>
        <v>18900000</v>
      </c>
      <c r="V322" s="300">
        <v>46107</v>
      </c>
      <c r="W322" s="301" t="s">
        <v>2270</v>
      </c>
      <c r="X322" s="302">
        <v>46118</v>
      </c>
      <c r="Y322" s="307">
        <v>46228</v>
      </c>
      <c r="Z322" s="299"/>
      <c r="AA322" s="295"/>
      <c r="AB322" s="303">
        <f t="shared" si="147"/>
        <v>6300000</v>
      </c>
      <c r="AC322" s="295"/>
      <c r="AD322" s="629" t="s">
        <v>2271</v>
      </c>
      <c r="AE322" s="295">
        <v>0</v>
      </c>
      <c r="AF322" s="295">
        <v>0</v>
      </c>
      <c r="AG322" s="295">
        <v>0</v>
      </c>
      <c r="AH322" s="295" t="s">
        <v>2272</v>
      </c>
      <c r="AI322" s="295">
        <v>3105889887</v>
      </c>
      <c r="AJ322" s="312" t="s">
        <v>2273</v>
      </c>
      <c r="AK322" s="306">
        <v>31073</v>
      </c>
      <c r="AL322" s="293">
        <v>40</v>
      </c>
      <c r="AM322" s="301" t="s">
        <v>769</v>
      </c>
      <c r="AN322" s="712" t="s">
        <v>2245</v>
      </c>
    </row>
    <row r="323" spans="1:40" ht="17.25" customHeight="1" x14ac:dyDescent="0.3">
      <c r="A323" s="576">
        <v>322</v>
      </c>
      <c r="B323" s="525" t="s">
        <v>1515</v>
      </c>
      <c r="C323" s="295" t="s">
        <v>1466</v>
      </c>
      <c r="D323" s="232" t="s">
        <v>1557</v>
      </c>
      <c r="E323" s="293" t="s">
        <v>62</v>
      </c>
      <c r="F323" s="295" t="s">
        <v>434</v>
      </c>
      <c r="G323" s="545" t="s">
        <v>1325</v>
      </c>
      <c r="H323" s="555">
        <v>10350000</v>
      </c>
      <c r="I323" s="344" t="s">
        <v>2274</v>
      </c>
      <c r="J323" s="508">
        <v>1005716498</v>
      </c>
      <c r="K323" s="533" t="s">
        <v>170</v>
      </c>
      <c r="L323" s="297">
        <v>7</v>
      </c>
      <c r="M323" s="297">
        <v>1295</v>
      </c>
      <c r="N323" s="299">
        <v>46087</v>
      </c>
      <c r="O323" s="561">
        <v>703800000</v>
      </c>
      <c r="P323" s="302">
        <v>46105</v>
      </c>
      <c r="Q323" s="293" t="s">
        <v>50</v>
      </c>
      <c r="R323" s="302">
        <v>46106</v>
      </c>
      <c r="S323" s="293">
        <v>1422</v>
      </c>
      <c r="T323" s="495">
        <v>221206</v>
      </c>
      <c r="U323" s="555">
        <f t="shared" si="148"/>
        <v>10350000</v>
      </c>
      <c r="V323" s="300">
        <v>46108</v>
      </c>
      <c r="W323" s="301">
        <v>100054862</v>
      </c>
      <c r="X323" s="302">
        <v>46113</v>
      </c>
      <c r="Y323" s="307">
        <v>46203</v>
      </c>
      <c r="Z323" s="299"/>
      <c r="AA323" s="295"/>
      <c r="AB323" s="303">
        <f t="shared" si="147"/>
        <v>3450000</v>
      </c>
      <c r="AC323" s="295"/>
      <c r="AD323" s="628" t="s">
        <v>2275</v>
      </c>
      <c r="AE323" s="295">
        <v>0</v>
      </c>
      <c r="AF323" s="295">
        <v>0</v>
      </c>
      <c r="AG323" s="295">
        <v>0</v>
      </c>
      <c r="AH323" s="295" t="s">
        <v>2276</v>
      </c>
      <c r="AI323" s="295">
        <v>3232420173</v>
      </c>
      <c r="AJ323" s="312" t="s">
        <v>2277</v>
      </c>
      <c r="AK323" s="306">
        <v>37290</v>
      </c>
      <c r="AL323" s="293">
        <v>24</v>
      </c>
      <c r="AM323" s="301" t="s">
        <v>274</v>
      </c>
      <c r="AN323" s="713" t="s">
        <v>2278</v>
      </c>
    </row>
    <row r="324" spans="1:40" ht="17.25" customHeight="1" x14ac:dyDescent="0.3">
      <c r="A324" s="576">
        <v>323</v>
      </c>
      <c r="B324" s="525" t="s">
        <v>1515</v>
      </c>
      <c r="C324" s="295" t="s">
        <v>1466</v>
      </c>
      <c r="D324" s="232" t="s">
        <v>1557</v>
      </c>
      <c r="E324" s="293" t="s">
        <v>62</v>
      </c>
      <c r="F324" s="295" t="s">
        <v>434</v>
      </c>
      <c r="G324" s="545" t="s">
        <v>1325</v>
      </c>
      <c r="H324" s="555">
        <v>10350000</v>
      </c>
      <c r="I324" s="295" t="s">
        <v>2279</v>
      </c>
      <c r="J324" s="508">
        <v>1105680914</v>
      </c>
      <c r="K324" s="538" t="s">
        <v>1274</v>
      </c>
      <c r="L324" s="297">
        <v>5</v>
      </c>
      <c r="M324" s="297">
        <v>1295</v>
      </c>
      <c r="N324" s="299">
        <v>46087</v>
      </c>
      <c r="O324" s="561">
        <v>703800000</v>
      </c>
      <c r="P324" s="302">
        <v>46105</v>
      </c>
      <c r="Q324" s="293" t="s">
        <v>50</v>
      </c>
      <c r="R324" s="302">
        <v>46106</v>
      </c>
      <c r="S324" s="293">
        <v>1423</v>
      </c>
      <c r="T324" s="495">
        <v>221206</v>
      </c>
      <c r="U324" s="555">
        <f t="shared" si="148"/>
        <v>10350000</v>
      </c>
      <c r="V324" s="300">
        <v>46107</v>
      </c>
      <c r="W324" s="301" t="s">
        <v>2280</v>
      </c>
      <c r="X324" s="302">
        <v>46111</v>
      </c>
      <c r="Y324" s="307">
        <v>46202</v>
      </c>
      <c r="Z324" s="299"/>
      <c r="AA324" s="295"/>
      <c r="AB324" s="303">
        <f t="shared" si="147"/>
        <v>3450000</v>
      </c>
      <c r="AC324" s="295"/>
      <c r="AD324" s="629" t="s">
        <v>2281</v>
      </c>
      <c r="AE324" s="295">
        <v>0</v>
      </c>
      <c r="AF324" s="295">
        <v>0</v>
      </c>
      <c r="AG324" s="295">
        <v>0</v>
      </c>
      <c r="AH324" s="295" t="s">
        <v>2282</v>
      </c>
      <c r="AI324" s="295">
        <v>3102970192</v>
      </c>
      <c r="AJ324" s="312" t="s">
        <v>2283</v>
      </c>
      <c r="AK324" s="306">
        <v>32935</v>
      </c>
      <c r="AL324" s="293">
        <v>26</v>
      </c>
      <c r="AM324" s="301" t="s">
        <v>274</v>
      </c>
      <c r="AN324" s="713" t="s">
        <v>2278</v>
      </c>
    </row>
    <row r="325" spans="1:40" ht="17.25" customHeight="1" x14ac:dyDescent="0.3">
      <c r="A325" s="576">
        <v>324</v>
      </c>
      <c r="B325" s="525" t="s">
        <v>1515</v>
      </c>
      <c r="C325" s="295" t="s">
        <v>1466</v>
      </c>
      <c r="D325" s="232" t="s">
        <v>1557</v>
      </c>
      <c r="E325" s="293" t="s">
        <v>62</v>
      </c>
      <c r="F325" s="295" t="s">
        <v>434</v>
      </c>
      <c r="G325" s="545" t="s">
        <v>1325</v>
      </c>
      <c r="H325" s="555">
        <v>10350000</v>
      </c>
      <c r="I325" s="295" t="s">
        <v>2284</v>
      </c>
      <c r="J325" s="508">
        <v>1105463292</v>
      </c>
      <c r="K325" s="538" t="s">
        <v>89</v>
      </c>
      <c r="L325" s="297">
        <v>2</v>
      </c>
      <c r="M325" s="297">
        <v>1295</v>
      </c>
      <c r="N325" s="299">
        <v>46087</v>
      </c>
      <c r="O325" s="561">
        <v>703800000</v>
      </c>
      <c r="P325" s="302">
        <v>46105</v>
      </c>
      <c r="Q325" s="293" t="s">
        <v>50</v>
      </c>
      <c r="R325" s="302">
        <v>46106</v>
      </c>
      <c r="S325" s="293">
        <v>1424</v>
      </c>
      <c r="T325" s="495">
        <v>221206</v>
      </c>
      <c r="U325" s="555">
        <f t="shared" si="148"/>
        <v>10350000</v>
      </c>
      <c r="V325" s="300">
        <v>46106</v>
      </c>
      <c r="W325" s="301">
        <v>100054840</v>
      </c>
      <c r="X325" s="302">
        <v>46111</v>
      </c>
      <c r="Y325" s="307">
        <v>46203</v>
      </c>
      <c r="Z325" s="299"/>
      <c r="AA325" s="295"/>
      <c r="AB325" s="303">
        <f t="shared" si="147"/>
        <v>3450000</v>
      </c>
      <c r="AC325" s="295"/>
      <c r="AD325" s="628" t="s">
        <v>2285</v>
      </c>
      <c r="AE325" s="295">
        <v>0</v>
      </c>
      <c r="AF325" s="295">
        <v>0</v>
      </c>
      <c r="AG325" s="295">
        <v>0</v>
      </c>
      <c r="AH325" s="295" t="s">
        <v>2286</v>
      </c>
      <c r="AI325" s="295">
        <v>3209818856</v>
      </c>
      <c r="AJ325" s="312" t="s">
        <v>2287</v>
      </c>
      <c r="AK325" s="306">
        <v>37567</v>
      </c>
      <c r="AL325" s="293">
        <v>24</v>
      </c>
      <c r="AM325" s="301" t="s">
        <v>274</v>
      </c>
      <c r="AN325" s="713" t="s">
        <v>2278</v>
      </c>
    </row>
    <row r="326" spans="1:40" ht="17.25" customHeight="1" x14ac:dyDescent="0.3">
      <c r="A326" s="576">
        <v>325</v>
      </c>
      <c r="B326" s="525" t="s">
        <v>1515</v>
      </c>
      <c r="C326" s="295" t="s">
        <v>1466</v>
      </c>
      <c r="D326" s="232" t="s">
        <v>1557</v>
      </c>
      <c r="E326" s="293" t="s">
        <v>62</v>
      </c>
      <c r="F326" s="295" t="s">
        <v>434</v>
      </c>
      <c r="G326" s="545" t="s">
        <v>1325</v>
      </c>
      <c r="H326" s="555">
        <v>10350000</v>
      </c>
      <c r="I326" s="295" t="s">
        <v>2288</v>
      </c>
      <c r="J326" s="508">
        <v>65783197</v>
      </c>
      <c r="K326" s="538" t="s">
        <v>89</v>
      </c>
      <c r="L326" s="297">
        <v>8</v>
      </c>
      <c r="M326" s="297">
        <v>1295</v>
      </c>
      <c r="N326" s="299">
        <v>46087</v>
      </c>
      <c r="O326" s="561">
        <v>703800000</v>
      </c>
      <c r="P326" s="302">
        <v>46105</v>
      </c>
      <c r="Q326" s="293" t="s">
        <v>50</v>
      </c>
      <c r="R326" s="302">
        <v>46106</v>
      </c>
      <c r="S326" s="293">
        <v>1425</v>
      </c>
      <c r="T326" s="495">
        <v>221206</v>
      </c>
      <c r="U326" s="555">
        <f t="shared" si="148"/>
        <v>10350000</v>
      </c>
      <c r="V326" s="300">
        <v>46106</v>
      </c>
      <c r="W326" s="301" t="s">
        <v>2289</v>
      </c>
      <c r="X326" s="302">
        <v>46112</v>
      </c>
      <c r="Y326" s="307">
        <v>46203</v>
      </c>
      <c r="Z326" s="299"/>
      <c r="AA326" s="295"/>
      <c r="AB326" s="303">
        <f t="shared" si="147"/>
        <v>3450000</v>
      </c>
      <c r="AC326" s="295"/>
      <c r="AD326" s="629" t="s">
        <v>2290</v>
      </c>
      <c r="AE326" s="295">
        <v>0</v>
      </c>
      <c r="AF326" s="295">
        <v>0</v>
      </c>
      <c r="AG326" s="295">
        <v>0</v>
      </c>
      <c r="AH326" s="295" t="s">
        <v>2291</v>
      </c>
      <c r="AI326" s="295">
        <v>3107874600</v>
      </c>
      <c r="AJ326" s="312" t="s">
        <v>2292</v>
      </c>
      <c r="AK326" s="306">
        <v>28577</v>
      </c>
      <c r="AL326" s="293">
        <v>48</v>
      </c>
      <c r="AM326" s="301" t="s">
        <v>274</v>
      </c>
      <c r="AN326" s="713" t="s">
        <v>2278</v>
      </c>
    </row>
    <row r="327" spans="1:40" ht="17.25" customHeight="1" x14ac:dyDescent="0.3">
      <c r="A327" s="576">
        <v>326</v>
      </c>
      <c r="B327" s="525" t="s">
        <v>1515</v>
      </c>
      <c r="C327" s="295" t="s">
        <v>1466</v>
      </c>
      <c r="D327" s="232" t="s">
        <v>1578</v>
      </c>
      <c r="E327" s="293" t="s">
        <v>62</v>
      </c>
      <c r="F327" s="295" t="s">
        <v>107</v>
      </c>
      <c r="G327" s="545" t="s">
        <v>1325</v>
      </c>
      <c r="H327" s="555">
        <v>34650000</v>
      </c>
      <c r="I327" s="295" t="s">
        <v>2293</v>
      </c>
      <c r="J327" s="508">
        <v>79418026</v>
      </c>
      <c r="K327" s="533" t="s">
        <v>170</v>
      </c>
      <c r="L327" s="297">
        <v>4</v>
      </c>
      <c r="M327" s="297">
        <v>1291</v>
      </c>
      <c r="N327" s="299">
        <v>46087</v>
      </c>
      <c r="O327" s="561">
        <v>589050000</v>
      </c>
      <c r="P327" s="302">
        <v>46105</v>
      </c>
      <c r="Q327" s="293" t="s">
        <v>50</v>
      </c>
      <c r="R327" s="302">
        <v>46106</v>
      </c>
      <c r="S327" s="293">
        <v>1426</v>
      </c>
      <c r="T327" s="495">
        <v>221205</v>
      </c>
      <c r="U327" s="555">
        <f t="shared" si="148"/>
        <v>34650000</v>
      </c>
      <c r="V327" s="300">
        <v>46106</v>
      </c>
      <c r="W327" s="301" t="s">
        <v>2294</v>
      </c>
      <c r="X327" s="302">
        <v>46111</v>
      </c>
      <c r="Y327" s="307">
        <v>46202</v>
      </c>
      <c r="Z327" s="299"/>
      <c r="AA327" s="295"/>
      <c r="AB327" s="303">
        <f t="shared" si="147"/>
        <v>11550000</v>
      </c>
      <c r="AC327" s="295"/>
      <c r="AD327" s="628" t="s">
        <v>2295</v>
      </c>
      <c r="AE327" s="295">
        <v>0</v>
      </c>
      <c r="AF327" s="295">
        <v>0</v>
      </c>
      <c r="AG327" s="295">
        <v>0</v>
      </c>
      <c r="AH327" s="295" t="s">
        <v>2296</v>
      </c>
      <c r="AI327" s="295">
        <v>3124495201</v>
      </c>
      <c r="AJ327" s="312" t="s">
        <v>2297</v>
      </c>
      <c r="AK327" s="306">
        <v>24510</v>
      </c>
      <c r="AL327" s="293">
        <v>58</v>
      </c>
      <c r="AM327" s="301" t="s">
        <v>1440</v>
      </c>
      <c r="AN327" s="713" t="s">
        <v>2278</v>
      </c>
    </row>
    <row r="328" spans="1:40" ht="17.25" customHeight="1" x14ac:dyDescent="0.3">
      <c r="A328" s="576">
        <v>327</v>
      </c>
      <c r="B328" s="525" t="s">
        <v>1515</v>
      </c>
      <c r="C328" s="295" t="s">
        <v>1466</v>
      </c>
      <c r="D328" s="232" t="s">
        <v>1584</v>
      </c>
      <c r="E328" s="293" t="s">
        <v>62</v>
      </c>
      <c r="F328" s="294" t="s">
        <v>1426</v>
      </c>
      <c r="G328" s="545" t="s">
        <v>1325</v>
      </c>
      <c r="H328" s="555">
        <v>25200000</v>
      </c>
      <c r="I328" s="295" t="s">
        <v>2298</v>
      </c>
      <c r="J328" s="508">
        <v>1110463921</v>
      </c>
      <c r="K328" s="538" t="s">
        <v>89</v>
      </c>
      <c r="L328" s="297">
        <v>5</v>
      </c>
      <c r="M328" s="297">
        <v>1292</v>
      </c>
      <c r="N328" s="299">
        <v>46087</v>
      </c>
      <c r="O328" s="561">
        <v>1068800000</v>
      </c>
      <c r="P328" s="302">
        <v>46105</v>
      </c>
      <c r="Q328" s="293" t="s">
        <v>50</v>
      </c>
      <c r="R328" s="302">
        <v>46108</v>
      </c>
      <c r="S328" s="293">
        <v>1463</v>
      </c>
      <c r="T328" s="495">
        <v>221205</v>
      </c>
      <c r="U328" s="555">
        <v>25200000</v>
      </c>
      <c r="V328" s="300" t="s">
        <v>2299</v>
      </c>
      <c r="W328" s="301" t="s">
        <v>2300</v>
      </c>
      <c r="X328" s="302">
        <v>46113</v>
      </c>
      <c r="Y328" s="307">
        <v>46203</v>
      </c>
      <c r="Z328" s="299"/>
      <c r="AA328" s="295"/>
      <c r="AB328" s="303">
        <f t="shared" si="147"/>
        <v>8400000</v>
      </c>
      <c r="AC328" s="295"/>
      <c r="AD328" s="629" t="s">
        <v>2301</v>
      </c>
      <c r="AE328" s="295">
        <v>0</v>
      </c>
      <c r="AF328" s="295">
        <v>0</v>
      </c>
      <c r="AG328" s="295">
        <v>0</v>
      </c>
      <c r="AH328" s="295" t="s">
        <v>2302</v>
      </c>
      <c r="AI328" s="295">
        <v>3202458576</v>
      </c>
      <c r="AJ328" s="312" t="s">
        <v>2303</v>
      </c>
      <c r="AK328" s="306">
        <v>32018</v>
      </c>
      <c r="AL328" s="293">
        <v>48</v>
      </c>
      <c r="AM328" s="301" t="s">
        <v>1548</v>
      </c>
      <c r="AN328" s="713" t="s">
        <v>2278</v>
      </c>
    </row>
    <row r="329" spans="1:40" ht="17.25" customHeight="1" x14ac:dyDescent="0.3">
      <c r="A329" s="576">
        <v>328</v>
      </c>
      <c r="B329" s="525" t="s">
        <v>1515</v>
      </c>
      <c r="C329" s="295" t="s">
        <v>1466</v>
      </c>
      <c r="D329" s="232" t="s">
        <v>1590</v>
      </c>
      <c r="E329" s="293" t="s">
        <v>62</v>
      </c>
      <c r="F329" s="296" t="s">
        <v>769</v>
      </c>
      <c r="G329" s="545" t="s">
        <v>1325</v>
      </c>
      <c r="H329" s="555">
        <v>18900000</v>
      </c>
      <c r="I329" s="295" t="s">
        <v>2304</v>
      </c>
      <c r="J329" s="508">
        <v>41919644</v>
      </c>
      <c r="K329" s="538" t="s">
        <v>2305</v>
      </c>
      <c r="L329" s="297">
        <v>8</v>
      </c>
      <c r="M329" s="297">
        <v>1293</v>
      </c>
      <c r="N329" s="299">
        <v>46087</v>
      </c>
      <c r="O329" s="561">
        <v>321300000</v>
      </c>
      <c r="P329" s="302">
        <v>46105</v>
      </c>
      <c r="Q329" s="293" t="s">
        <v>50</v>
      </c>
      <c r="R329" s="302">
        <v>46106</v>
      </c>
      <c r="S329" s="293">
        <v>1427</v>
      </c>
      <c r="T329" s="495">
        <v>221205</v>
      </c>
      <c r="U329" s="555">
        <f>+H329</f>
        <v>18900000</v>
      </c>
      <c r="V329" s="300" t="s">
        <v>2306</v>
      </c>
      <c r="W329" s="301" t="s">
        <v>2307</v>
      </c>
      <c r="X329" s="302">
        <v>46111</v>
      </c>
      <c r="Y329" s="307">
        <v>46202</v>
      </c>
      <c r="Z329" s="299"/>
      <c r="AA329" s="295"/>
      <c r="AB329" s="303">
        <f t="shared" si="147"/>
        <v>6300000</v>
      </c>
      <c r="AC329" s="295"/>
      <c r="AD329" s="628" t="s">
        <v>2308</v>
      </c>
      <c r="AE329" s="295">
        <v>0</v>
      </c>
      <c r="AF329" s="295">
        <v>0</v>
      </c>
      <c r="AG329" s="295">
        <v>0</v>
      </c>
      <c r="AH329" s="295" t="s">
        <v>2309</v>
      </c>
      <c r="AI329" s="295">
        <v>3124498347</v>
      </c>
      <c r="AJ329" s="312" t="s">
        <v>2310</v>
      </c>
      <c r="AK329" s="306">
        <v>25730</v>
      </c>
      <c r="AL329" s="293">
        <v>55</v>
      </c>
      <c r="AM329" s="301" t="s">
        <v>769</v>
      </c>
      <c r="AN329" s="713" t="s">
        <v>2278</v>
      </c>
    </row>
    <row r="330" spans="1:40" ht="17.25" customHeight="1" x14ac:dyDescent="0.3">
      <c r="A330" s="576">
        <v>329</v>
      </c>
      <c r="B330" s="525" t="s">
        <v>1515</v>
      </c>
      <c r="C330" s="295" t="s">
        <v>1466</v>
      </c>
      <c r="D330" s="232" t="s">
        <v>1712</v>
      </c>
      <c r="E330" s="293" t="s">
        <v>62</v>
      </c>
      <c r="F330" s="295" t="s">
        <v>107</v>
      </c>
      <c r="G330" s="545" t="s">
        <v>1325</v>
      </c>
      <c r="H330" s="555">
        <v>46200000</v>
      </c>
      <c r="I330" s="232" t="s">
        <v>2311</v>
      </c>
      <c r="J330" s="517">
        <v>1234090940</v>
      </c>
      <c r="K330" s="538" t="s">
        <v>1108</v>
      </c>
      <c r="L330" s="297">
        <v>3</v>
      </c>
      <c r="M330" s="297">
        <v>1291</v>
      </c>
      <c r="N330" s="299">
        <v>46087</v>
      </c>
      <c r="O330" s="561">
        <v>589050000</v>
      </c>
      <c r="P330" s="302">
        <v>46105</v>
      </c>
      <c r="Q330" s="293" t="s">
        <v>50</v>
      </c>
      <c r="R330" s="302">
        <v>46107</v>
      </c>
      <c r="S330" s="293">
        <v>1444</v>
      </c>
      <c r="T330" s="495">
        <v>221205</v>
      </c>
      <c r="U330" s="555">
        <v>46200000</v>
      </c>
      <c r="V330" s="300">
        <v>46107</v>
      </c>
      <c r="W330" s="301" t="s">
        <v>2312</v>
      </c>
      <c r="X330" s="302">
        <v>46111</v>
      </c>
      <c r="Y330" s="307">
        <v>46232</v>
      </c>
      <c r="Z330" s="299"/>
      <c r="AA330" s="295"/>
      <c r="AB330" s="303">
        <f t="shared" ref="AB330" si="149">+U330/4</f>
        <v>11550000</v>
      </c>
      <c r="AC330" s="295"/>
      <c r="AD330" s="629" t="s">
        <v>2313</v>
      </c>
      <c r="AE330" s="295">
        <v>0</v>
      </c>
      <c r="AF330" s="295">
        <v>0</v>
      </c>
      <c r="AG330" s="295">
        <v>0</v>
      </c>
      <c r="AH330" s="232" t="s">
        <v>2314</v>
      </c>
      <c r="AI330" s="232">
        <v>3022472007</v>
      </c>
      <c r="AJ330" s="366" t="s">
        <v>1439</v>
      </c>
      <c r="AK330" s="306">
        <v>35558</v>
      </c>
      <c r="AL330" s="293">
        <v>39</v>
      </c>
      <c r="AM330" s="301" t="s">
        <v>1440</v>
      </c>
      <c r="AN330" s="711" t="s">
        <v>2213</v>
      </c>
    </row>
    <row r="331" spans="1:40" ht="17.25" customHeight="1" x14ac:dyDescent="0.3">
      <c r="A331" s="576">
        <v>330</v>
      </c>
      <c r="B331" s="525" t="s">
        <v>1515</v>
      </c>
      <c r="C331" s="295" t="s">
        <v>1466</v>
      </c>
      <c r="D331" s="232" t="s">
        <v>1557</v>
      </c>
      <c r="E331" s="293" t="s">
        <v>62</v>
      </c>
      <c r="F331" s="295" t="s">
        <v>434</v>
      </c>
      <c r="G331" s="545" t="s">
        <v>1325</v>
      </c>
      <c r="H331" s="555">
        <v>10350000</v>
      </c>
      <c r="I331" s="344" t="s">
        <v>2315</v>
      </c>
      <c r="J331" s="508">
        <v>1110518783</v>
      </c>
      <c r="K331" s="538" t="s">
        <v>89</v>
      </c>
      <c r="L331" s="297">
        <v>3</v>
      </c>
      <c r="M331" s="297">
        <v>1295</v>
      </c>
      <c r="N331" s="299">
        <v>46087</v>
      </c>
      <c r="O331" s="561">
        <v>703800000</v>
      </c>
      <c r="P331" s="302">
        <v>46106</v>
      </c>
      <c r="Q331" s="293" t="s">
        <v>50</v>
      </c>
      <c r="R331" s="490"/>
      <c r="S331" s="342"/>
      <c r="T331" s="495">
        <v>221206</v>
      </c>
      <c r="U331" s="555">
        <f>+H331</f>
        <v>10350000</v>
      </c>
      <c r="V331" s="300"/>
      <c r="W331" s="386" t="s">
        <v>891</v>
      </c>
      <c r="X331" s="302"/>
      <c r="Y331" s="307" t="s">
        <v>892</v>
      </c>
      <c r="Z331" s="299"/>
      <c r="AA331" s="295"/>
      <c r="AB331" s="303">
        <f t="shared" ref="AB331:AB337" si="150">+U331/3</f>
        <v>3450000</v>
      </c>
      <c r="AC331" s="295"/>
      <c r="AD331" s="628" t="s">
        <v>2316</v>
      </c>
      <c r="AE331" s="295">
        <v>0</v>
      </c>
      <c r="AF331" s="295">
        <v>0</v>
      </c>
      <c r="AG331" s="295">
        <v>0</v>
      </c>
      <c r="AH331" s="295" t="s">
        <v>2317</v>
      </c>
      <c r="AI331" s="295">
        <v>3163891178</v>
      </c>
      <c r="AJ331" s="312" t="s">
        <v>2318</v>
      </c>
      <c r="AK331" s="306">
        <v>33603</v>
      </c>
      <c r="AL331" s="293">
        <v>35</v>
      </c>
      <c r="AM331" s="301" t="s">
        <v>274</v>
      </c>
      <c r="AN331" s="714" t="s">
        <v>2319</v>
      </c>
    </row>
    <row r="332" spans="1:40" ht="17.25" customHeight="1" x14ac:dyDescent="0.3">
      <c r="A332" s="576">
        <v>331</v>
      </c>
      <c r="B332" s="525" t="s">
        <v>1515</v>
      </c>
      <c r="C332" s="295" t="s">
        <v>1466</v>
      </c>
      <c r="D332" s="232" t="s">
        <v>1557</v>
      </c>
      <c r="E332" s="293" t="s">
        <v>62</v>
      </c>
      <c r="F332" s="295" t="s">
        <v>434</v>
      </c>
      <c r="G332" s="545" t="s">
        <v>1325</v>
      </c>
      <c r="H332" s="555">
        <v>10350000</v>
      </c>
      <c r="I332" s="295" t="s">
        <v>2320</v>
      </c>
      <c r="J332" s="508">
        <v>1110460450</v>
      </c>
      <c r="K332" s="538" t="s">
        <v>89</v>
      </c>
      <c r="L332" s="297">
        <v>4</v>
      </c>
      <c r="M332" s="297">
        <v>1295</v>
      </c>
      <c r="N332" s="299">
        <v>46087</v>
      </c>
      <c r="O332" s="561">
        <v>703800000</v>
      </c>
      <c r="P332" s="302">
        <v>46106</v>
      </c>
      <c r="Q332" s="293" t="s">
        <v>50</v>
      </c>
      <c r="R332" s="302">
        <v>46106</v>
      </c>
      <c r="S332" s="293">
        <v>1428</v>
      </c>
      <c r="T332" s="495">
        <v>221206</v>
      </c>
      <c r="U332" s="555">
        <f>+H332</f>
        <v>10350000</v>
      </c>
      <c r="V332" s="300">
        <v>46106</v>
      </c>
      <c r="W332" s="301" t="s">
        <v>2321</v>
      </c>
      <c r="X332" s="302">
        <v>46113</v>
      </c>
      <c r="Y332" s="307">
        <v>46203</v>
      </c>
      <c r="Z332" s="299"/>
      <c r="AA332" s="295"/>
      <c r="AB332" s="303">
        <f t="shared" si="150"/>
        <v>3450000</v>
      </c>
      <c r="AC332" s="295"/>
      <c r="AD332" s="629" t="s">
        <v>2322</v>
      </c>
      <c r="AE332" s="295">
        <v>0</v>
      </c>
      <c r="AF332" s="295">
        <v>0</v>
      </c>
      <c r="AG332" s="295">
        <v>0</v>
      </c>
      <c r="AH332" s="295" t="s">
        <v>2323</v>
      </c>
      <c r="AI332" s="295">
        <v>3208824032</v>
      </c>
      <c r="AJ332" s="312" t="s">
        <v>2324</v>
      </c>
      <c r="AK332" s="306">
        <v>31895</v>
      </c>
      <c r="AL332" s="293">
        <v>38</v>
      </c>
      <c r="AM332" s="301" t="s">
        <v>274</v>
      </c>
      <c r="AN332" s="714" t="s">
        <v>2319</v>
      </c>
    </row>
    <row r="333" spans="1:40" ht="17.25" customHeight="1" x14ac:dyDescent="0.3">
      <c r="A333" s="576">
        <v>332</v>
      </c>
      <c r="B333" s="525" t="s">
        <v>1515</v>
      </c>
      <c r="C333" s="295" t="s">
        <v>1466</v>
      </c>
      <c r="D333" s="614" t="s">
        <v>1557</v>
      </c>
      <c r="E333" s="293" t="s">
        <v>62</v>
      </c>
      <c r="F333" s="295" t="s">
        <v>434</v>
      </c>
      <c r="G333" s="545" t="s">
        <v>1325</v>
      </c>
      <c r="H333" s="555">
        <v>10350000</v>
      </c>
      <c r="I333" s="262" t="s">
        <v>2325</v>
      </c>
      <c r="J333" s="508">
        <v>1116070204</v>
      </c>
      <c r="K333" s="538" t="s">
        <v>2326</v>
      </c>
      <c r="L333" s="297">
        <v>7</v>
      </c>
      <c r="M333" s="297">
        <v>1295</v>
      </c>
      <c r="N333" s="299">
        <v>46087</v>
      </c>
      <c r="O333" s="561">
        <v>703800000</v>
      </c>
      <c r="P333" s="302">
        <v>46106</v>
      </c>
      <c r="Q333" s="293" t="s">
        <v>50</v>
      </c>
      <c r="R333" s="302">
        <v>46106</v>
      </c>
      <c r="S333" s="293">
        <v>1430</v>
      </c>
      <c r="T333" s="495">
        <v>221206</v>
      </c>
      <c r="U333" s="555">
        <f>+H333</f>
        <v>10350000</v>
      </c>
      <c r="V333" s="300">
        <v>46112</v>
      </c>
      <c r="W333" s="301">
        <v>100054862</v>
      </c>
      <c r="X333" s="302">
        <v>46113</v>
      </c>
      <c r="Y333" s="307">
        <v>46203</v>
      </c>
      <c r="Z333" s="299"/>
      <c r="AA333" s="295"/>
      <c r="AB333" s="303">
        <f t="shared" si="150"/>
        <v>3450000</v>
      </c>
      <c r="AC333" s="295"/>
      <c r="AD333" s="628" t="s">
        <v>2327</v>
      </c>
      <c r="AE333" s="295">
        <v>0</v>
      </c>
      <c r="AF333" s="295">
        <v>0</v>
      </c>
      <c r="AG333" s="295">
        <v>0</v>
      </c>
      <c r="AH333" s="295" t="s">
        <v>2328</v>
      </c>
      <c r="AI333" s="295">
        <v>3027334902</v>
      </c>
      <c r="AJ333" s="312" t="s">
        <v>2329</v>
      </c>
      <c r="AK333" s="306">
        <v>37992</v>
      </c>
      <c r="AL333" s="293">
        <v>22</v>
      </c>
      <c r="AM333" s="301" t="s">
        <v>274</v>
      </c>
      <c r="AN333" s="714" t="s">
        <v>2319</v>
      </c>
    </row>
    <row r="334" spans="1:40" ht="17.25" customHeight="1" x14ac:dyDescent="0.3">
      <c r="A334" s="576">
        <v>333</v>
      </c>
      <c r="B334" s="525" t="s">
        <v>1515</v>
      </c>
      <c r="C334" s="295" t="s">
        <v>1466</v>
      </c>
      <c r="D334" s="232" t="s">
        <v>1557</v>
      </c>
      <c r="E334" s="293" t="s">
        <v>62</v>
      </c>
      <c r="F334" s="295" t="s">
        <v>434</v>
      </c>
      <c r="G334" s="545" t="s">
        <v>1325</v>
      </c>
      <c r="H334" s="555">
        <v>10350000</v>
      </c>
      <c r="I334" s="295" t="s">
        <v>2330</v>
      </c>
      <c r="J334" s="508">
        <v>65771165</v>
      </c>
      <c r="K334" s="538" t="s">
        <v>89</v>
      </c>
      <c r="L334" s="297">
        <v>0</v>
      </c>
      <c r="M334" s="297">
        <v>1295</v>
      </c>
      <c r="N334" s="299">
        <v>46087</v>
      </c>
      <c r="O334" s="561">
        <v>703800000</v>
      </c>
      <c r="P334" s="302">
        <v>46106</v>
      </c>
      <c r="Q334" s="293" t="s">
        <v>50</v>
      </c>
      <c r="R334" s="302">
        <v>46106</v>
      </c>
      <c r="S334" s="293">
        <v>1429</v>
      </c>
      <c r="T334" s="495">
        <v>221206</v>
      </c>
      <c r="U334" s="555">
        <f>+H334</f>
        <v>10350000</v>
      </c>
      <c r="V334" s="300">
        <v>46106</v>
      </c>
      <c r="W334" s="301" t="s">
        <v>2331</v>
      </c>
      <c r="X334" s="302">
        <v>46113</v>
      </c>
      <c r="Y334" s="307">
        <v>46203</v>
      </c>
      <c r="Z334" s="299"/>
      <c r="AA334" s="295"/>
      <c r="AB334" s="303">
        <f t="shared" si="150"/>
        <v>3450000</v>
      </c>
      <c r="AC334" s="295"/>
      <c r="AD334" s="629" t="s">
        <v>2332</v>
      </c>
      <c r="AE334" s="295">
        <v>0</v>
      </c>
      <c r="AF334" s="295">
        <v>0</v>
      </c>
      <c r="AG334" s="295">
        <v>0</v>
      </c>
      <c r="AH334" s="295" t="s">
        <v>2333</v>
      </c>
      <c r="AI334" s="295">
        <v>3245722412</v>
      </c>
      <c r="AJ334" s="312" t="s">
        <v>2334</v>
      </c>
      <c r="AK334" s="306">
        <v>27838</v>
      </c>
      <c r="AL334" s="293">
        <v>49</v>
      </c>
      <c r="AM334" s="301" t="s">
        <v>274</v>
      </c>
      <c r="AN334" s="714" t="s">
        <v>2319</v>
      </c>
    </row>
    <row r="335" spans="1:40" ht="17.25" customHeight="1" x14ac:dyDescent="0.3">
      <c r="A335" s="576">
        <v>334</v>
      </c>
      <c r="B335" s="525" t="s">
        <v>1515</v>
      </c>
      <c r="C335" s="295" t="s">
        <v>1466</v>
      </c>
      <c r="D335" s="232" t="s">
        <v>1578</v>
      </c>
      <c r="E335" s="293" t="s">
        <v>62</v>
      </c>
      <c r="F335" s="295" t="s">
        <v>107</v>
      </c>
      <c r="G335" s="545" t="s">
        <v>1325</v>
      </c>
      <c r="H335" s="555">
        <v>34650000</v>
      </c>
      <c r="I335" s="295" t="s">
        <v>2335</v>
      </c>
      <c r="J335" s="508">
        <v>11428147</v>
      </c>
      <c r="K335" s="538" t="s">
        <v>2336</v>
      </c>
      <c r="L335" s="297">
        <v>2</v>
      </c>
      <c r="M335" s="297">
        <v>1291</v>
      </c>
      <c r="N335" s="299">
        <v>46087</v>
      </c>
      <c r="O335" s="561">
        <v>589050000</v>
      </c>
      <c r="P335" s="302">
        <v>46106</v>
      </c>
      <c r="Q335" s="293" t="s">
        <v>50</v>
      </c>
      <c r="R335" s="302">
        <v>46106</v>
      </c>
      <c r="S335" s="293">
        <v>1431</v>
      </c>
      <c r="T335" s="495">
        <v>221205</v>
      </c>
      <c r="U335" s="555">
        <f>+H335</f>
        <v>34650000</v>
      </c>
      <c r="V335" s="300">
        <v>46106</v>
      </c>
      <c r="W335" s="301" t="s">
        <v>2337</v>
      </c>
      <c r="X335" s="302">
        <v>46113</v>
      </c>
      <c r="Y335" s="307">
        <v>46203</v>
      </c>
      <c r="Z335" s="299"/>
      <c r="AA335" s="295"/>
      <c r="AB335" s="303">
        <f t="shared" si="150"/>
        <v>11550000</v>
      </c>
      <c r="AC335" s="295"/>
      <c r="AD335" s="628" t="s">
        <v>2338</v>
      </c>
      <c r="AE335" s="295">
        <v>0</v>
      </c>
      <c r="AF335" s="295">
        <v>0</v>
      </c>
      <c r="AG335" s="295">
        <v>0</v>
      </c>
      <c r="AH335" s="295" t="s">
        <v>2339</v>
      </c>
      <c r="AI335" s="295">
        <v>3176671728</v>
      </c>
      <c r="AJ335" s="312" t="s">
        <v>2340</v>
      </c>
      <c r="AK335" s="306">
        <v>21490</v>
      </c>
      <c r="AL335" s="293">
        <v>67</v>
      </c>
      <c r="AM335" s="301" t="s">
        <v>1440</v>
      </c>
      <c r="AN335" s="714" t="s">
        <v>2319</v>
      </c>
    </row>
    <row r="336" spans="1:40" ht="17.25" customHeight="1" x14ac:dyDescent="0.3">
      <c r="A336" s="576">
        <v>335</v>
      </c>
      <c r="B336" s="525" t="s">
        <v>1515</v>
      </c>
      <c r="C336" s="295" t="s">
        <v>1466</v>
      </c>
      <c r="D336" s="614" t="s">
        <v>1584</v>
      </c>
      <c r="E336" s="293" t="s">
        <v>62</v>
      </c>
      <c r="F336" s="294" t="s">
        <v>1426</v>
      </c>
      <c r="G336" s="545" t="s">
        <v>1325</v>
      </c>
      <c r="H336" s="555">
        <v>25200000</v>
      </c>
      <c r="I336" s="295" t="s">
        <v>2341</v>
      </c>
      <c r="J336" s="508">
        <v>1006828242</v>
      </c>
      <c r="K336" s="538" t="s">
        <v>351</v>
      </c>
      <c r="L336" s="297">
        <v>3</v>
      </c>
      <c r="M336" s="297">
        <v>1292</v>
      </c>
      <c r="N336" s="299">
        <v>46087</v>
      </c>
      <c r="O336" s="561">
        <v>1068800000</v>
      </c>
      <c r="P336" s="302">
        <v>25</v>
      </c>
      <c r="Q336" s="293" t="s">
        <v>50</v>
      </c>
      <c r="R336" s="302">
        <v>46106</v>
      </c>
      <c r="S336" s="293">
        <v>1432</v>
      </c>
      <c r="T336" s="495">
        <v>221205</v>
      </c>
      <c r="U336" s="555">
        <v>25200000</v>
      </c>
      <c r="V336" s="300">
        <v>46108</v>
      </c>
      <c r="W336" s="301" t="s">
        <v>2342</v>
      </c>
      <c r="X336" s="302">
        <v>46113</v>
      </c>
      <c r="Y336" s="307">
        <v>46203</v>
      </c>
      <c r="Z336" s="299"/>
      <c r="AA336" s="295"/>
      <c r="AB336" s="303">
        <f t="shared" si="150"/>
        <v>8400000</v>
      </c>
      <c r="AC336" s="295"/>
      <c r="AD336" s="629" t="s">
        <v>2343</v>
      </c>
      <c r="AE336" s="295">
        <v>0</v>
      </c>
      <c r="AF336" s="295">
        <v>0</v>
      </c>
      <c r="AG336" s="295">
        <v>0</v>
      </c>
      <c r="AH336" s="295" t="s">
        <v>2344</v>
      </c>
      <c r="AI336" s="295">
        <v>3118096303</v>
      </c>
      <c r="AJ336" s="312" t="s">
        <v>2345</v>
      </c>
      <c r="AK336" s="306">
        <v>36212</v>
      </c>
      <c r="AL336" s="293">
        <v>26</v>
      </c>
      <c r="AM336" s="301" t="s">
        <v>1548</v>
      </c>
      <c r="AN336" s="714" t="s">
        <v>2319</v>
      </c>
    </row>
    <row r="337" spans="1:40" ht="17.25" customHeight="1" x14ac:dyDescent="0.3">
      <c r="A337" s="576">
        <v>336</v>
      </c>
      <c r="B337" s="525" t="s">
        <v>1515</v>
      </c>
      <c r="C337" s="295" t="s">
        <v>1466</v>
      </c>
      <c r="D337" s="614" t="s">
        <v>1590</v>
      </c>
      <c r="E337" s="293" t="s">
        <v>62</v>
      </c>
      <c r="F337" s="296" t="s">
        <v>769</v>
      </c>
      <c r="G337" s="545" t="s">
        <v>1325</v>
      </c>
      <c r="H337" s="555">
        <v>18900000</v>
      </c>
      <c r="I337" s="295" t="s">
        <v>2346</v>
      </c>
      <c r="J337" s="508">
        <v>1110519676</v>
      </c>
      <c r="K337" s="538" t="s">
        <v>89</v>
      </c>
      <c r="L337" s="297">
        <v>8</v>
      </c>
      <c r="M337" s="297">
        <v>1293</v>
      </c>
      <c r="N337" s="299">
        <v>46087</v>
      </c>
      <c r="O337" s="561">
        <v>321300000</v>
      </c>
      <c r="P337" s="302">
        <v>46106</v>
      </c>
      <c r="Q337" s="293" t="s">
        <v>50</v>
      </c>
      <c r="R337" s="302">
        <v>46107</v>
      </c>
      <c r="S337" s="293">
        <v>1445</v>
      </c>
      <c r="T337" s="495">
        <v>221205</v>
      </c>
      <c r="U337" s="555">
        <f t="shared" ref="U337:U342" si="151">+H337</f>
        <v>18900000</v>
      </c>
      <c r="V337" s="300">
        <v>46106</v>
      </c>
      <c r="W337" s="301" t="s">
        <v>2347</v>
      </c>
      <c r="X337" s="302">
        <v>46113</v>
      </c>
      <c r="Y337" s="307">
        <v>46203</v>
      </c>
      <c r="Z337" s="299"/>
      <c r="AA337" s="295"/>
      <c r="AB337" s="303">
        <f t="shared" si="150"/>
        <v>6300000</v>
      </c>
      <c r="AC337" s="295"/>
      <c r="AD337" s="628" t="s">
        <v>2348</v>
      </c>
      <c r="AE337" s="295">
        <v>0</v>
      </c>
      <c r="AF337" s="295">
        <v>0</v>
      </c>
      <c r="AG337" s="295">
        <v>0</v>
      </c>
      <c r="AH337" s="295" t="s">
        <v>2349</v>
      </c>
      <c r="AI337" s="295">
        <v>3138524744</v>
      </c>
      <c r="AJ337" s="312" t="s">
        <v>2350</v>
      </c>
      <c r="AK337" s="306">
        <v>33572</v>
      </c>
      <c r="AL337" s="293">
        <v>35</v>
      </c>
      <c r="AM337" s="301" t="s">
        <v>769</v>
      </c>
      <c r="AN337" s="714" t="s">
        <v>2319</v>
      </c>
    </row>
    <row r="338" spans="1:40" ht="17.25" customHeight="1" x14ac:dyDescent="0.3">
      <c r="A338" s="576">
        <v>337</v>
      </c>
      <c r="B338" s="525" t="s">
        <v>1515</v>
      </c>
      <c r="C338" s="295" t="s">
        <v>1466</v>
      </c>
      <c r="D338" s="232" t="s">
        <v>1557</v>
      </c>
      <c r="E338" s="293" t="s">
        <v>62</v>
      </c>
      <c r="F338" s="295" t="s">
        <v>434</v>
      </c>
      <c r="G338" s="545" t="s">
        <v>1325</v>
      </c>
      <c r="H338" s="555">
        <v>6900000</v>
      </c>
      <c r="I338" s="344" t="s">
        <v>2351</v>
      </c>
      <c r="J338" s="508">
        <v>28949552</v>
      </c>
      <c r="K338" s="538" t="s">
        <v>995</v>
      </c>
      <c r="L338" s="297">
        <v>1</v>
      </c>
      <c r="M338" s="297">
        <v>1295</v>
      </c>
      <c r="N338" s="299">
        <v>46087</v>
      </c>
      <c r="O338" s="561">
        <v>703800000</v>
      </c>
      <c r="P338" s="302">
        <v>46106</v>
      </c>
      <c r="Q338" s="293" t="s">
        <v>50</v>
      </c>
      <c r="R338" s="302">
        <v>46108</v>
      </c>
      <c r="S338" s="293">
        <v>1469</v>
      </c>
      <c r="T338" s="495">
        <v>221206</v>
      </c>
      <c r="U338" s="555">
        <f t="shared" si="151"/>
        <v>6900000</v>
      </c>
      <c r="V338" s="300">
        <v>46106</v>
      </c>
      <c r="W338" s="301">
        <v>100054877</v>
      </c>
      <c r="X338" s="302">
        <v>46122</v>
      </c>
      <c r="Y338" s="307">
        <v>46182</v>
      </c>
      <c r="Z338" s="299"/>
      <c r="AA338" s="295"/>
      <c r="AB338" s="303">
        <f>+U338/2</f>
        <v>3450000</v>
      </c>
      <c r="AC338" s="295"/>
      <c r="AD338" s="629" t="s">
        <v>2352</v>
      </c>
      <c r="AE338" s="295">
        <v>0</v>
      </c>
      <c r="AF338" s="295">
        <v>0</v>
      </c>
      <c r="AG338" s="295">
        <v>0</v>
      </c>
      <c r="AH338" s="295" t="s">
        <v>2353</v>
      </c>
      <c r="AI338" s="295">
        <v>3223307464</v>
      </c>
      <c r="AJ338" s="312" t="s">
        <v>2354</v>
      </c>
      <c r="AK338" s="306">
        <v>28557</v>
      </c>
      <c r="AL338" s="293">
        <v>47</v>
      </c>
      <c r="AM338" s="301" t="s">
        <v>274</v>
      </c>
      <c r="AN338" s="650" t="s">
        <v>2355</v>
      </c>
    </row>
    <row r="339" spans="1:40" ht="17.25" customHeight="1" x14ac:dyDescent="0.3">
      <c r="A339" s="576">
        <v>338</v>
      </c>
      <c r="B339" s="525" t="s">
        <v>1515</v>
      </c>
      <c r="C339" s="295" t="s">
        <v>1466</v>
      </c>
      <c r="D339" s="232" t="s">
        <v>1557</v>
      </c>
      <c r="E339" s="293" t="s">
        <v>62</v>
      </c>
      <c r="F339" s="295" t="s">
        <v>434</v>
      </c>
      <c r="G339" s="545" t="s">
        <v>1325</v>
      </c>
      <c r="H339" s="555">
        <v>6900000</v>
      </c>
      <c r="I339" s="295" t="s">
        <v>2356</v>
      </c>
      <c r="J339" s="508">
        <v>1007811893</v>
      </c>
      <c r="K339" s="538" t="s">
        <v>89</v>
      </c>
      <c r="L339" s="297">
        <v>7</v>
      </c>
      <c r="M339" s="297">
        <v>1295</v>
      </c>
      <c r="N339" s="299">
        <v>46087</v>
      </c>
      <c r="O339" s="561">
        <v>703800000</v>
      </c>
      <c r="P339" s="302">
        <v>46106</v>
      </c>
      <c r="Q339" s="293" t="s">
        <v>50</v>
      </c>
      <c r="R339" s="302">
        <v>46108</v>
      </c>
      <c r="S339" s="293">
        <v>1468</v>
      </c>
      <c r="T339" s="495">
        <v>221206</v>
      </c>
      <c r="U339" s="555">
        <f t="shared" si="151"/>
        <v>6900000</v>
      </c>
      <c r="V339" s="300">
        <v>46107</v>
      </c>
      <c r="W339" s="301" t="s">
        <v>2357</v>
      </c>
      <c r="X339" s="302">
        <v>46122</v>
      </c>
      <c r="Y339" s="307">
        <v>46182</v>
      </c>
      <c r="Z339" s="299"/>
      <c r="AA339" s="295"/>
      <c r="AB339" s="303">
        <f t="shared" ref="AB339:AB344" si="152">+U339/2</f>
        <v>3450000</v>
      </c>
      <c r="AC339" s="295"/>
      <c r="AD339" s="628" t="s">
        <v>2358</v>
      </c>
      <c r="AE339" s="295">
        <v>0</v>
      </c>
      <c r="AF339" s="295">
        <v>0</v>
      </c>
      <c r="AG339" s="295">
        <v>0</v>
      </c>
      <c r="AH339" s="295" t="s">
        <v>2359</v>
      </c>
      <c r="AI339" s="295">
        <v>3204552000</v>
      </c>
      <c r="AJ339" s="312" t="s">
        <v>2360</v>
      </c>
      <c r="AK339" s="306">
        <v>36608</v>
      </c>
      <c r="AL339" s="293">
        <v>26</v>
      </c>
      <c r="AM339" s="301" t="s">
        <v>274</v>
      </c>
      <c r="AN339" s="650" t="s">
        <v>2355</v>
      </c>
    </row>
    <row r="340" spans="1:40" ht="17.25" customHeight="1" x14ac:dyDescent="0.3">
      <c r="A340" s="576">
        <v>339</v>
      </c>
      <c r="B340" s="525" t="s">
        <v>1515</v>
      </c>
      <c r="C340" s="295" t="s">
        <v>1466</v>
      </c>
      <c r="D340" s="232" t="s">
        <v>1557</v>
      </c>
      <c r="E340" s="293" t="s">
        <v>62</v>
      </c>
      <c r="F340" s="295" t="s">
        <v>434</v>
      </c>
      <c r="G340" s="545" t="s">
        <v>1325</v>
      </c>
      <c r="H340" s="555">
        <v>6900000</v>
      </c>
      <c r="I340" s="262" t="s">
        <v>2361</v>
      </c>
      <c r="J340" s="508">
        <v>1110496346</v>
      </c>
      <c r="K340" s="538" t="s">
        <v>89</v>
      </c>
      <c r="L340" s="297">
        <v>1</v>
      </c>
      <c r="M340" s="297">
        <v>1295</v>
      </c>
      <c r="N340" s="299">
        <v>46087</v>
      </c>
      <c r="O340" s="561">
        <v>703800000</v>
      </c>
      <c r="P340" s="302">
        <v>46106</v>
      </c>
      <c r="Q340" s="293" t="s">
        <v>50</v>
      </c>
      <c r="R340" s="302">
        <v>46108</v>
      </c>
      <c r="S340" s="293">
        <v>1467</v>
      </c>
      <c r="T340" s="495">
        <v>221206</v>
      </c>
      <c r="U340" s="555">
        <f t="shared" si="151"/>
        <v>6900000</v>
      </c>
      <c r="V340" s="300">
        <v>46108</v>
      </c>
      <c r="W340" s="301" t="s">
        <v>2362</v>
      </c>
      <c r="X340" s="302">
        <v>46122</v>
      </c>
      <c r="Y340" s="307">
        <v>46182</v>
      </c>
      <c r="Z340" s="299"/>
      <c r="AA340" s="295"/>
      <c r="AB340" s="303">
        <f t="shared" si="152"/>
        <v>3450000</v>
      </c>
      <c r="AC340" s="295"/>
      <c r="AD340" s="629" t="s">
        <v>2363</v>
      </c>
      <c r="AE340" s="295">
        <v>0</v>
      </c>
      <c r="AF340" s="295">
        <v>0</v>
      </c>
      <c r="AG340" s="295">
        <v>0</v>
      </c>
      <c r="AH340" s="295" t="s">
        <v>2359</v>
      </c>
      <c r="AI340" s="295">
        <v>3204552000</v>
      </c>
      <c r="AJ340" s="312" t="s">
        <v>2329</v>
      </c>
      <c r="AK340" s="306">
        <v>32813</v>
      </c>
      <c r="AL340" s="293">
        <v>36</v>
      </c>
      <c r="AM340" s="301" t="s">
        <v>274</v>
      </c>
      <c r="AN340" s="650" t="s">
        <v>2355</v>
      </c>
    </row>
    <row r="341" spans="1:40" ht="17.25" customHeight="1" x14ac:dyDescent="0.3">
      <c r="A341" s="576">
        <v>340</v>
      </c>
      <c r="B341" s="525" t="s">
        <v>1515</v>
      </c>
      <c r="C341" s="295" t="s">
        <v>1466</v>
      </c>
      <c r="D341" s="232" t="s">
        <v>1557</v>
      </c>
      <c r="E341" s="293" t="s">
        <v>62</v>
      </c>
      <c r="F341" s="295" t="s">
        <v>434</v>
      </c>
      <c r="G341" s="545" t="s">
        <v>1325</v>
      </c>
      <c r="H341" s="555">
        <v>6900000</v>
      </c>
      <c r="I341" s="295" t="s">
        <v>2364</v>
      </c>
      <c r="J341" s="508">
        <v>1109070017</v>
      </c>
      <c r="K341" s="538" t="s">
        <v>2365</v>
      </c>
      <c r="L341" s="297">
        <v>0</v>
      </c>
      <c r="M341" s="297">
        <v>1295</v>
      </c>
      <c r="N341" s="299">
        <v>46087</v>
      </c>
      <c r="O341" s="561">
        <v>703800000</v>
      </c>
      <c r="P341" s="302">
        <v>46106</v>
      </c>
      <c r="Q341" s="293" t="s">
        <v>50</v>
      </c>
      <c r="R341" s="490"/>
      <c r="S341" s="342"/>
      <c r="T341" s="495">
        <v>221206</v>
      </c>
      <c r="U341" s="555">
        <f t="shared" si="151"/>
        <v>6900000</v>
      </c>
      <c r="V341" s="300"/>
      <c r="W341" s="386" t="s">
        <v>1731</v>
      </c>
      <c r="X341" s="302"/>
      <c r="Y341" s="307" t="s">
        <v>2366</v>
      </c>
      <c r="Z341" s="299"/>
      <c r="AA341" s="295"/>
      <c r="AB341" s="303">
        <f t="shared" si="152"/>
        <v>3450000</v>
      </c>
      <c r="AC341" s="295"/>
      <c r="AD341" s="628" t="s">
        <v>2367</v>
      </c>
      <c r="AE341" s="295">
        <v>0</v>
      </c>
      <c r="AF341" s="295">
        <v>0</v>
      </c>
      <c r="AG341" s="295">
        <v>0</v>
      </c>
      <c r="AH341" s="295" t="s">
        <v>2368</v>
      </c>
      <c r="AI341" s="295">
        <v>3143524542</v>
      </c>
      <c r="AJ341" s="312" t="s">
        <v>2369</v>
      </c>
      <c r="AK341" s="306">
        <v>33944</v>
      </c>
      <c r="AL341" s="293">
        <v>33</v>
      </c>
      <c r="AM341" s="301" t="s">
        <v>274</v>
      </c>
      <c r="AN341" s="650" t="s">
        <v>2355</v>
      </c>
    </row>
    <row r="342" spans="1:40" ht="17.25" customHeight="1" x14ac:dyDescent="0.3">
      <c r="A342" s="576">
        <v>341</v>
      </c>
      <c r="B342" s="525" t="s">
        <v>1515</v>
      </c>
      <c r="C342" s="295" t="s">
        <v>1466</v>
      </c>
      <c r="D342" s="232" t="s">
        <v>1578</v>
      </c>
      <c r="E342" s="293" t="s">
        <v>62</v>
      </c>
      <c r="F342" s="295" t="s">
        <v>107</v>
      </c>
      <c r="G342" s="545" t="s">
        <v>1325</v>
      </c>
      <c r="H342" s="555">
        <v>23100000</v>
      </c>
      <c r="I342" s="295" t="s">
        <v>2370</v>
      </c>
      <c r="J342" s="508">
        <v>1192787447</v>
      </c>
      <c r="K342" s="538" t="s">
        <v>135</v>
      </c>
      <c r="L342" s="297">
        <v>4</v>
      </c>
      <c r="M342" s="297">
        <v>1291</v>
      </c>
      <c r="N342" s="299">
        <v>46087</v>
      </c>
      <c r="O342" s="561">
        <v>589050000</v>
      </c>
      <c r="P342" s="302">
        <v>46106</v>
      </c>
      <c r="Q342" s="293" t="s">
        <v>50</v>
      </c>
      <c r="R342" s="302">
        <v>46108</v>
      </c>
      <c r="S342" s="293">
        <v>1466</v>
      </c>
      <c r="T342" s="495">
        <v>221205</v>
      </c>
      <c r="U342" s="555">
        <f t="shared" si="151"/>
        <v>23100000</v>
      </c>
      <c r="V342" s="300">
        <v>46106</v>
      </c>
      <c r="W342" s="301" t="s">
        <v>2371</v>
      </c>
      <c r="X342" s="302">
        <v>46122</v>
      </c>
      <c r="Y342" s="307">
        <v>46182</v>
      </c>
      <c r="Z342" s="299"/>
      <c r="AA342" s="295"/>
      <c r="AB342" s="303">
        <f t="shared" si="152"/>
        <v>11550000</v>
      </c>
      <c r="AC342" s="295"/>
      <c r="AD342" s="629" t="s">
        <v>2372</v>
      </c>
      <c r="AE342" s="295">
        <v>0</v>
      </c>
      <c r="AF342" s="295">
        <v>0</v>
      </c>
      <c r="AG342" s="295">
        <v>0</v>
      </c>
      <c r="AH342" s="295" t="s">
        <v>2373</v>
      </c>
      <c r="AI342" s="295">
        <v>3002783370</v>
      </c>
      <c r="AJ342" s="312" t="s">
        <v>2374</v>
      </c>
      <c r="AK342" s="306">
        <v>36653</v>
      </c>
      <c r="AL342" s="293">
        <v>25</v>
      </c>
      <c r="AM342" s="301" t="s">
        <v>1440</v>
      </c>
      <c r="AN342" s="650" t="s">
        <v>2355</v>
      </c>
    </row>
    <row r="343" spans="1:40" s="383" customFormat="1" ht="17.25" customHeight="1" x14ac:dyDescent="0.3">
      <c r="A343" s="579">
        <v>342</v>
      </c>
      <c r="B343" s="531" t="s">
        <v>1515</v>
      </c>
      <c r="C343" s="232" t="s">
        <v>1466</v>
      </c>
      <c r="D343" s="232" t="s">
        <v>1584</v>
      </c>
      <c r="E343" s="372" t="s">
        <v>62</v>
      </c>
      <c r="F343" s="294" t="s">
        <v>1426</v>
      </c>
      <c r="G343" s="549" t="s">
        <v>1325</v>
      </c>
      <c r="H343" s="569">
        <v>16800000</v>
      </c>
      <c r="I343" s="232" t="s">
        <v>2375</v>
      </c>
      <c r="J343" s="518">
        <v>1106898365</v>
      </c>
      <c r="K343" s="540" t="s">
        <v>2022</v>
      </c>
      <c r="L343" s="373">
        <v>2</v>
      </c>
      <c r="M343" s="373">
        <v>1292</v>
      </c>
      <c r="N343" s="374">
        <v>46087</v>
      </c>
      <c r="O343" s="566">
        <v>1068800000</v>
      </c>
      <c r="P343" s="377">
        <v>25</v>
      </c>
      <c r="Q343" s="372" t="s">
        <v>50</v>
      </c>
      <c r="R343" s="490"/>
      <c r="S343" s="342"/>
      <c r="T343" s="500">
        <v>221205</v>
      </c>
      <c r="U343" s="560">
        <v>25200000</v>
      </c>
      <c r="V343" s="375"/>
      <c r="W343" s="389" t="s">
        <v>1731</v>
      </c>
      <c r="X343" s="377"/>
      <c r="Y343" s="378" t="s">
        <v>2366</v>
      </c>
      <c r="Z343" s="374"/>
      <c r="AA343" s="232"/>
      <c r="AB343" s="379">
        <f t="shared" si="152"/>
        <v>12600000</v>
      </c>
      <c r="AC343" s="232"/>
      <c r="AD343" s="628" t="s">
        <v>2376</v>
      </c>
      <c r="AE343" s="295">
        <v>0</v>
      </c>
      <c r="AF343" s="295">
        <v>0</v>
      </c>
      <c r="AG343" s="295">
        <v>0</v>
      </c>
      <c r="AH343" s="232" t="s">
        <v>2377</v>
      </c>
      <c r="AI343" s="232">
        <v>3127796152</v>
      </c>
      <c r="AJ343" s="380" t="s">
        <v>2378</v>
      </c>
      <c r="AK343" s="381">
        <v>35307</v>
      </c>
      <c r="AL343" s="372">
        <v>29</v>
      </c>
      <c r="AM343" s="382" t="s">
        <v>1548</v>
      </c>
      <c r="AN343" s="650" t="s">
        <v>2355</v>
      </c>
    </row>
    <row r="344" spans="1:40" ht="17.25" customHeight="1" x14ac:dyDescent="0.3">
      <c r="A344" s="576">
        <v>343</v>
      </c>
      <c r="B344" s="525" t="s">
        <v>1515</v>
      </c>
      <c r="C344" s="295" t="s">
        <v>1466</v>
      </c>
      <c r="D344" s="232" t="s">
        <v>1590</v>
      </c>
      <c r="E344" s="293" t="s">
        <v>62</v>
      </c>
      <c r="F344" s="296" t="s">
        <v>769</v>
      </c>
      <c r="G344" s="545" t="s">
        <v>1325</v>
      </c>
      <c r="H344" s="555">
        <v>12600000</v>
      </c>
      <c r="I344" s="295" t="s">
        <v>2379</v>
      </c>
      <c r="J344" s="508">
        <v>1110471179</v>
      </c>
      <c r="K344" s="538" t="s">
        <v>89</v>
      </c>
      <c r="L344" s="297">
        <v>1</v>
      </c>
      <c r="M344" s="297">
        <v>1293</v>
      </c>
      <c r="N344" s="299">
        <v>46087</v>
      </c>
      <c r="O344" s="561">
        <v>321300000</v>
      </c>
      <c r="P344" s="302">
        <v>46106</v>
      </c>
      <c r="Q344" s="293" t="s">
        <v>50</v>
      </c>
      <c r="R344" s="302">
        <v>46107</v>
      </c>
      <c r="S344" s="293">
        <v>1446</v>
      </c>
      <c r="T344" s="495">
        <v>221205</v>
      </c>
      <c r="U344" s="555">
        <f>+H344</f>
        <v>12600000</v>
      </c>
      <c r="V344" s="300">
        <v>46107</v>
      </c>
      <c r="W344" s="301" t="s">
        <v>2380</v>
      </c>
      <c r="X344" s="302">
        <v>46122</v>
      </c>
      <c r="Y344" s="307">
        <v>46182</v>
      </c>
      <c r="Z344" s="299"/>
      <c r="AA344" s="295"/>
      <c r="AB344" s="303">
        <f t="shared" si="152"/>
        <v>6300000</v>
      </c>
      <c r="AC344" s="295"/>
      <c r="AD344" s="629" t="s">
        <v>2381</v>
      </c>
      <c r="AE344" s="295">
        <v>0</v>
      </c>
      <c r="AF344" s="295">
        <v>0</v>
      </c>
      <c r="AG344" s="295">
        <v>0</v>
      </c>
      <c r="AH344" s="295" t="s">
        <v>2382</v>
      </c>
      <c r="AI344" s="295">
        <v>3203579914</v>
      </c>
      <c r="AJ344" s="312" t="s">
        <v>2383</v>
      </c>
      <c r="AK344" s="306">
        <v>32277</v>
      </c>
      <c r="AL344" s="293">
        <v>37</v>
      </c>
      <c r="AM344" s="301" t="s">
        <v>769</v>
      </c>
      <c r="AN344" s="650" t="s">
        <v>2355</v>
      </c>
    </row>
    <row r="345" spans="1:40" ht="17.25" customHeight="1" x14ac:dyDescent="0.3">
      <c r="A345" s="572">
        <v>344</v>
      </c>
      <c r="B345" s="525" t="s">
        <v>1515</v>
      </c>
      <c r="C345" s="295" t="s">
        <v>1466</v>
      </c>
      <c r="D345" s="232" t="s">
        <v>2384</v>
      </c>
      <c r="E345" s="293" t="s">
        <v>62</v>
      </c>
      <c r="F345" s="295" t="s">
        <v>434</v>
      </c>
      <c r="G345" s="545" t="s">
        <v>1325</v>
      </c>
      <c r="H345" s="555">
        <v>9450000</v>
      </c>
      <c r="I345" s="295" t="s">
        <v>2385</v>
      </c>
      <c r="J345" s="508">
        <v>38212861</v>
      </c>
      <c r="K345" s="538" t="s">
        <v>89</v>
      </c>
      <c r="L345" s="297">
        <v>3</v>
      </c>
      <c r="M345" s="297">
        <v>1289</v>
      </c>
      <c r="N345" s="299">
        <v>46087</v>
      </c>
      <c r="O345" s="561">
        <v>1578150000</v>
      </c>
      <c r="P345" s="302">
        <v>46107</v>
      </c>
      <c r="Q345" s="293" t="s">
        <v>50</v>
      </c>
      <c r="R345" s="302">
        <v>46120</v>
      </c>
      <c r="S345" s="293">
        <v>1590</v>
      </c>
      <c r="T345" s="495">
        <v>221202</v>
      </c>
      <c r="U345" s="555">
        <f>+H345</f>
        <v>9450000</v>
      </c>
      <c r="V345" s="300">
        <v>46120</v>
      </c>
      <c r="W345" s="301">
        <v>100055188</v>
      </c>
      <c r="X345" s="302">
        <v>46125</v>
      </c>
      <c r="Y345" s="307">
        <v>46215</v>
      </c>
      <c r="Z345" s="299"/>
      <c r="AA345" s="295"/>
      <c r="AB345" s="303">
        <f t="shared" ref="AB345:AB374" si="153">+U345/3</f>
        <v>3150000</v>
      </c>
      <c r="AC345" s="295"/>
      <c r="AD345" s="628" t="s">
        <v>2386</v>
      </c>
      <c r="AE345" s="295">
        <v>0</v>
      </c>
      <c r="AF345" s="295">
        <v>0</v>
      </c>
      <c r="AG345" s="295">
        <v>0</v>
      </c>
      <c r="AH345" s="295" t="s">
        <v>2387</v>
      </c>
      <c r="AI345" s="295">
        <v>3204067826</v>
      </c>
      <c r="AJ345" s="312" t="s">
        <v>2388</v>
      </c>
      <c r="AK345" s="306">
        <v>31423</v>
      </c>
      <c r="AL345" s="293">
        <v>40</v>
      </c>
      <c r="AM345" s="301" t="s">
        <v>274</v>
      </c>
      <c r="AN345" s="605" t="s">
        <v>2389</v>
      </c>
    </row>
    <row r="346" spans="1:40" ht="17.25" customHeight="1" x14ac:dyDescent="0.3">
      <c r="A346" s="572">
        <v>345</v>
      </c>
      <c r="B346" s="525" t="s">
        <v>1515</v>
      </c>
      <c r="C346" s="295" t="s">
        <v>1466</v>
      </c>
      <c r="D346" s="232" t="s">
        <v>2384</v>
      </c>
      <c r="E346" s="293" t="s">
        <v>62</v>
      </c>
      <c r="F346" s="295" t="s">
        <v>434</v>
      </c>
      <c r="G346" s="545" t="s">
        <v>1325</v>
      </c>
      <c r="H346" s="555">
        <v>9450000</v>
      </c>
      <c r="I346" s="295" t="s">
        <v>2390</v>
      </c>
      <c r="J346" s="508">
        <v>1007403995</v>
      </c>
      <c r="K346" s="538" t="s">
        <v>89</v>
      </c>
      <c r="L346" s="297">
        <v>1</v>
      </c>
      <c r="M346" s="297">
        <v>1289</v>
      </c>
      <c r="N346" s="299">
        <v>46087</v>
      </c>
      <c r="O346" s="561">
        <v>1578150000</v>
      </c>
      <c r="P346" s="302">
        <v>46107</v>
      </c>
      <c r="Q346" s="293" t="s">
        <v>50</v>
      </c>
      <c r="R346" s="302">
        <v>46108</v>
      </c>
      <c r="S346" s="293">
        <v>1465</v>
      </c>
      <c r="T346" s="495">
        <v>221202</v>
      </c>
      <c r="U346" s="555">
        <f>+H346</f>
        <v>9450000</v>
      </c>
      <c r="V346" s="300">
        <v>46119</v>
      </c>
      <c r="W346" s="301">
        <v>100055135</v>
      </c>
      <c r="X346" s="302">
        <v>46125</v>
      </c>
      <c r="Y346" s="307">
        <v>46215</v>
      </c>
      <c r="Z346" s="299"/>
      <c r="AA346" s="295"/>
      <c r="AB346" s="303">
        <f t="shared" si="153"/>
        <v>3150000</v>
      </c>
      <c r="AC346" s="295"/>
      <c r="AD346" s="629" t="s">
        <v>2391</v>
      </c>
      <c r="AE346" s="295">
        <v>0</v>
      </c>
      <c r="AF346" s="295">
        <v>0</v>
      </c>
      <c r="AG346" s="295">
        <v>0</v>
      </c>
      <c r="AH346" s="295" t="s">
        <v>2392</v>
      </c>
      <c r="AI346" s="295">
        <v>3249655895</v>
      </c>
      <c r="AJ346" s="312" t="s">
        <v>2393</v>
      </c>
      <c r="AK346" s="306">
        <v>36496</v>
      </c>
      <c r="AL346" s="293">
        <v>26</v>
      </c>
      <c r="AM346" s="301" t="s">
        <v>274</v>
      </c>
      <c r="AN346" s="605" t="s">
        <v>2389</v>
      </c>
    </row>
    <row r="347" spans="1:40" ht="17.25" customHeight="1" x14ac:dyDescent="0.3">
      <c r="A347" s="572">
        <v>346</v>
      </c>
      <c r="B347" s="525" t="s">
        <v>1515</v>
      </c>
      <c r="C347" s="295" t="s">
        <v>1466</v>
      </c>
      <c r="D347" s="232" t="s">
        <v>2384</v>
      </c>
      <c r="E347" s="293" t="s">
        <v>62</v>
      </c>
      <c r="F347" s="295" t="s">
        <v>434</v>
      </c>
      <c r="G347" s="545" t="s">
        <v>1325</v>
      </c>
      <c r="H347" s="555">
        <v>9450000</v>
      </c>
      <c r="I347" s="295" t="s">
        <v>2394</v>
      </c>
      <c r="J347" s="508">
        <v>28880975</v>
      </c>
      <c r="K347" s="538" t="s">
        <v>2395</v>
      </c>
      <c r="L347" s="297">
        <v>2</v>
      </c>
      <c r="M347" s="297">
        <v>1289</v>
      </c>
      <c r="N347" s="299">
        <v>46087</v>
      </c>
      <c r="O347" s="561">
        <v>1578150000</v>
      </c>
      <c r="P347" s="302">
        <v>46107</v>
      </c>
      <c r="Q347" s="293" t="s">
        <v>50</v>
      </c>
      <c r="R347" s="302">
        <v>46128</v>
      </c>
      <c r="S347" s="293">
        <v>1690</v>
      </c>
      <c r="T347" s="495">
        <v>221202</v>
      </c>
      <c r="U347" s="555">
        <f>+H347</f>
        <v>9450000</v>
      </c>
      <c r="V347" s="300">
        <v>46112</v>
      </c>
      <c r="W347" s="301">
        <v>100055075</v>
      </c>
      <c r="X347" s="302">
        <v>46125</v>
      </c>
      <c r="Y347" s="307">
        <v>46215</v>
      </c>
      <c r="Z347" s="299"/>
      <c r="AA347" s="295"/>
      <c r="AB347" s="303">
        <f t="shared" si="153"/>
        <v>3150000</v>
      </c>
      <c r="AC347" s="295"/>
      <c r="AD347" s="628" t="s">
        <v>2396</v>
      </c>
      <c r="AE347" s="295">
        <v>0</v>
      </c>
      <c r="AF347" s="295">
        <v>0</v>
      </c>
      <c r="AG347" s="295">
        <v>0</v>
      </c>
      <c r="AH347" s="295" t="s">
        <v>2397</v>
      </c>
      <c r="AI347" s="295">
        <v>3186505196</v>
      </c>
      <c r="AJ347" s="312" t="s">
        <v>2398</v>
      </c>
      <c r="AK347" s="306">
        <v>30477</v>
      </c>
      <c r="AL347" s="293">
        <v>42</v>
      </c>
      <c r="AM347" s="301" t="s">
        <v>274</v>
      </c>
      <c r="AN347" s="605" t="s">
        <v>2389</v>
      </c>
    </row>
    <row r="348" spans="1:40" ht="17.25" customHeight="1" x14ac:dyDescent="0.3">
      <c r="A348" s="576">
        <v>347</v>
      </c>
      <c r="B348" s="525" t="s">
        <v>1515</v>
      </c>
      <c r="C348" s="295" t="s">
        <v>1466</v>
      </c>
      <c r="D348" s="232" t="s">
        <v>2399</v>
      </c>
      <c r="E348" s="293" t="s">
        <v>62</v>
      </c>
      <c r="F348" s="296" t="s">
        <v>769</v>
      </c>
      <c r="G348" s="545" t="s">
        <v>1325</v>
      </c>
      <c r="H348" s="555">
        <v>15900000</v>
      </c>
      <c r="I348" s="295" t="s">
        <v>2400</v>
      </c>
      <c r="J348" s="508">
        <v>65631.923999999999</v>
      </c>
      <c r="K348" s="538" t="s">
        <v>89</v>
      </c>
      <c r="L348" s="297">
        <v>4</v>
      </c>
      <c r="M348" s="297">
        <v>1293</v>
      </c>
      <c r="N348" s="299">
        <v>46087</v>
      </c>
      <c r="O348" s="561">
        <v>321300000</v>
      </c>
      <c r="P348" s="302">
        <v>46107</v>
      </c>
      <c r="Q348" s="293" t="s">
        <v>50</v>
      </c>
      <c r="R348" s="302">
        <v>46108</v>
      </c>
      <c r="S348" s="293">
        <v>1493</v>
      </c>
      <c r="T348" s="495">
        <v>221205</v>
      </c>
      <c r="U348" s="555">
        <f>+H348</f>
        <v>15900000</v>
      </c>
      <c r="V348" s="300">
        <v>46107</v>
      </c>
      <c r="W348" s="301" t="s">
        <v>2401</v>
      </c>
      <c r="X348" s="302">
        <v>46118</v>
      </c>
      <c r="Y348" s="307">
        <v>46208</v>
      </c>
      <c r="Z348" s="299"/>
      <c r="AA348" s="295"/>
      <c r="AB348" s="303">
        <f t="shared" si="153"/>
        <v>5300000</v>
      </c>
      <c r="AC348" s="295"/>
      <c r="AD348" s="629" t="s">
        <v>2402</v>
      </c>
      <c r="AE348" s="295">
        <v>0</v>
      </c>
      <c r="AF348" s="295">
        <v>0</v>
      </c>
      <c r="AG348" s="295">
        <v>0</v>
      </c>
      <c r="AH348" s="295" t="s">
        <v>2403</v>
      </c>
      <c r="AI348" s="295">
        <v>3202924428</v>
      </c>
      <c r="AJ348" s="312" t="s">
        <v>2404</v>
      </c>
      <c r="AK348" s="306">
        <v>31028</v>
      </c>
      <c r="AL348" s="293">
        <v>41</v>
      </c>
      <c r="AM348" s="301" t="s">
        <v>769</v>
      </c>
      <c r="AN348" s="605" t="s">
        <v>2389</v>
      </c>
    </row>
    <row r="349" spans="1:40" ht="17.25" customHeight="1" x14ac:dyDescent="0.3">
      <c r="A349" s="576">
        <v>348</v>
      </c>
      <c r="B349" s="525" t="s">
        <v>1515</v>
      </c>
      <c r="C349" s="295" t="s">
        <v>1466</v>
      </c>
      <c r="D349" s="232" t="s">
        <v>2405</v>
      </c>
      <c r="E349" s="293" t="s">
        <v>62</v>
      </c>
      <c r="F349" s="294" t="s">
        <v>1426</v>
      </c>
      <c r="G349" s="545" t="s">
        <v>1325</v>
      </c>
      <c r="H349" s="555">
        <v>19200000</v>
      </c>
      <c r="I349" s="295" t="s">
        <v>2406</v>
      </c>
      <c r="J349" s="508">
        <v>65751399</v>
      </c>
      <c r="K349" s="538" t="s">
        <v>89</v>
      </c>
      <c r="L349" s="297">
        <v>1</v>
      </c>
      <c r="M349" s="297">
        <v>1292</v>
      </c>
      <c r="N349" s="299">
        <v>46087</v>
      </c>
      <c r="O349" s="561">
        <v>1068800000</v>
      </c>
      <c r="P349" s="302">
        <v>46107</v>
      </c>
      <c r="Q349" s="293" t="s">
        <v>50</v>
      </c>
      <c r="R349" s="302">
        <v>46206</v>
      </c>
      <c r="S349" s="293">
        <v>1470</v>
      </c>
      <c r="T349" s="495">
        <v>221205</v>
      </c>
      <c r="U349" s="555">
        <f t="shared" ref="U349" si="154">+H349</f>
        <v>19200000</v>
      </c>
      <c r="V349" s="300">
        <v>46107</v>
      </c>
      <c r="W349" s="391" t="s">
        <v>2407</v>
      </c>
      <c r="X349" s="302">
        <v>46125</v>
      </c>
      <c r="Y349" s="307">
        <v>46215</v>
      </c>
      <c r="Z349" s="299"/>
      <c r="AA349" s="295"/>
      <c r="AB349" s="303">
        <f t="shared" si="153"/>
        <v>6400000</v>
      </c>
      <c r="AC349" s="295"/>
      <c r="AD349" s="628" t="s">
        <v>2408</v>
      </c>
      <c r="AE349" s="295">
        <v>0</v>
      </c>
      <c r="AF349" s="295">
        <v>0</v>
      </c>
      <c r="AG349" s="295">
        <v>0</v>
      </c>
      <c r="AH349" s="295" t="s">
        <v>2409</v>
      </c>
      <c r="AI349" s="295">
        <v>3153105966</v>
      </c>
      <c r="AJ349" s="312" t="s">
        <v>2410</v>
      </c>
      <c r="AK349" s="306">
        <v>25032</v>
      </c>
      <c r="AL349" s="293">
        <v>57</v>
      </c>
      <c r="AM349" s="301" t="s">
        <v>1548</v>
      </c>
      <c r="AN349" s="605" t="s">
        <v>2389</v>
      </c>
    </row>
    <row r="350" spans="1:40" ht="17.25" customHeight="1" x14ac:dyDescent="0.3">
      <c r="A350" s="576">
        <v>349</v>
      </c>
      <c r="B350" s="525" t="s">
        <v>1515</v>
      </c>
      <c r="C350" s="295" t="s">
        <v>1466</v>
      </c>
      <c r="D350" s="232" t="s">
        <v>2411</v>
      </c>
      <c r="E350" s="293" t="s">
        <v>62</v>
      </c>
      <c r="F350" s="295" t="s">
        <v>107</v>
      </c>
      <c r="G350" s="545" t="s">
        <v>1325</v>
      </c>
      <c r="H350" s="555">
        <v>25650000</v>
      </c>
      <c r="I350" s="295" t="s">
        <v>2412</v>
      </c>
      <c r="J350" s="508">
        <v>1110179261</v>
      </c>
      <c r="K350" s="538" t="s">
        <v>292</v>
      </c>
      <c r="L350" s="297">
        <v>5</v>
      </c>
      <c r="M350" s="297">
        <v>1291</v>
      </c>
      <c r="N350" s="299">
        <v>46087</v>
      </c>
      <c r="O350" s="561">
        <v>589050000</v>
      </c>
      <c r="P350" s="302">
        <v>46107</v>
      </c>
      <c r="Q350" s="293" t="s">
        <v>50</v>
      </c>
      <c r="R350" s="302">
        <v>46108</v>
      </c>
      <c r="S350" s="293">
        <v>1472</v>
      </c>
      <c r="T350" s="495">
        <v>221205</v>
      </c>
      <c r="U350" s="555">
        <f t="shared" ref="U350:U355" si="155">+H350</f>
        <v>25650000</v>
      </c>
      <c r="V350" s="300">
        <v>46118</v>
      </c>
      <c r="W350" s="301" t="s">
        <v>2413</v>
      </c>
      <c r="X350" s="302">
        <v>46125</v>
      </c>
      <c r="Y350" s="307">
        <v>46215</v>
      </c>
      <c r="Z350" s="299"/>
      <c r="AA350" s="295"/>
      <c r="AB350" s="303">
        <f t="shared" si="153"/>
        <v>8550000</v>
      </c>
      <c r="AC350" s="295"/>
      <c r="AD350" s="629" t="s">
        <v>2414</v>
      </c>
      <c r="AE350" s="295">
        <v>0</v>
      </c>
      <c r="AF350" s="295">
        <v>0</v>
      </c>
      <c r="AG350" s="295">
        <v>0</v>
      </c>
      <c r="AH350" s="295" t="s">
        <v>2415</v>
      </c>
      <c r="AI350" s="295">
        <v>3122979522</v>
      </c>
      <c r="AJ350" s="312" t="s">
        <v>2416</v>
      </c>
      <c r="AK350" s="306">
        <v>35623</v>
      </c>
      <c r="AL350" s="293">
        <v>28</v>
      </c>
      <c r="AM350" s="301" t="s">
        <v>1440</v>
      </c>
      <c r="AN350" s="605" t="s">
        <v>2417</v>
      </c>
    </row>
    <row r="351" spans="1:40" ht="17.25" customHeight="1" x14ac:dyDescent="0.3">
      <c r="A351" s="572">
        <v>350</v>
      </c>
      <c r="B351" s="525" t="s">
        <v>1515</v>
      </c>
      <c r="C351" s="295" t="s">
        <v>1466</v>
      </c>
      <c r="D351" s="232" t="s">
        <v>2418</v>
      </c>
      <c r="E351" s="293" t="s">
        <v>62</v>
      </c>
      <c r="F351" s="295" t="s">
        <v>434</v>
      </c>
      <c r="G351" s="545" t="s">
        <v>1325</v>
      </c>
      <c r="H351" s="555">
        <v>10350000</v>
      </c>
      <c r="I351" s="295" t="s">
        <v>2419</v>
      </c>
      <c r="J351" s="508">
        <v>1110459654</v>
      </c>
      <c r="K351" s="538" t="s">
        <v>388</v>
      </c>
      <c r="L351" s="297">
        <v>8</v>
      </c>
      <c r="M351" s="297">
        <v>1289</v>
      </c>
      <c r="N351" s="299">
        <v>46087</v>
      </c>
      <c r="O351" s="561">
        <v>1578150000</v>
      </c>
      <c r="P351" s="302">
        <v>46107</v>
      </c>
      <c r="Q351" s="293" t="s">
        <v>50</v>
      </c>
      <c r="R351" s="302"/>
      <c r="S351" s="293"/>
      <c r="T351" s="495">
        <v>221202</v>
      </c>
      <c r="U351" s="555">
        <f t="shared" si="155"/>
        <v>10350000</v>
      </c>
      <c r="V351" s="300"/>
      <c r="W351" s="301"/>
      <c r="X351" s="302"/>
      <c r="Y351" s="307" t="s">
        <v>892</v>
      </c>
      <c r="Z351" s="299"/>
      <c r="AA351" s="295"/>
      <c r="AB351" s="303">
        <f t="shared" si="153"/>
        <v>3450000</v>
      </c>
      <c r="AC351" s="295"/>
      <c r="AD351" s="628" t="s">
        <v>2420</v>
      </c>
      <c r="AE351" s="295">
        <v>0</v>
      </c>
      <c r="AF351" s="295">
        <v>0</v>
      </c>
      <c r="AG351" s="295">
        <v>0</v>
      </c>
      <c r="AH351" s="295" t="s">
        <v>2421</v>
      </c>
      <c r="AI351" s="295">
        <v>3167375670</v>
      </c>
      <c r="AJ351" s="312" t="s">
        <v>2422</v>
      </c>
      <c r="AK351" s="306">
        <v>38450</v>
      </c>
      <c r="AL351" s="293">
        <v>21</v>
      </c>
      <c r="AM351" s="301" t="s">
        <v>274</v>
      </c>
      <c r="AN351" s="715" t="s">
        <v>2423</v>
      </c>
    </row>
    <row r="352" spans="1:40" ht="17.25" customHeight="1" x14ac:dyDescent="0.3">
      <c r="A352" s="572">
        <v>351</v>
      </c>
      <c r="B352" s="525" t="s">
        <v>1515</v>
      </c>
      <c r="C352" s="295" t="s">
        <v>1466</v>
      </c>
      <c r="D352" s="232" t="s">
        <v>2418</v>
      </c>
      <c r="E352" s="293" t="s">
        <v>62</v>
      </c>
      <c r="F352" s="295" t="s">
        <v>434</v>
      </c>
      <c r="G352" s="545" t="s">
        <v>1325</v>
      </c>
      <c r="H352" s="555">
        <v>10350000</v>
      </c>
      <c r="I352" s="295" t="s">
        <v>2424</v>
      </c>
      <c r="J352" s="508">
        <v>28538674</v>
      </c>
      <c r="K352" s="538" t="s">
        <v>89</v>
      </c>
      <c r="L352" s="297">
        <v>6</v>
      </c>
      <c r="M352" s="297">
        <v>1289</v>
      </c>
      <c r="N352" s="299">
        <v>46087</v>
      </c>
      <c r="O352" s="561">
        <v>1578150000</v>
      </c>
      <c r="P352" s="302">
        <v>46107</v>
      </c>
      <c r="Q352" s="293" t="s">
        <v>50</v>
      </c>
      <c r="R352" s="302">
        <v>46108</v>
      </c>
      <c r="S352" s="293">
        <v>1473</v>
      </c>
      <c r="T352" s="495">
        <v>221202</v>
      </c>
      <c r="U352" s="555">
        <f t="shared" si="155"/>
        <v>10350000</v>
      </c>
      <c r="V352" s="300">
        <v>46107</v>
      </c>
      <c r="W352" s="301" t="s">
        <v>2425</v>
      </c>
      <c r="X352" s="302">
        <v>46113</v>
      </c>
      <c r="Y352" s="307">
        <v>46203</v>
      </c>
      <c r="Z352" s="299"/>
      <c r="AA352" s="295"/>
      <c r="AB352" s="303">
        <f t="shared" si="153"/>
        <v>3450000</v>
      </c>
      <c r="AC352" s="295"/>
      <c r="AD352" s="629" t="s">
        <v>2426</v>
      </c>
      <c r="AE352" s="295">
        <v>0</v>
      </c>
      <c r="AF352" s="295">
        <v>0</v>
      </c>
      <c r="AG352" s="295">
        <v>0</v>
      </c>
      <c r="AH352" s="295" t="s">
        <v>2427</v>
      </c>
      <c r="AI352" s="295">
        <v>3223386189</v>
      </c>
      <c r="AJ352" s="312" t="s">
        <v>2428</v>
      </c>
      <c r="AK352" s="306">
        <v>28496</v>
      </c>
      <c r="AL352" s="293">
        <v>47</v>
      </c>
      <c r="AM352" s="301" t="s">
        <v>274</v>
      </c>
      <c r="AN352" s="715" t="s">
        <v>2423</v>
      </c>
    </row>
    <row r="353" spans="1:40" ht="17.25" customHeight="1" x14ac:dyDescent="0.3">
      <c r="A353" s="572">
        <v>352</v>
      </c>
      <c r="B353" s="525" t="s">
        <v>1515</v>
      </c>
      <c r="C353" s="295" t="s">
        <v>1466</v>
      </c>
      <c r="D353" s="232" t="s">
        <v>2418</v>
      </c>
      <c r="E353" s="293" t="s">
        <v>62</v>
      </c>
      <c r="F353" s="295" t="s">
        <v>434</v>
      </c>
      <c r="G353" s="545" t="s">
        <v>1325</v>
      </c>
      <c r="H353" s="555">
        <v>10350000</v>
      </c>
      <c r="I353" s="295" t="s">
        <v>2429</v>
      </c>
      <c r="J353" s="508">
        <v>1104938427</v>
      </c>
      <c r="K353" s="538" t="s">
        <v>89</v>
      </c>
      <c r="L353" s="297">
        <v>6</v>
      </c>
      <c r="M353" s="297">
        <v>1289</v>
      </c>
      <c r="N353" s="299">
        <v>46087</v>
      </c>
      <c r="O353" s="561">
        <v>1578150000</v>
      </c>
      <c r="P353" s="302">
        <v>46107</v>
      </c>
      <c r="Q353" s="293" t="s">
        <v>50</v>
      </c>
      <c r="R353" s="302">
        <v>46108</v>
      </c>
      <c r="S353" s="293">
        <v>1474</v>
      </c>
      <c r="T353" s="495">
        <v>221202</v>
      </c>
      <c r="U353" s="555">
        <f t="shared" si="155"/>
        <v>10350000</v>
      </c>
      <c r="V353" s="300">
        <v>46108</v>
      </c>
      <c r="W353" s="301" t="s">
        <v>2430</v>
      </c>
      <c r="X353" s="302">
        <v>46113</v>
      </c>
      <c r="Y353" s="307">
        <v>46203</v>
      </c>
      <c r="Z353" s="299"/>
      <c r="AA353" s="295"/>
      <c r="AB353" s="303">
        <f t="shared" si="153"/>
        <v>3450000</v>
      </c>
      <c r="AC353" s="295"/>
      <c r="AD353" s="628" t="s">
        <v>2431</v>
      </c>
      <c r="AE353" s="295">
        <v>0</v>
      </c>
      <c r="AF353" s="295">
        <v>0</v>
      </c>
      <c r="AG353" s="295">
        <v>0</v>
      </c>
      <c r="AH353" s="295" t="s">
        <v>2432</v>
      </c>
      <c r="AI353" s="295">
        <v>3115935973</v>
      </c>
      <c r="AJ353" s="312" t="s">
        <v>2433</v>
      </c>
      <c r="AK353" s="306">
        <v>38644</v>
      </c>
      <c r="AL353" s="293">
        <v>20</v>
      </c>
      <c r="AM353" s="301" t="s">
        <v>274</v>
      </c>
      <c r="AN353" s="715" t="s">
        <v>2423</v>
      </c>
    </row>
    <row r="354" spans="1:40" ht="17.25" customHeight="1" x14ac:dyDescent="0.3">
      <c r="A354" s="572">
        <v>353</v>
      </c>
      <c r="B354" s="525" t="s">
        <v>1515</v>
      </c>
      <c r="C354" s="295" t="s">
        <v>1466</v>
      </c>
      <c r="D354" s="232" t="s">
        <v>2418</v>
      </c>
      <c r="E354" s="293" t="s">
        <v>62</v>
      </c>
      <c r="F354" s="295" t="s">
        <v>434</v>
      </c>
      <c r="G354" s="545" t="s">
        <v>1325</v>
      </c>
      <c r="H354" s="555">
        <v>10350000</v>
      </c>
      <c r="I354" s="295" t="s">
        <v>2434</v>
      </c>
      <c r="J354" s="508">
        <v>1110488351</v>
      </c>
      <c r="K354" s="538" t="s">
        <v>89</v>
      </c>
      <c r="L354" s="297">
        <v>5</v>
      </c>
      <c r="M354" s="297">
        <v>1289</v>
      </c>
      <c r="N354" s="299">
        <v>46087</v>
      </c>
      <c r="O354" s="561">
        <v>1578150000</v>
      </c>
      <c r="P354" s="302">
        <v>46107</v>
      </c>
      <c r="Q354" s="293" t="s">
        <v>50</v>
      </c>
      <c r="R354" s="302">
        <v>46108</v>
      </c>
      <c r="S354" s="293">
        <v>1475</v>
      </c>
      <c r="T354" s="495">
        <v>221202</v>
      </c>
      <c r="U354" s="555">
        <f t="shared" si="155"/>
        <v>10350000</v>
      </c>
      <c r="V354" s="300">
        <v>46107</v>
      </c>
      <c r="W354" s="301">
        <v>100054919</v>
      </c>
      <c r="X354" s="302">
        <v>46113</v>
      </c>
      <c r="Y354" s="307">
        <v>46203</v>
      </c>
      <c r="Z354" s="299"/>
      <c r="AA354" s="295"/>
      <c r="AB354" s="303">
        <f t="shared" si="153"/>
        <v>3450000</v>
      </c>
      <c r="AC354" s="295"/>
      <c r="AD354" s="629" t="s">
        <v>2435</v>
      </c>
      <c r="AE354" s="295">
        <v>0</v>
      </c>
      <c r="AF354" s="295">
        <v>0</v>
      </c>
      <c r="AG354" s="295">
        <v>0</v>
      </c>
      <c r="AH354" s="295" t="s">
        <v>2436</v>
      </c>
      <c r="AI354" s="295">
        <v>3023672876</v>
      </c>
      <c r="AJ354" s="312" t="s">
        <v>2437</v>
      </c>
      <c r="AK354" s="306">
        <v>32398</v>
      </c>
      <c r="AL354" s="293">
        <v>47</v>
      </c>
      <c r="AM354" s="301" t="s">
        <v>274</v>
      </c>
      <c r="AN354" s="715" t="s">
        <v>2423</v>
      </c>
    </row>
    <row r="355" spans="1:40" ht="17.25" customHeight="1" x14ac:dyDescent="0.3">
      <c r="A355" s="576">
        <v>354</v>
      </c>
      <c r="B355" s="525" t="s">
        <v>1515</v>
      </c>
      <c r="C355" s="295" t="s">
        <v>1466</v>
      </c>
      <c r="D355" s="232" t="s">
        <v>1590</v>
      </c>
      <c r="E355" s="293" t="s">
        <v>62</v>
      </c>
      <c r="F355" s="296" t="s">
        <v>769</v>
      </c>
      <c r="G355" s="545" t="s">
        <v>1325</v>
      </c>
      <c r="H355" s="555">
        <v>18900000</v>
      </c>
      <c r="I355" s="295" t="s">
        <v>2438</v>
      </c>
      <c r="J355" s="508">
        <v>53008270</v>
      </c>
      <c r="K355" s="538" t="s">
        <v>170</v>
      </c>
      <c r="L355" s="297">
        <v>1</v>
      </c>
      <c r="M355" s="297">
        <v>1293</v>
      </c>
      <c r="N355" s="299">
        <v>46087</v>
      </c>
      <c r="O355" s="561">
        <v>321300000</v>
      </c>
      <c r="P355" s="302">
        <v>46107</v>
      </c>
      <c r="Q355" s="293" t="s">
        <v>50</v>
      </c>
      <c r="R355" s="302">
        <v>46108</v>
      </c>
      <c r="S355" s="293">
        <v>1476</v>
      </c>
      <c r="T355" s="495">
        <v>221205</v>
      </c>
      <c r="U355" s="555">
        <f t="shared" si="155"/>
        <v>18900000</v>
      </c>
      <c r="V355" s="300">
        <v>46107</v>
      </c>
      <c r="W355" s="301">
        <v>100014334</v>
      </c>
      <c r="X355" s="302">
        <v>46113</v>
      </c>
      <c r="Y355" s="307">
        <v>46203</v>
      </c>
      <c r="Z355" s="299"/>
      <c r="AA355" s="295"/>
      <c r="AB355" s="303">
        <f t="shared" si="153"/>
        <v>6300000</v>
      </c>
      <c r="AC355" s="295"/>
      <c r="AD355" s="628" t="s">
        <v>2439</v>
      </c>
      <c r="AE355" s="295">
        <v>0</v>
      </c>
      <c r="AF355" s="295">
        <v>0</v>
      </c>
      <c r="AG355" s="295">
        <v>0</v>
      </c>
      <c r="AH355" s="295" t="s">
        <v>2440</v>
      </c>
      <c r="AI355" s="295">
        <v>3166700284</v>
      </c>
      <c r="AJ355" s="312" t="s">
        <v>2441</v>
      </c>
      <c r="AK355" s="306">
        <v>30503</v>
      </c>
      <c r="AL355" s="293">
        <v>41</v>
      </c>
      <c r="AM355" s="301" t="s">
        <v>769</v>
      </c>
      <c r="AN355" s="715" t="s">
        <v>2423</v>
      </c>
    </row>
    <row r="356" spans="1:40" ht="17.25" customHeight="1" x14ac:dyDescent="0.3">
      <c r="A356" s="576">
        <v>355</v>
      </c>
      <c r="B356" s="525" t="s">
        <v>1515</v>
      </c>
      <c r="C356" s="295" t="s">
        <v>1466</v>
      </c>
      <c r="D356" s="232" t="s">
        <v>1584</v>
      </c>
      <c r="E356" s="293" t="s">
        <v>62</v>
      </c>
      <c r="F356" s="294" t="s">
        <v>1426</v>
      </c>
      <c r="G356" s="545" t="s">
        <v>1325</v>
      </c>
      <c r="H356" s="555">
        <v>25200000</v>
      </c>
      <c r="I356" s="295" t="s">
        <v>2442</v>
      </c>
      <c r="J356" s="508">
        <v>1110595648</v>
      </c>
      <c r="K356" s="538" t="s">
        <v>89</v>
      </c>
      <c r="L356" s="297">
        <v>5</v>
      </c>
      <c r="M356" s="297">
        <v>1292</v>
      </c>
      <c r="N356" s="299">
        <v>46087</v>
      </c>
      <c r="O356" s="561">
        <v>1068800000</v>
      </c>
      <c r="P356" s="302">
        <v>46107</v>
      </c>
      <c r="Q356" s="293" t="s">
        <v>50</v>
      </c>
      <c r="R356" s="302">
        <v>46108</v>
      </c>
      <c r="S356" s="293">
        <v>1477</v>
      </c>
      <c r="T356" s="495">
        <v>221205</v>
      </c>
      <c r="U356" s="555">
        <f t="shared" ref="U356" si="156">+H356</f>
        <v>25200000</v>
      </c>
      <c r="V356" s="300">
        <v>46108</v>
      </c>
      <c r="W356" s="301" t="s">
        <v>2443</v>
      </c>
      <c r="X356" s="302">
        <v>46113</v>
      </c>
      <c r="Y356" s="307">
        <v>46203</v>
      </c>
      <c r="Z356" s="299"/>
      <c r="AA356" s="295"/>
      <c r="AB356" s="303">
        <f t="shared" si="153"/>
        <v>8400000</v>
      </c>
      <c r="AC356" s="295"/>
      <c r="AD356" s="629" t="s">
        <v>2444</v>
      </c>
      <c r="AE356" s="295">
        <v>0</v>
      </c>
      <c r="AF356" s="295">
        <v>0</v>
      </c>
      <c r="AG356" s="295">
        <v>0</v>
      </c>
      <c r="AH356" s="295" t="s">
        <v>2445</v>
      </c>
      <c r="AI356" s="295">
        <v>3222230960</v>
      </c>
      <c r="AJ356" s="312" t="s">
        <v>2446</v>
      </c>
      <c r="AK356" s="306">
        <v>36160</v>
      </c>
      <c r="AL356" s="293">
        <v>27</v>
      </c>
      <c r="AM356" s="301" t="s">
        <v>1548</v>
      </c>
      <c r="AN356" s="715" t="s">
        <v>2423</v>
      </c>
    </row>
    <row r="357" spans="1:40" ht="17.25" customHeight="1" x14ac:dyDescent="0.3">
      <c r="A357" s="576">
        <v>356</v>
      </c>
      <c r="B357" s="525" t="s">
        <v>1515</v>
      </c>
      <c r="C357" s="295" t="s">
        <v>1466</v>
      </c>
      <c r="D357" s="232" t="s">
        <v>1578</v>
      </c>
      <c r="E357" s="293" t="s">
        <v>62</v>
      </c>
      <c r="F357" s="295" t="s">
        <v>107</v>
      </c>
      <c r="G357" s="545" t="s">
        <v>1325</v>
      </c>
      <c r="H357" s="555">
        <v>34650000</v>
      </c>
      <c r="I357" s="295" t="s">
        <v>2447</v>
      </c>
      <c r="J357" s="508">
        <v>1005780735</v>
      </c>
      <c r="K357" s="538" t="s">
        <v>975</v>
      </c>
      <c r="L357" s="297">
        <v>1</v>
      </c>
      <c r="M357" s="297">
        <v>1291</v>
      </c>
      <c r="N357" s="299">
        <v>46087</v>
      </c>
      <c r="O357" s="561">
        <v>589050000</v>
      </c>
      <c r="P357" s="302">
        <v>46107</v>
      </c>
      <c r="Q357" s="293" t="s">
        <v>50</v>
      </c>
      <c r="R357" s="302">
        <v>46108</v>
      </c>
      <c r="S357" s="293">
        <v>1478</v>
      </c>
      <c r="T357" s="495">
        <v>221205</v>
      </c>
      <c r="U357" s="555">
        <f t="shared" ref="U357:U374" si="157">+H357</f>
        <v>34650000</v>
      </c>
      <c r="V357" s="300">
        <v>46108</v>
      </c>
      <c r="W357" s="301" t="s">
        <v>2448</v>
      </c>
      <c r="X357" s="302">
        <v>46113</v>
      </c>
      <c r="Y357" s="307">
        <v>46203</v>
      </c>
      <c r="Z357" s="299"/>
      <c r="AA357" s="295"/>
      <c r="AB357" s="303">
        <f t="shared" si="153"/>
        <v>11550000</v>
      </c>
      <c r="AC357" s="295"/>
      <c r="AD357" s="628" t="s">
        <v>2449</v>
      </c>
      <c r="AE357" s="295">
        <v>0</v>
      </c>
      <c r="AF357" s="295">
        <v>0</v>
      </c>
      <c r="AG357" s="295">
        <v>0</v>
      </c>
      <c r="AH357" s="295" t="s">
        <v>2450</v>
      </c>
      <c r="AI357" s="295">
        <v>3207993450</v>
      </c>
      <c r="AJ357" s="312" t="s">
        <v>2451</v>
      </c>
      <c r="AK357" s="306">
        <v>35644</v>
      </c>
      <c r="AL357" s="293">
        <v>28</v>
      </c>
      <c r="AM357" s="301" t="s">
        <v>1440</v>
      </c>
      <c r="AN357" s="715" t="s">
        <v>2423</v>
      </c>
    </row>
    <row r="358" spans="1:40" s="383" customFormat="1" ht="17.25" customHeight="1" x14ac:dyDescent="0.3">
      <c r="A358" s="579">
        <v>357</v>
      </c>
      <c r="B358" s="531" t="s">
        <v>1515</v>
      </c>
      <c r="C358" s="232" t="s">
        <v>1466</v>
      </c>
      <c r="D358" s="232" t="s">
        <v>2384</v>
      </c>
      <c r="E358" s="372" t="s">
        <v>62</v>
      </c>
      <c r="F358" s="295" t="s">
        <v>434</v>
      </c>
      <c r="G358" s="549" t="s">
        <v>1325</v>
      </c>
      <c r="H358" s="569">
        <v>9450000</v>
      </c>
      <c r="I358" s="232" t="s">
        <v>2452</v>
      </c>
      <c r="J358" s="518">
        <v>1110544574</v>
      </c>
      <c r="K358" s="540" t="s">
        <v>89</v>
      </c>
      <c r="L358" s="373">
        <v>0</v>
      </c>
      <c r="M358" s="373">
        <v>1289</v>
      </c>
      <c r="N358" s="374">
        <v>46087</v>
      </c>
      <c r="O358" s="566">
        <v>1578150000</v>
      </c>
      <c r="P358" s="377">
        <v>46108</v>
      </c>
      <c r="Q358" s="372" t="s">
        <v>50</v>
      </c>
      <c r="R358" s="377">
        <v>46108</v>
      </c>
      <c r="S358" s="372">
        <v>1482</v>
      </c>
      <c r="T358" s="500">
        <v>221202</v>
      </c>
      <c r="U358" s="560">
        <f t="shared" si="157"/>
        <v>9450000</v>
      </c>
      <c r="V358" s="375">
        <v>46119</v>
      </c>
      <c r="W358" s="382" t="s">
        <v>2453</v>
      </c>
      <c r="X358" s="377">
        <v>46136</v>
      </c>
      <c r="Y358" s="378">
        <v>46226</v>
      </c>
      <c r="Z358" s="374"/>
      <c r="AA358" s="232"/>
      <c r="AB358" s="379">
        <f t="shared" si="153"/>
        <v>3150000</v>
      </c>
      <c r="AC358" s="232"/>
      <c r="AD358" s="629" t="s">
        <v>2454</v>
      </c>
      <c r="AE358" s="295">
        <v>0</v>
      </c>
      <c r="AF358" s="295">
        <v>0</v>
      </c>
      <c r="AG358" s="295">
        <v>0</v>
      </c>
      <c r="AH358" s="232" t="s">
        <v>2455</v>
      </c>
      <c r="AI358" s="232">
        <v>3118616235</v>
      </c>
      <c r="AJ358" s="392" t="s">
        <v>2456</v>
      </c>
      <c r="AK358" s="381">
        <v>34373</v>
      </c>
      <c r="AL358" s="372">
        <v>32</v>
      </c>
      <c r="AM358" s="382" t="s">
        <v>274</v>
      </c>
      <c r="AN358" s="716" t="s">
        <v>2457</v>
      </c>
    </row>
    <row r="359" spans="1:40" ht="17.25" customHeight="1" x14ac:dyDescent="0.3">
      <c r="A359" s="576">
        <v>358</v>
      </c>
      <c r="B359" s="525" t="s">
        <v>1515</v>
      </c>
      <c r="C359" s="295" t="s">
        <v>1466</v>
      </c>
      <c r="D359" s="232" t="s">
        <v>2384</v>
      </c>
      <c r="E359" s="293" t="s">
        <v>62</v>
      </c>
      <c r="F359" s="295" t="s">
        <v>434</v>
      </c>
      <c r="G359" s="545" t="s">
        <v>1325</v>
      </c>
      <c r="H359" s="555">
        <v>9450000</v>
      </c>
      <c r="I359" s="295" t="s">
        <v>2458</v>
      </c>
      <c r="J359" s="508">
        <v>1110504340</v>
      </c>
      <c r="K359" s="538" t="s">
        <v>89</v>
      </c>
      <c r="L359" s="297">
        <v>3</v>
      </c>
      <c r="M359" s="297">
        <v>1289</v>
      </c>
      <c r="N359" s="299">
        <v>46087</v>
      </c>
      <c r="O359" s="561">
        <v>1578150000</v>
      </c>
      <c r="P359" s="302">
        <v>46108</v>
      </c>
      <c r="Q359" s="293" t="s">
        <v>50</v>
      </c>
      <c r="R359" s="302">
        <v>46108</v>
      </c>
      <c r="S359" s="293">
        <v>1483</v>
      </c>
      <c r="T359" s="495">
        <v>221202</v>
      </c>
      <c r="U359" s="555">
        <f t="shared" si="157"/>
        <v>9450000</v>
      </c>
      <c r="V359" s="300">
        <v>46129</v>
      </c>
      <c r="W359" s="301">
        <v>100054962</v>
      </c>
      <c r="X359" s="302">
        <v>46139</v>
      </c>
      <c r="Y359" s="307">
        <v>46138</v>
      </c>
      <c r="Z359" s="299"/>
      <c r="AA359" s="295"/>
      <c r="AB359" s="303">
        <f t="shared" si="153"/>
        <v>3150000</v>
      </c>
      <c r="AC359" s="295"/>
      <c r="AD359" s="628" t="s">
        <v>2459</v>
      </c>
      <c r="AE359" s="295">
        <v>0</v>
      </c>
      <c r="AF359" s="295">
        <v>0</v>
      </c>
      <c r="AG359" s="295">
        <v>0</v>
      </c>
      <c r="AH359" s="295" t="s">
        <v>2460</v>
      </c>
      <c r="AI359" s="295">
        <v>3118686715</v>
      </c>
      <c r="AJ359" s="305" t="s">
        <v>2461</v>
      </c>
      <c r="AK359" s="306">
        <v>33169</v>
      </c>
      <c r="AL359" s="293">
        <v>26</v>
      </c>
      <c r="AM359" s="301" t="s">
        <v>274</v>
      </c>
      <c r="AN359" s="716" t="s">
        <v>2457</v>
      </c>
    </row>
    <row r="360" spans="1:40" ht="17.25" customHeight="1" x14ac:dyDescent="0.3">
      <c r="A360" s="576">
        <v>359</v>
      </c>
      <c r="B360" s="525" t="s">
        <v>1515</v>
      </c>
      <c r="C360" s="295" t="s">
        <v>1466</v>
      </c>
      <c r="D360" s="232" t="s">
        <v>2384</v>
      </c>
      <c r="E360" s="293" t="s">
        <v>62</v>
      </c>
      <c r="F360" s="295" t="s">
        <v>434</v>
      </c>
      <c r="G360" s="545" t="s">
        <v>1325</v>
      </c>
      <c r="H360" s="555">
        <v>9450000</v>
      </c>
      <c r="I360" s="295" t="s">
        <v>2462</v>
      </c>
      <c r="J360" s="508">
        <v>1110466831</v>
      </c>
      <c r="K360" s="538" t="s">
        <v>89</v>
      </c>
      <c r="L360" s="297">
        <v>4</v>
      </c>
      <c r="M360" s="297">
        <v>1289</v>
      </c>
      <c r="N360" s="299">
        <v>46087</v>
      </c>
      <c r="O360" s="561">
        <v>1578150000</v>
      </c>
      <c r="P360" s="302">
        <v>46108</v>
      </c>
      <c r="Q360" s="293" t="s">
        <v>50</v>
      </c>
      <c r="R360" s="302">
        <v>46108</v>
      </c>
      <c r="S360" s="293">
        <v>1484</v>
      </c>
      <c r="T360" s="495">
        <v>221202</v>
      </c>
      <c r="U360" s="555">
        <f t="shared" si="157"/>
        <v>9450000</v>
      </c>
      <c r="V360" s="300">
        <v>46111</v>
      </c>
      <c r="W360" s="301">
        <v>100055027</v>
      </c>
      <c r="X360" s="302">
        <v>46119</v>
      </c>
      <c r="Y360" s="307">
        <v>46209</v>
      </c>
      <c r="Z360" s="299"/>
      <c r="AA360" s="295"/>
      <c r="AB360" s="303">
        <f t="shared" si="153"/>
        <v>3150000</v>
      </c>
      <c r="AC360" s="295"/>
      <c r="AD360" s="629" t="s">
        <v>2463</v>
      </c>
      <c r="AE360" s="295">
        <v>0</v>
      </c>
      <c r="AF360" s="295">
        <v>0</v>
      </c>
      <c r="AG360" s="295">
        <v>0</v>
      </c>
      <c r="AH360" s="295" t="s">
        <v>2464</v>
      </c>
      <c r="AI360" s="295">
        <v>30226774447</v>
      </c>
      <c r="AJ360" s="305" t="s">
        <v>2465</v>
      </c>
      <c r="AK360" s="306">
        <v>38687</v>
      </c>
      <c r="AL360" s="293">
        <v>21</v>
      </c>
      <c r="AM360" s="301" t="s">
        <v>274</v>
      </c>
      <c r="AN360" s="716" t="s">
        <v>2457</v>
      </c>
    </row>
    <row r="361" spans="1:40" ht="17.25" customHeight="1" x14ac:dyDescent="0.3">
      <c r="A361" s="576">
        <v>360</v>
      </c>
      <c r="B361" s="525" t="s">
        <v>1515</v>
      </c>
      <c r="C361" s="295" t="s">
        <v>1466</v>
      </c>
      <c r="D361" s="232" t="s">
        <v>2399</v>
      </c>
      <c r="E361" s="293" t="s">
        <v>62</v>
      </c>
      <c r="F361" s="296" t="s">
        <v>769</v>
      </c>
      <c r="G361" s="545" t="s">
        <v>1325</v>
      </c>
      <c r="H361" s="555">
        <v>15900000</v>
      </c>
      <c r="I361" s="295" t="s">
        <v>2466</v>
      </c>
      <c r="J361" s="508">
        <v>1110580582</v>
      </c>
      <c r="K361" s="538" t="s">
        <v>89</v>
      </c>
      <c r="L361" s="297">
        <v>2</v>
      </c>
      <c r="M361" s="297">
        <v>1293</v>
      </c>
      <c r="N361" s="299">
        <v>46087</v>
      </c>
      <c r="O361" s="561">
        <v>321300000</v>
      </c>
      <c r="P361" s="302">
        <v>46108</v>
      </c>
      <c r="Q361" s="293" t="s">
        <v>50</v>
      </c>
      <c r="R361" s="302">
        <v>46108</v>
      </c>
      <c r="S361" s="293">
        <v>1485</v>
      </c>
      <c r="T361" s="495">
        <v>221205</v>
      </c>
      <c r="U361" s="555">
        <f t="shared" si="157"/>
        <v>15900000</v>
      </c>
      <c r="V361" s="300">
        <v>46108</v>
      </c>
      <c r="W361" s="301">
        <v>100054963</v>
      </c>
      <c r="X361" s="302">
        <v>46119</v>
      </c>
      <c r="Y361" s="307">
        <v>46209</v>
      </c>
      <c r="Z361" s="299"/>
      <c r="AA361" s="295"/>
      <c r="AB361" s="303">
        <f t="shared" si="153"/>
        <v>5300000</v>
      </c>
      <c r="AC361" s="295"/>
      <c r="AD361" s="628" t="s">
        <v>2467</v>
      </c>
      <c r="AE361" s="295">
        <v>0</v>
      </c>
      <c r="AF361" s="295">
        <v>0</v>
      </c>
      <c r="AG361" s="295">
        <v>0</v>
      </c>
      <c r="AH361" s="295" t="s">
        <v>2468</v>
      </c>
      <c r="AI361" s="295">
        <v>3222398814</v>
      </c>
      <c r="AJ361" s="305" t="s">
        <v>2469</v>
      </c>
      <c r="AK361" s="306">
        <v>35497</v>
      </c>
      <c r="AL361" s="293">
        <v>29</v>
      </c>
      <c r="AM361" s="301" t="s">
        <v>769</v>
      </c>
      <c r="AN361" s="716" t="s">
        <v>2457</v>
      </c>
    </row>
    <row r="362" spans="1:40" ht="17.25" customHeight="1" x14ac:dyDescent="0.3">
      <c r="A362" s="576">
        <v>361</v>
      </c>
      <c r="B362" s="525" t="s">
        <v>1515</v>
      </c>
      <c r="C362" s="295" t="s">
        <v>1466</v>
      </c>
      <c r="D362" s="232" t="s">
        <v>2411</v>
      </c>
      <c r="E362" s="293" t="s">
        <v>62</v>
      </c>
      <c r="F362" s="295" t="s">
        <v>107</v>
      </c>
      <c r="G362" s="545" t="s">
        <v>1325</v>
      </c>
      <c r="H362" s="555">
        <v>25650000</v>
      </c>
      <c r="I362" s="295" t="s">
        <v>2470</v>
      </c>
      <c r="J362" s="508">
        <v>1234643996</v>
      </c>
      <c r="K362" s="538" t="s">
        <v>89</v>
      </c>
      <c r="L362" s="297">
        <v>1</v>
      </c>
      <c r="M362" s="297">
        <v>1291</v>
      </c>
      <c r="N362" s="299">
        <v>46087</v>
      </c>
      <c r="O362" s="561">
        <v>589050000</v>
      </c>
      <c r="P362" s="302">
        <v>46108</v>
      </c>
      <c r="Q362" s="293" t="s">
        <v>50</v>
      </c>
      <c r="R362" s="302">
        <v>46108</v>
      </c>
      <c r="S362" s="293">
        <v>1486</v>
      </c>
      <c r="T362" s="495">
        <v>221205</v>
      </c>
      <c r="U362" s="555">
        <f t="shared" si="157"/>
        <v>25650000</v>
      </c>
      <c r="V362" s="300">
        <v>46112</v>
      </c>
      <c r="W362" s="301" t="s">
        <v>2471</v>
      </c>
      <c r="X362" s="302">
        <v>46125</v>
      </c>
      <c r="Y362" s="307">
        <v>46215</v>
      </c>
      <c r="Z362" s="299"/>
      <c r="AA362" s="295"/>
      <c r="AB362" s="303">
        <f t="shared" si="153"/>
        <v>8550000</v>
      </c>
      <c r="AC362" s="295"/>
      <c r="AD362" s="629" t="s">
        <v>2472</v>
      </c>
      <c r="AE362" s="295">
        <v>0</v>
      </c>
      <c r="AF362" s="295">
        <v>0</v>
      </c>
      <c r="AG362" s="295">
        <v>0</v>
      </c>
      <c r="AH362" s="295" t="s">
        <v>2473</v>
      </c>
      <c r="AI362" s="295">
        <v>3022691431</v>
      </c>
      <c r="AJ362" s="305" t="s">
        <v>2474</v>
      </c>
      <c r="AK362" s="306">
        <v>36375</v>
      </c>
      <c r="AL362" s="293">
        <v>27</v>
      </c>
      <c r="AM362" s="301" t="s">
        <v>1440</v>
      </c>
      <c r="AN362" s="716" t="s">
        <v>2457</v>
      </c>
    </row>
    <row r="363" spans="1:40" ht="17.25" customHeight="1" x14ac:dyDescent="0.3">
      <c r="A363" s="576">
        <v>362</v>
      </c>
      <c r="B363" s="525" t="s">
        <v>1515</v>
      </c>
      <c r="C363" s="295" t="s">
        <v>1466</v>
      </c>
      <c r="D363" s="232" t="s">
        <v>2384</v>
      </c>
      <c r="E363" s="293" t="s">
        <v>62</v>
      </c>
      <c r="F363" s="295" t="s">
        <v>434</v>
      </c>
      <c r="G363" s="545" t="s">
        <v>1325</v>
      </c>
      <c r="H363" s="555">
        <v>9450000</v>
      </c>
      <c r="I363" s="295" t="s">
        <v>2475</v>
      </c>
      <c r="J363" s="508">
        <v>1214213138</v>
      </c>
      <c r="K363" s="538" t="s">
        <v>170</v>
      </c>
      <c r="L363" s="297">
        <v>1</v>
      </c>
      <c r="M363" s="297">
        <v>1289</v>
      </c>
      <c r="N363" s="299">
        <v>46087</v>
      </c>
      <c r="O363" s="561">
        <v>1578150000</v>
      </c>
      <c r="P363" s="302">
        <v>46108</v>
      </c>
      <c r="Q363" s="293" t="s">
        <v>50</v>
      </c>
      <c r="R363" s="302">
        <v>46108</v>
      </c>
      <c r="S363" s="293">
        <v>1487</v>
      </c>
      <c r="T363" s="495">
        <v>221202</v>
      </c>
      <c r="U363" s="555">
        <f t="shared" si="157"/>
        <v>9450000</v>
      </c>
      <c r="V363" s="300">
        <v>46113</v>
      </c>
      <c r="W363" s="301">
        <v>100055015</v>
      </c>
      <c r="X363" s="302">
        <v>46118</v>
      </c>
      <c r="Y363" s="307">
        <v>46208</v>
      </c>
      <c r="Z363" s="299"/>
      <c r="AA363" s="295"/>
      <c r="AB363" s="303">
        <f t="shared" si="153"/>
        <v>3150000</v>
      </c>
      <c r="AC363" s="295"/>
      <c r="AD363" s="628" t="s">
        <v>2476</v>
      </c>
      <c r="AE363" s="295">
        <v>0</v>
      </c>
      <c r="AF363" s="295">
        <v>0</v>
      </c>
      <c r="AG363" s="295">
        <v>0</v>
      </c>
      <c r="AH363" s="295" t="s">
        <v>2477</v>
      </c>
      <c r="AI363" s="295">
        <v>3203153455</v>
      </c>
      <c r="AJ363" s="312" t="s">
        <v>2478</v>
      </c>
      <c r="AK363" s="306">
        <v>35025</v>
      </c>
      <c r="AL363" s="293">
        <v>27</v>
      </c>
      <c r="AM363" s="301" t="s">
        <v>274</v>
      </c>
      <c r="AN363" s="717" t="s">
        <v>2479</v>
      </c>
    </row>
    <row r="364" spans="1:40" ht="17.25" customHeight="1" x14ac:dyDescent="0.3">
      <c r="A364" s="576">
        <v>363</v>
      </c>
      <c r="B364" s="525" t="s">
        <v>1515</v>
      </c>
      <c r="C364" s="295" t="s">
        <v>1466</v>
      </c>
      <c r="D364" s="232" t="s">
        <v>2384</v>
      </c>
      <c r="E364" s="293" t="s">
        <v>62</v>
      </c>
      <c r="F364" s="295" t="s">
        <v>434</v>
      </c>
      <c r="G364" s="545" t="s">
        <v>1325</v>
      </c>
      <c r="H364" s="555">
        <v>9450000</v>
      </c>
      <c r="I364" s="295" t="s">
        <v>2480</v>
      </c>
      <c r="J364" s="508">
        <v>38363307</v>
      </c>
      <c r="K364" s="538" t="s">
        <v>89</v>
      </c>
      <c r="L364" s="297">
        <v>1</v>
      </c>
      <c r="M364" s="297">
        <v>1289</v>
      </c>
      <c r="N364" s="299">
        <v>46087</v>
      </c>
      <c r="O364" s="561">
        <v>1578150000</v>
      </c>
      <c r="P364" s="302">
        <v>46108</v>
      </c>
      <c r="Q364" s="293" t="s">
        <v>50</v>
      </c>
      <c r="R364" s="302">
        <v>46108</v>
      </c>
      <c r="S364" s="293">
        <v>1488</v>
      </c>
      <c r="T364" s="495">
        <v>221202</v>
      </c>
      <c r="U364" s="555">
        <f t="shared" si="157"/>
        <v>9450000</v>
      </c>
      <c r="V364" s="300">
        <v>46111</v>
      </c>
      <c r="W364" s="301">
        <v>100054973</v>
      </c>
      <c r="X364" s="302">
        <v>46118</v>
      </c>
      <c r="Y364" s="307">
        <v>46206</v>
      </c>
      <c r="Z364" s="299"/>
      <c r="AA364" s="295"/>
      <c r="AB364" s="303">
        <f t="shared" si="153"/>
        <v>3150000</v>
      </c>
      <c r="AC364" s="295"/>
      <c r="AD364" s="629" t="s">
        <v>2481</v>
      </c>
      <c r="AE364" s="295">
        <v>0</v>
      </c>
      <c r="AF364" s="295">
        <v>0</v>
      </c>
      <c r="AG364" s="295">
        <v>0</v>
      </c>
      <c r="AH364" s="295" t="s">
        <v>2482</v>
      </c>
      <c r="AI364" s="295">
        <v>3114891985</v>
      </c>
      <c r="AJ364" s="312" t="s">
        <v>2483</v>
      </c>
      <c r="AK364" s="306">
        <v>30770</v>
      </c>
      <c r="AL364" s="293">
        <v>52</v>
      </c>
      <c r="AM364" s="301" t="s">
        <v>274</v>
      </c>
      <c r="AN364" s="717" t="s">
        <v>2479</v>
      </c>
    </row>
    <row r="365" spans="1:40" ht="17.25" customHeight="1" x14ac:dyDescent="0.3">
      <c r="A365" s="576">
        <v>364</v>
      </c>
      <c r="B365" s="525" t="s">
        <v>1515</v>
      </c>
      <c r="C365" s="295" t="s">
        <v>1466</v>
      </c>
      <c r="D365" s="232" t="s">
        <v>2384</v>
      </c>
      <c r="E365" s="293" t="s">
        <v>62</v>
      </c>
      <c r="F365" s="295" t="s">
        <v>434</v>
      </c>
      <c r="G365" s="545" t="s">
        <v>1325</v>
      </c>
      <c r="H365" s="555">
        <v>9450000</v>
      </c>
      <c r="I365" s="262" t="s">
        <v>2484</v>
      </c>
      <c r="J365" s="508" t="s">
        <v>2485</v>
      </c>
      <c r="K365" s="538" t="s">
        <v>89</v>
      </c>
      <c r="L365" s="297">
        <v>1</v>
      </c>
      <c r="M365" s="297">
        <v>1289</v>
      </c>
      <c r="N365" s="299">
        <v>46087</v>
      </c>
      <c r="O365" s="561">
        <v>1578150000</v>
      </c>
      <c r="P365" s="302">
        <v>46108</v>
      </c>
      <c r="Q365" s="293" t="s">
        <v>50</v>
      </c>
      <c r="R365" s="302">
        <v>46108</v>
      </c>
      <c r="S365" s="293">
        <v>1489</v>
      </c>
      <c r="T365" s="495">
        <v>221202</v>
      </c>
      <c r="U365" s="555">
        <f t="shared" si="157"/>
        <v>9450000</v>
      </c>
      <c r="V365" s="300">
        <v>46112</v>
      </c>
      <c r="W365" s="301">
        <v>100054975</v>
      </c>
      <c r="X365" s="302">
        <v>46118</v>
      </c>
      <c r="Y365" s="307">
        <v>46206</v>
      </c>
      <c r="Z365" s="299"/>
      <c r="AA365" s="295"/>
      <c r="AB365" s="303">
        <f t="shared" si="153"/>
        <v>3150000</v>
      </c>
      <c r="AC365" s="295"/>
      <c r="AD365" s="628" t="s">
        <v>2486</v>
      </c>
      <c r="AE365" s="295">
        <v>0</v>
      </c>
      <c r="AF365" s="295">
        <v>0</v>
      </c>
      <c r="AG365" s="295">
        <v>0</v>
      </c>
      <c r="AH365" s="295" t="s">
        <v>2487</v>
      </c>
      <c r="AI365" s="295">
        <v>3219188772</v>
      </c>
      <c r="AJ365" s="312" t="s">
        <v>2488</v>
      </c>
      <c r="AK365" s="306">
        <v>38428</v>
      </c>
      <c r="AL365" s="293">
        <v>21</v>
      </c>
      <c r="AM365" s="301" t="s">
        <v>274</v>
      </c>
      <c r="AN365" s="717" t="s">
        <v>2479</v>
      </c>
    </row>
    <row r="366" spans="1:40" ht="17.25" customHeight="1" x14ac:dyDescent="0.3">
      <c r="A366" s="576">
        <v>365</v>
      </c>
      <c r="B366" s="525" t="s">
        <v>1515</v>
      </c>
      <c r="C366" s="295" t="s">
        <v>1466</v>
      </c>
      <c r="D366" s="232" t="s">
        <v>2489</v>
      </c>
      <c r="E366" s="293" t="s">
        <v>62</v>
      </c>
      <c r="F366" s="294" t="s">
        <v>1426</v>
      </c>
      <c r="G366" s="545" t="s">
        <v>1325</v>
      </c>
      <c r="H366" s="555">
        <v>19200000</v>
      </c>
      <c r="I366" s="295" t="s">
        <v>2490</v>
      </c>
      <c r="J366" s="508">
        <v>65785296</v>
      </c>
      <c r="K366" s="538" t="s">
        <v>89</v>
      </c>
      <c r="L366" s="297">
        <v>8</v>
      </c>
      <c r="M366" s="297">
        <v>1286</v>
      </c>
      <c r="N366" s="299">
        <v>46087</v>
      </c>
      <c r="O366" s="561">
        <v>1068800000</v>
      </c>
      <c r="P366" s="302">
        <v>46108</v>
      </c>
      <c r="Q366" s="293" t="s">
        <v>50</v>
      </c>
      <c r="R366" s="302">
        <v>46108</v>
      </c>
      <c r="S366" s="293">
        <v>1490</v>
      </c>
      <c r="T366" s="495">
        <v>221205</v>
      </c>
      <c r="U366" s="555">
        <f t="shared" si="157"/>
        <v>19200000</v>
      </c>
      <c r="V366" s="300">
        <v>46111</v>
      </c>
      <c r="W366" s="301" t="s">
        <v>2491</v>
      </c>
      <c r="X366" s="302">
        <v>46120</v>
      </c>
      <c r="Y366" s="307">
        <v>46210</v>
      </c>
      <c r="Z366" s="299"/>
      <c r="AA366" s="295"/>
      <c r="AB366" s="303">
        <f t="shared" si="153"/>
        <v>6400000</v>
      </c>
      <c r="AC366" s="295"/>
      <c r="AD366" s="629" t="s">
        <v>2492</v>
      </c>
      <c r="AE366" s="295">
        <v>0</v>
      </c>
      <c r="AF366" s="295">
        <v>0</v>
      </c>
      <c r="AG366" s="295">
        <v>0</v>
      </c>
      <c r="AH366" s="295" t="s">
        <v>2493</v>
      </c>
      <c r="AI366" s="295">
        <v>3123321453</v>
      </c>
      <c r="AJ366" s="312" t="s">
        <v>2494</v>
      </c>
      <c r="AK366" s="306">
        <v>29014</v>
      </c>
      <c r="AL366" s="293">
        <v>46</v>
      </c>
      <c r="AM366" s="301" t="s">
        <v>1473</v>
      </c>
      <c r="AN366" s="717" t="s">
        <v>2479</v>
      </c>
    </row>
    <row r="367" spans="1:40" ht="17.25" customHeight="1" x14ac:dyDescent="0.3">
      <c r="A367" s="576">
        <v>366</v>
      </c>
      <c r="B367" s="525" t="s">
        <v>1515</v>
      </c>
      <c r="C367" s="295" t="s">
        <v>1466</v>
      </c>
      <c r="D367" s="232" t="s">
        <v>2411</v>
      </c>
      <c r="E367" s="293" t="s">
        <v>62</v>
      </c>
      <c r="F367" s="295" t="s">
        <v>107</v>
      </c>
      <c r="G367" s="545" t="s">
        <v>1325</v>
      </c>
      <c r="H367" s="555">
        <v>25650000</v>
      </c>
      <c r="I367" s="295" t="s">
        <v>2495</v>
      </c>
      <c r="J367" s="508">
        <v>1002162321</v>
      </c>
      <c r="K367" s="538" t="s">
        <v>2496</v>
      </c>
      <c r="L367" s="297">
        <v>2</v>
      </c>
      <c r="M367" s="297">
        <v>1291</v>
      </c>
      <c r="N367" s="299">
        <v>46087</v>
      </c>
      <c r="O367" s="561">
        <v>589050000</v>
      </c>
      <c r="P367" s="302">
        <v>46108</v>
      </c>
      <c r="Q367" s="293" t="s">
        <v>50</v>
      </c>
      <c r="R367" s="302">
        <v>46108</v>
      </c>
      <c r="S367" s="293">
        <v>1491</v>
      </c>
      <c r="T367" s="495">
        <v>221205</v>
      </c>
      <c r="U367" s="555">
        <f t="shared" si="157"/>
        <v>25650000</v>
      </c>
      <c r="V367" s="300">
        <v>46118</v>
      </c>
      <c r="W367" s="301" t="s">
        <v>2497</v>
      </c>
      <c r="X367" s="302">
        <v>46119</v>
      </c>
      <c r="Y367" s="307">
        <v>46209</v>
      </c>
      <c r="Z367" s="299"/>
      <c r="AA367" s="295"/>
      <c r="AB367" s="303">
        <f t="shared" si="153"/>
        <v>8550000</v>
      </c>
      <c r="AC367" s="295"/>
      <c r="AD367" s="628" t="s">
        <v>2498</v>
      </c>
      <c r="AE367" s="295">
        <v>0</v>
      </c>
      <c r="AF367" s="295">
        <v>0</v>
      </c>
      <c r="AG367" s="295">
        <v>0</v>
      </c>
      <c r="AH367" s="295" t="s">
        <v>2499</v>
      </c>
      <c r="AI367" s="295">
        <v>3045961766</v>
      </c>
      <c r="AJ367" s="312" t="s">
        <v>2500</v>
      </c>
      <c r="AK367" s="306">
        <v>36959</v>
      </c>
      <c r="AL367" s="293">
        <v>25</v>
      </c>
      <c r="AM367" s="301" t="s">
        <v>1440</v>
      </c>
      <c r="AN367" s="717" t="s">
        <v>2479</v>
      </c>
    </row>
    <row r="368" spans="1:40" s="397" customFormat="1" ht="17.25" customHeight="1" x14ac:dyDescent="0.3">
      <c r="A368" s="576">
        <v>367</v>
      </c>
      <c r="B368" s="525" t="s">
        <v>1515</v>
      </c>
      <c r="C368" s="295" t="s">
        <v>1466</v>
      </c>
      <c r="D368" s="232" t="s">
        <v>2384</v>
      </c>
      <c r="E368" s="293" t="s">
        <v>62</v>
      </c>
      <c r="F368" s="295" t="s">
        <v>434</v>
      </c>
      <c r="G368" s="301" t="s">
        <v>1325</v>
      </c>
      <c r="H368" s="555">
        <v>9450000</v>
      </c>
      <c r="I368" s="295" t="s">
        <v>2501</v>
      </c>
      <c r="J368" s="508">
        <v>38211521</v>
      </c>
      <c r="K368" s="538" t="s">
        <v>89</v>
      </c>
      <c r="L368" s="297">
        <v>1</v>
      </c>
      <c r="M368" s="297">
        <v>1289</v>
      </c>
      <c r="N368" s="299">
        <v>46087</v>
      </c>
      <c r="O368" s="561">
        <v>1578150000</v>
      </c>
      <c r="P368" s="319">
        <v>46108</v>
      </c>
      <c r="Q368" s="316" t="s">
        <v>50</v>
      </c>
      <c r="R368" s="319">
        <v>46108</v>
      </c>
      <c r="S368" s="316">
        <v>1492</v>
      </c>
      <c r="T368" s="497">
        <v>221202</v>
      </c>
      <c r="U368" s="555">
        <f t="shared" si="157"/>
        <v>9450000</v>
      </c>
      <c r="V368" s="352">
        <v>46121</v>
      </c>
      <c r="W368" s="317">
        <v>100054989</v>
      </c>
      <c r="X368" s="319">
        <v>46127</v>
      </c>
      <c r="Y368" s="346">
        <v>46217</v>
      </c>
      <c r="Z368" s="351"/>
      <c r="AA368" s="294"/>
      <c r="AB368" s="353">
        <f t="shared" si="153"/>
        <v>3150000</v>
      </c>
      <c r="AC368" s="394"/>
      <c r="AD368" s="629" t="s">
        <v>2502</v>
      </c>
      <c r="AE368" s="295">
        <v>0</v>
      </c>
      <c r="AF368" s="295">
        <v>0</v>
      </c>
      <c r="AG368" s="295">
        <v>0</v>
      </c>
      <c r="AH368" s="394" t="s">
        <v>2503</v>
      </c>
      <c r="AI368" s="394">
        <v>3143454068</v>
      </c>
      <c r="AJ368" s="395" t="s">
        <v>2504</v>
      </c>
      <c r="AK368" s="396">
        <v>31340</v>
      </c>
      <c r="AL368" s="369">
        <v>40</v>
      </c>
      <c r="AM368" s="318" t="s">
        <v>274</v>
      </c>
      <c r="AN368" s="318" t="s">
        <v>2505</v>
      </c>
    </row>
    <row r="369" spans="1:40" s="397" customFormat="1" ht="17.25" customHeight="1" x14ac:dyDescent="0.3">
      <c r="A369" s="576">
        <v>368</v>
      </c>
      <c r="B369" s="525" t="s">
        <v>1515</v>
      </c>
      <c r="C369" s="295" t="s">
        <v>1466</v>
      </c>
      <c r="D369" s="232" t="s">
        <v>2384</v>
      </c>
      <c r="E369" s="293" t="s">
        <v>62</v>
      </c>
      <c r="F369" s="295" t="s">
        <v>434</v>
      </c>
      <c r="G369" s="301" t="s">
        <v>1325</v>
      </c>
      <c r="H369" s="555">
        <v>9450000</v>
      </c>
      <c r="I369" s="295" t="s">
        <v>2506</v>
      </c>
      <c r="J369" s="508">
        <v>1007831936</v>
      </c>
      <c r="K369" s="538" t="s">
        <v>89</v>
      </c>
      <c r="L369" s="297">
        <v>0</v>
      </c>
      <c r="M369" s="297">
        <v>1289</v>
      </c>
      <c r="N369" s="299">
        <v>46087</v>
      </c>
      <c r="O369" s="561">
        <v>1578150000</v>
      </c>
      <c r="P369" s="319">
        <v>46108</v>
      </c>
      <c r="Q369" s="316" t="s">
        <v>50</v>
      </c>
      <c r="R369" s="319">
        <v>46108</v>
      </c>
      <c r="S369" s="316">
        <v>1479</v>
      </c>
      <c r="T369" s="497">
        <v>221202</v>
      </c>
      <c r="U369" s="555">
        <f t="shared" si="157"/>
        <v>9450000</v>
      </c>
      <c r="V369" s="352">
        <v>46108</v>
      </c>
      <c r="W369" s="317">
        <v>100055001</v>
      </c>
      <c r="X369" s="319">
        <v>46126</v>
      </c>
      <c r="Y369" s="346">
        <v>46216</v>
      </c>
      <c r="Z369" s="351"/>
      <c r="AA369" s="294"/>
      <c r="AB369" s="353">
        <f t="shared" si="153"/>
        <v>3150000</v>
      </c>
      <c r="AC369" s="394"/>
      <c r="AD369" s="628" t="s">
        <v>2507</v>
      </c>
      <c r="AE369" s="295">
        <v>0</v>
      </c>
      <c r="AF369" s="295">
        <v>0</v>
      </c>
      <c r="AG369" s="295">
        <v>0</v>
      </c>
      <c r="AH369" s="394" t="s">
        <v>2508</v>
      </c>
      <c r="AI369" s="394">
        <v>3132026437</v>
      </c>
      <c r="AJ369" s="395" t="s">
        <v>2509</v>
      </c>
      <c r="AK369" s="396">
        <v>36725</v>
      </c>
      <c r="AL369" s="369">
        <v>25</v>
      </c>
      <c r="AM369" s="318" t="s">
        <v>274</v>
      </c>
      <c r="AN369" s="318" t="s">
        <v>2505</v>
      </c>
    </row>
    <row r="370" spans="1:40" s="397" customFormat="1" ht="17.25" customHeight="1" x14ac:dyDescent="0.3">
      <c r="A370" s="576">
        <v>369</v>
      </c>
      <c r="B370" s="525" t="s">
        <v>1515</v>
      </c>
      <c r="C370" s="295" t="s">
        <v>1466</v>
      </c>
      <c r="D370" s="232" t="s">
        <v>2384</v>
      </c>
      <c r="E370" s="293" t="s">
        <v>62</v>
      </c>
      <c r="F370" s="295" t="s">
        <v>434</v>
      </c>
      <c r="G370" s="301" t="s">
        <v>1325</v>
      </c>
      <c r="H370" s="555">
        <v>9450000</v>
      </c>
      <c r="I370" s="232" t="s">
        <v>2510</v>
      </c>
      <c r="J370" s="508">
        <v>1110599791</v>
      </c>
      <c r="K370" s="538" t="s">
        <v>89</v>
      </c>
      <c r="L370" s="297">
        <v>9</v>
      </c>
      <c r="M370" s="297">
        <v>1289</v>
      </c>
      <c r="N370" s="299">
        <v>46087</v>
      </c>
      <c r="O370" s="561">
        <v>1578150000</v>
      </c>
      <c r="P370" s="319">
        <v>46108</v>
      </c>
      <c r="Q370" s="316" t="s">
        <v>50</v>
      </c>
      <c r="R370" s="319">
        <v>46108</v>
      </c>
      <c r="S370" s="316">
        <v>1480</v>
      </c>
      <c r="T370" s="497">
        <v>221202</v>
      </c>
      <c r="U370" s="555">
        <f t="shared" si="157"/>
        <v>9450000</v>
      </c>
      <c r="V370" s="352">
        <v>46108</v>
      </c>
      <c r="W370" s="317">
        <v>100054983</v>
      </c>
      <c r="X370" s="319">
        <v>46126</v>
      </c>
      <c r="Y370" s="346">
        <v>46216</v>
      </c>
      <c r="Z370" s="351"/>
      <c r="AA370" s="294"/>
      <c r="AB370" s="353">
        <f t="shared" si="153"/>
        <v>3150000</v>
      </c>
      <c r="AC370" s="394"/>
      <c r="AD370" s="629" t="s">
        <v>2511</v>
      </c>
      <c r="AE370" s="295">
        <v>0</v>
      </c>
      <c r="AF370" s="295">
        <v>0</v>
      </c>
      <c r="AG370" s="295">
        <v>0</v>
      </c>
      <c r="AH370" s="394" t="s">
        <v>2512</v>
      </c>
      <c r="AI370" s="394">
        <v>3013413157</v>
      </c>
      <c r="AJ370" s="395" t="s">
        <v>2513</v>
      </c>
      <c r="AK370" s="396">
        <v>36377</v>
      </c>
      <c r="AL370" s="369">
        <v>25</v>
      </c>
      <c r="AM370" s="318" t="s">
        <v>274</v>
      </c>
      <c r="AN370" s="318" t="s">
        <v>2505</v>
      </c>
    </row>
    <row r="371" spans="1:40" s="397" customFormat="1" ht="17.25" customHeight="1" x14ac:dyDescent="0.3">
      <c r="A371" s="576">
        <v>370</v>
      </c>
      <c r="B371" s="525" t="s">
        <v>1515</v>
      </c>
      <c r="C371" s="295" t="s">
        <v>1466</v>
      </c>
      <c r="D371" s="232" t="s">
        <v>2411</v>
      </c>
      <c r="E371" s="293" t="s">
        <v>62</v>
      </c>
      <c r="F371" s="295" t="s">
        <v>107</v>
      </c>
      <c r="G371" s="301" t="s">
        <v>1325</v>
      </c>
      <c r="H371" s="555">
        <v>25650000</v>
      </c>
      <c r="I371" s="295" t="s">
        <v>2514</v>
      </c>
      <c r="J371" s="508">
        <v>1014277070</v>
      </c>
      <c r="K371" s="533" t="s">
        <v>170</v>
      </c>
      <c r="L371" s="297">
        <v>7</v>
      </c>
      <c r="M371" s="297">
        <v>1291</v>
      </c>
      <c r="N371" s="299">
        <v>46087</v>
      </c>
      <c r="O371" s="561">
        <v>589050000</v>
      </c>
      <c r="P371" s="319">
        <v>46108</v>
      </c>
      <c r="Q371" s="316" t="s">
        <v>50</v>
      </c>
      <c r="R371" s="319">
        <v>46108</v>
      </c>
      <c r="S371" s="316">
        <v>1481</v>
      </c>
      <c r="T371" s="497">
        <v>221205</v>
      </c>
      <c r="U371" s="555">
        <f t="shared" si="157"/>
        <v>25650000</v>
      </c>
      <c r="V371" s="352">
        <v>46108</v>
      </c>
      <c r="W371" s="317" t="s">
        <v>2515</v>
      </c>
      <c r="X371" s="319">
        <v>46126</v>
      </c>
      <c r="Y371" s="346">
        <v>46125</v>
      </c>
      <c r="Z371" s="351"/>
      <c r="AA371" s="294"/>
      <c r="AB371" s="353">
        <f t="shared" si="153"/>
        <v>8550000</v>
      </c>
      <c r="AC371" s="394"/>
      <c r="AD371" s="628" t="s">
        <v>2516</v>
      </c>
      <c r="AE371" s="295">
        <v>0</v>
      </c>
      <c r="AF371" s="295">
        <v>0</v>
      </c>
      <c r="AG371" s="295">
        <v>0</v>
      </c>
      <c r="AH371" s="394" t="s">
        <v>2517</v>
      </c>
      <c r="AI371" s="394">
        <v>3208034044</v>
      </c>
      <c r="AJ371" s="395" t="s">
        <v>2518</v>
      </c>
      <c r="AK371" s="396">
        <v>35200</v>
      </c>
      <c r="AL371" s="369">
        <v>29</v>
      </c>
      <c r="AM371" s="318" t="s">
        <v>1440</v>
      </c>
      <c r="AN371" s="318" t="s">
        <v>2505</v>
      </c>
    </row>
    <row r="372" spans="1:40" s="397" customFormat="1" ht="17.25" customHeight="1" x14ac:dyDescent="0.3">
      <c r="A372" s="576">
        <v>371</v>
      </c>
      <c r="B372" s="525" t="s">
        <v>1515</v>
      </c>
      <c r="C372" s="295" t="s">
        <v>1466</v>
      </c>
      <c r="D372" s="232" t="s">
        <v>2489</v>
      </c>
      <c r="E372" s="293" t="s">
        <v>62</v>
      </c>
      <c r="F372" s="295" t="s">
        <v>1426</v>
      </c>
      <c r="G372" s="301" t="s">
        <v>1325</v>
      </c>
      <c r="H372" s="555">
        <v>19200000</v>
      </c>
      <c r="I372" s="295" t="s">
        <v>2519</v>
      </c>
      <c r="J372" s="508">
        <v>1110573840</v>
      </c>
      <c r="K372" s="538" t="s">
        <v>89</v>
      </c>
      <c r="L372" s="297">
        <v>9</v>
      </c>
      <c r="M372" s="297">
        <v>1286</v>
      </c>
      <c r="N372" s="299">
        <v>46087</v>
      </c>
      <c r="O372" s="561">
        <v>1068800000</v>
      </c>
      <c r="P372" s="319">
        <v>46108</v>
      </c>
      <c r="Q372" s="316" t="s">
        <v>50</v>
      </c>
      <c r="R372" s="319">
        <v>46111</v>
      </c>
      <c r="S372" s="316">
        <v>1524</v>
      </c>
      <c r="T372" s="497">
        <v>221205</v>
      </c>
      <c r="U372" s="555">
        <f t="shared" si="157"/>
        <v>19200000</v>
      </c>
      <c r="V372" s="352">
        <v>46127</v>
      </c>
      <c r="W372" s="317" t="s">
        <v>2520</v>
      </c>
      <c r="X372" s="319">
        <v>46135</v>
      </c>
      <c r="Y372" s="346">
        <v>46225</v>
      </c>
      <c r="Z372" s="351"/>
      <c r="AA372" s="294"/>
      <c r="AB372" s="353">
        <f t="shared" si="153"/>
        <v>6400000</v>
      </c>
      <c r="AC372" s="394"/>
      <c r="AD372" s="629" t="s">
        <v>2521</v>
      </c>
      <c r="AE372" s="295">
        <v>0</v>
      </c>
      <c r="AF372" s="295">
        <v>0</v>
      </c>
      <c r="AG372" s="295">
        <v>0</v>
      </c>
      <c r="AH372" s="394" t="s">
        <v>2522</v>
      </c>
      <c r="AI372" s="394">
        <v>3132440022</v>
      </c>
      <c r="AJ372" s="395" t="s">
        <v>2523</v>
      </c>
      <c r="AK372" s="396">
        <v>35285</v>
      </c>
      <c r="AL372" s="369">
        <v>29</v>
      </c>
      <c r="AM372" s="318" t="s">
        <v>1473</v>
      </c>
      <c r="AN372" s="318" t="s">
        <v>2505</v>
      </c>
    </row>
    <row r="373" spans="1:40" ht="17.25" customHeight="1" x14ac:dyDescent="0.3">
      <c r="A373" s="576">
        <v>372</v>
      </c>
      <c r="B373" s="525" t="s">
        <v>1515</v>
      </c>
      <c r="C373" s="295" t="s">
        <v>1466</v>
      </c>
      <c r="D373" s="232" t="s">
        <v>2399</v>
      </c>
      <c r="E373" s="293" t="s">
        <v>62</v>
      </c>
      <c r="F373" s="295" t="s">
        <v>769</v>
      </c>
      <c r="G373" s="301" t="s">
        <v>1325</v>
      </c>
      <c r="H373" s="555">
        <v>15900000</v>
      </c>
      <c r="I373" s="295" t="s">
        <v>2524</v>
      </c>
      <c r="J373" s="508">
        <v>37335058</v>
      </c>
      <c r="K373" s="538" t="s">
        <v>2525</v>
      </c>
      <c r="L373" s="297">
        <v>1</v>
      </c>
      <c r="M373" s="297">
        <v>1293</v>
      </c>
      <c r="N373" s="299">
        <v>46087</v>
      </c>
      <c r="O373" s="561">
        <v>321300000</v>
      </c>
      <c r="P373" s="302">
        <v>46108</v>
      </c>
      <c r="Q373" s="293" t="s">
        <v>50</v>
      </c>
      <c r="R373" s="302">
        <v>46111</v>
      </c>
      <c r="S373" s="293">
        <v>1522</v>
      </c>
      <c r="T373" s="495">
        <v>221205</v>
      </c>
      <c r="U373" s="555">
        <f t="shared" si="157"/>
        <v>15900000</v>
      </c>
      <c r="V373" s="300">
        <v>46118</v>
      </c>
      <c r="W373" s="301" t="s">
        <v>2526</v>
      </c>
      <c r="X373" s="302">
        <v>46126</v>
      </c>
      <c r="Y373" s="307">
        <v>46216</v>
      </c>
      <c r="Z373" s="299"/>
      <c r="AA373" s="295"/>
      <c r="AB373" s="303">
        <f t="shared" si="153"/>
        <v>5300000</v>
      </c>
      <c r="AC373" s="295"/>
      <c r="AD373" s="628" t="s">
        <v>2527</v>
      </c>
      <c r="AE373" s="295">
        <v>0</v>
      </c>
      <c r="AF373" s="295">
        <v>0</v>
      </c>
      <c r="AG373" s="295">
        <v>0</v>
      </c>
      <c r="AH373" s="295" t="s">
        <v>2528</v>
      </c>
      <c r="AI373" s="295">
        <v>3166794250</v>
      </c>
      <c r="AJ373" s="312" t="s">
        <v>2529</v>
      </c>
      <c r="AK373" s="306">
        <v>29247</v>
      </c>
      <c r="AL373" s="293">
        <v>45</v>
      </c>
      <c r="AM373" s="301" t="s">
        <v>769</v>
      </c>
      <c r="AN373" s="716" t="s">
        <v>2457</v>
      </c>
    </row>
    <row r="374" spans="1:40" ht="17.25" customHeight="1" x14ac:dyDescent="0.3">
      <c r="A374" s="576">
        <v>373</v>
      </c>
      <c r="B374" s="525" t="s">
        <v>1515</v>
      </c>
      <c r="C374" s="295" t="s">
        <v>1466</v>
      </c>
      <c r="D374" s="232" t="s">
        <v>1557</v>
      </c>
      <c r="E374" s="293" t="s">
        <v>62</v>
      </c>
      <c r="F374" s="295" t="s">
        <v>434</v>
      </c>
      <c r="G374" s="301" t="s">
        <v>1325</v>
      </c>
      <c r="H374" s="555">
        <v>10350000</v>
      </c>
      <c r="I374" s="344" t="s">
        <v>2530</v>
      </c>
      <c r="J374" s="508">
        <v>17683884</v>
      </c>
      <c r="K374" s="538" t="s">
        <v>2531</v>
      </c>
      <c r="L374" s="297">
        <v>6</v>
      </c>
      <c r="M374" s="297">
        <v>1295</v>
      </c>
      <c r="N374" s="299">
        <v>46087</v>
      </c>
      <c r="O374" s="561">
        <v>703800000</v>
      </c>
      <c r="P374" s="302">
        <v>46108</v>
      </c>
      <c r="Q374" s="293" t="s">
        <v>50</v>
      </c>
      <c r="R374" s="302">
        <v>46108</v>
      </c>
      <c r="S374" s="293">
        <v>1471</v>
      </c>
      <c r="T374" s="495">
        <v>221206</v>
      </c>
      <c r="U374" s="555">
        <f t="shared" si="157"/>
        <v>10350000</v>
      </c>
      <c r="V374" s="300">
        <v>46108</v>
      </c>
      <c r="W374" s="301" t="s">
        <v>2532</v>
      </c>
      <c r="X374" s="302">
        <v>46118</v>
      </c>
      <c r="Y374" s="307">
        <v>46208</v>
      </c>
      <c r="Z374" s="299"/>
      <c r="AA374" s="295"/>
      <c r="AB374" s="303">
        <f t="shared" si="153"/>
        <v>3450000</v>
      </c>
      <c r="AC374" s="295"/>
      <c r="AD374" s="629" t="s">
        <v>2533</v>
      </c>
      <c r="AE374" s="295">
        <v>0</v>
      </c>
      <c r="AF374" s="295">
        <v>0</v>
      </c>
      <c r="AG374" s="295">
        <v>0</v>
      </c>
      <c r="AH374" s="295" t="s">
        <v>2534</v>
      </c>
      <c r="AI374" s="295">
        <v>3175123776</v>
      </c>
      <c r="AJ374" s="312" t="s">
        <v>2535</v>
      </c>
      <c r="AK374" s="306">
        <v>26425</v>
      </c>
      <c r="AL374" s="293">
        <v>53</v>
      </c>
      <c r="AM374" s="301" t="s">
        <v>274</v>
      </c>
      <c r="AN374" s="301" t="s">
        <v>1896</v>
      </c>
    </row>
    <row r="375" spans="1:40" ht="17.25" customHeight="1" x14ac:dyDescent="0.3">
      <c r="A375" s="576">
        <v>374</v>
      </c>
      <c r="B375" s="525" t="s">
        <v>1515</v>
      </c>
      <c r="C375" s="295" t="s">
        <v>1466</v>
      </c>
      <c r="D375" s="232" t="s">
        <v>1750</v>
      </c>
      <c r="E375" s="293" t="s">
        <v>62</v>
      </c>
      <c r="F375" s="295" t="s">
        <v>434</v>
      </c>
      <c r="G375" s="545" t="s">
        <v>1325</v>
      </c>
      <c r="H375" s="555">
        <v>12600000</v>
      </c>
      <c r="I375" s="232" t="s">
        <v>2536</v>
      </c>
      <c r="J375" s="517">
        <v>5837772</v>
      </c>
      <c r="K375" s="538" t="s">
        <v>209</v>
      </c>
      <c r="L375" s="297">
        <v>9</v>
      </c>
      <c r="M375" s="297">
        <v>1289</v>
      </c>
      <c r="N375" s="299">
        <v>46087</v>
      </c>
      <c r="O375" s="561">
        <v>1578150000</v>
      </c>
      <c r="P375" s="302">
        <v>46111</v>
      </c>
      <c r="Q375" s="293" t="s">
        <v>50</v>
      </c>
      <c r="R375" s="302">
        <v>46112</v>
      </c>
      <c r="S375" s="293">
        <v>1539</v>
      </c>
      <c r="T375" s="495">
        <v>221202</v>
      </c>
      <c r="U375" s="555">
        <f t="shared" ref="U375" si="158">+H375</f>
        <v>12600000</v>
      </c>
      <c r="V375" s="300">
        <v>46111</v>
      </c>
      <c r="W375" s="301" t="s">
        <v>2537</v>
      </c>
      <c r="X375" s="302">
        <v>46120</v>
      </c>
      <c r="Y375" s="307">
        <v>46241</v>
      </c>
      <c r="Z375" s="299"/>
      <c r="AA375" s="295"/>
      <c r="AB375" s="303">
        <f t="shared" ref="AB375" si="159">+U375/4</f>
        <v>3150000</v>
      </c>
      <c r="AC375" s="295"/>
      <c r="AD375" s="628" t="s">
        <v>2538</v>
      </c>
      <c r="AE375" s="295">
        <v>0</v>
      </c>
      <c r="AF375" s="295">
        <v>0</v>
      </c>
      <c r="AG375" s="295">
        <v>0</v>
      </c>
      <c r="AH375" s="232" t="s">
        <v>2539</v>
      </c>
      <c r="AI375" s="232">
        <v>3134997402</v>
      </c>
      <c r="AJ375" s="366" t="s">
        <v>2540</v>
      </c>
      <c r="AK375" s="306">
        <v>26036</v>
      </c>
      <c r="AL375" s="293">
        <v>46</v>
      </c>
      <c r="AM375" s="301" t="str">
        <f t="shared" ref="AM375" si="160">+F375</f>
        <v>AUXILIAR DE ENFERMERIA</v>
      </c>
      <c r="AN375" s="718" t="s">
        <v>2541</v>
      </c>
    </row>
    <row r="376" spans="1:40" ht="17.25" customHeight="1" x14ac:dyDescent="0.3">
      <c r="A376" s="576">
        <v>375</v>
      </c>
      <c r="B376" s="525" t="s">
        <v>1515</v>
      </c>
      <c r="C376" s="295" t="s">
        <v>1466</v>
      </c>
      <c r="D376" s="232" t="s">
        <v>1750</v>
      </c>
      <c r="E376" s="293" t="s">
        <v>62</v>
      </c>
      <c r="F376" s="295" t="s">
        <v>434</v>
      </c>
      <c r="G376" s="545" t="s">
        <v>1325</v>
      </c>
      <c r="H376" s="555">
        <v>12600000</v>
      </c>
      <c r="I376" s="232" t="s">
        <v>2542</v>
      </c>
      <c r="J376" s="517">
        <v>65634436</v>
      </c>
      <c r="K376" s="538" t="s">
        <v>89</v>
      </c>
      <c r="L376" s="297">
        <v>5</v>
      </c>
      <c r="M376" s="297">
        <v>1289</v>
      </c>
      <c r="N376" s="299">
        <v>46087</v>
      </c>
      <c r="O376" s="561">
        <v>1578150000</v>
      </c>
      <c r="P376" s="302">
        <v>46111</v>
      </c>
      <c r="Q376" s="293" t="s">
        <v>50</v>
      </c>
      <c r="R376" s="302">
        <v>46111</v>
      </c>
      <c r="S376" s="293">
        <v>1521</v>
      </c>
      <c r="T376" s="495">
        <v>221202</v>
      </c>
      <c r="U376" s="555">
        <f t="shared" ref="U376" si="161">+H376</f>
        <v>12600000</v>
      </c>
      <c r="V376" s="300">
        <v>46111</v>
      </c>
      <c r="W376" s="301" t="s">
        <v>2543</v>
      </c>
      <c r="X376" s="302">
        <v>46120</v>
      </c>
      <c r="Y376" s="307">
        <v>46241</v>
      </c>
      <c r="Z376" s="299"/>
      <c r="AA376" s="295"/>
      <c r="AB376" s="303">
        <f t="shared" ref="AB376" si="162">+U376/4</f>
        <v>3150000</v>
      </c>
      <c r="AC376" s="295"/>
      <c r="AD376" s="629" t="s">
        <v>2544</v>
      </c>
      <c r="AE376" s="295">
        <v>0</v>
      </c>
      <c r="AF376" s="295">
        <v>0</v>
      </c>
      <c r="AG376" s="295">
        <v>0</v>
      </c>
      <c r="AH376" s="232" t="s">
        <v>2545</v>
      </c>
      <c r="AI376" s="232">
        <v>3229008871</v>
      </c>
      <c r="AJ376" s="366" t="s">
        <v>2546</v>
      </c>
      <c r="AK376" s="306">
        <v>31033</v>
      </c>
      <c r="AL376" s="293">
        <v>41</v>
      </c>
      <c r="AM376" s="301" t="str">
        <f t="shared" ref="AM376" si="163">+F376</f>
        <v>AUXILIAR DE ENFERMERIA</v>
      </c>
      <c r="AN376" s="718" t="s">
        <v>2541</v>
      </c>
    </row>
    <row r="377" spans="1:40" ht="17.25" customHeight="1" x14ac:dyDescent="0.3">
      <c r="A377" s="572">
        <v>376</v>
      </c>
      <c r="B377" s="525" t="s">
        <v>1515</v>
      </c>
      <c r="C377" s="295" t="s">
        <v>1466</v>
      </c>
      <c r="D377" s="232" t="s">
        <v>1550</v>
      </c>
      <c r="E377" s="293" t="s">
        <v>62</v>
      </c>
      <c r="F377" s="296" t="s">
        <v>769</v>
      </c>
      <c r="G377" s="545" t="s">
        <v>1325</v>
      </c>
      <c r="H377" s="555">
        <v>21200000</v>
      </c>
      <c r="I377" s="295" t="s">
        <v>2547</v>
      </c>
      <c r="J377" s="508">
        <v>1000019617</v>
      </c>
      <c r="K377" s="538" t="s">
        <v>2548</v>
      </c>
      <c r="L377" s="297">
        <v>9</v>
      </c>
      <c r="M377" s="297">
        <v>1287</v>
      </c>
      <c r="N377" s="299">
        <v>46087</v>
      </c>
      <c r="O377" s="561">
        <v>885100000</v>
      </c>
      <c r="P377" s="302">
        <v>46111</v>
      </c>
      <c r="Q377" s="293" t="s">
        <v>50</v>
      </c>
      <c r="R377" s="302">
        <v>46112</v>
      </c>
      <c r="S377" s="293">
        <v>1541</v>
      </c>
      <c r="T377" s="495">
        <v>221201</v>
      </c>
      <c r="U377" s="555">
        <f>+H377</f>
        <v>21200000</v>
      </c>
      <c r="V377" s="300">
        <v>46111</v>
      </c>
      <c r="W377" s="301" t="s">
        <v>2549</v>
      </c>
      <c r="X377" s="302">
        <v>46120</v>
      </c>
      <c r="Y377" s="307">
        <v>46241</v>
      </c>
      <c r="Z377" s="299"/>
      <c r="AA377" s="295"/>
      <c r="AB377" s="303">
        <f>+U377/4</f>
        <v>5300000</v>
      </c>
      <c r="AC377" s="295"/>
      <c r="AD377" s="628" t="s">
        <v>2550</v>
      </c>
      <c r="AE377" s="295">
        <v>0</v>
      </c>
      <c r="AF377" s="295">
        <v>0</v>
      </c>
      <c r="AG377" s="295">
        <v>0</v>
      </c>
      <c r="AH377" s="295" t="s">
        <v>2551</v>
      </c>
      <c r="AI377" s="295">
        <v>3125879578</v>
      </c>
      <c r="AJ377" s="312" t="s">
        <v>2552</v>
      </c>
      <c r="AK377" s="306">
        <v>37201</v>
      </c>
      <c r="AL377" s="293">
        <v>25</v>
      </c>
      <c r="AM377" s="301" t="s">
        <v>769</v>
      </c>
      <c r="AN377" s="718" t="s">
        <v>2553</v>
      </c>
    </row>
    <row r="378" spans="1:40" ht="17.25" customHeight="1" x14ac:dyDescent="0.3">
      <c r="A378" s="576">
        <v>377</v>
      </c>
      <c r="B378" s="525" t="s">
        <v>1515</v>
      </c>
      <c r="C378" s="295" t="s">
        <v>1466</v>
      </c>
      <c r="D378" s="232" t="s">
        <v>1750</v>
      </c>
      <c r="E378" s="293" t="s">
        <v>62</v>
      </c>
      <c r="F378" s="295" t="s">
        <v>434</v>
      </c>
      <c r="G378" s="545" t="s">
        <v>1325</v>
      </c>
      <c r="H378" s="555">
        <v>12600000</v>
      </c>
      <c r="I378" s="232" t="s">
        <v>2554</v>
      </c>
      <c r="J378" s="517">
        <v>93288586</v>
      </c>
      <c r="K378" s="538" t="s">
        <v>261</v>
      </c>
      <c r="L378" s="297">
        <v>9</v>
      </c>
      <c r="M378" s="297">
        <v>1289</v>
      </c>
      <c r="N378" s="299">
        <v>46087</v>
      </c>
      <c r="O378" s="561">
        <v>1578150000</v>
      </c>
      <c r="P378" s="302">
        <v>46111</v>
      </c>
      <c r="Q378" s="293" t="s">
        <v>50</v>
      </c>
      <c r="R378" s="491">
        <v>46113</v>
      </c>
      <c r="S378" s="293">
        <v>1550</v>
      </c>
      <c r="T378" s="495">
        <v>221202</v>
      </c>
      <c r="U378" s="555">
        <f t="shared" ref="U378:U380" si="164">+H378</f>
        <v>12600000</v>
      </c>
      <c r="V378" s="300">
        <v>46112</v>
      </c>
      <c r="W378" s="301">
        <v>100055062</v>
      </c>
      <c r="X378" s="302">
        <v>46120</v>
      </c>
      <c r="Y378" s="307">
        <v>46241</v>
      </c>
      <c r="Z378" s="299"/>
      <c r="AA378" s="295"/>
      <c r="AB378" s="303">
        <f t="shared" ref="AB378:AB380" si="165">+U378/4</f>
        <v>3150000</v>
      </c>
      <c r="AC378" s="295"/>
      <c r="AD378" s="629" t="s">
        <v>2555</v>
      </c>
      <c r="AE378" s="295">
        <v>0</v>
      </c>
      <c r="AF378" s="295">
        <v>0</v>
      </c>
      <c r="AG378" s="295">
        <v>0</v>
      </c>
      <c r="AH378" s="232" t="s">
        <v>2556</v>
      </c>
      <c r="AI378" s="232">
        <v>3239988649</v>
      </c>
      <c r="AJ378" s="366" t="s">
        <v>2557</v>
      </c>
      <c r="AK378" s="306">
        <v>23456</v>
      </c>
      <c r="AL378" s="293">
        <v>62</v>
      </c>
      <c r="AM378" s="301" t="str">
        <f t="shared" ref="AM378" si="166">+F378</f>
        <v>AUXILIAR DE ENFERMERIA</v>
      </c>
      <c r="AN378" s="718" t="s">
        <v>2541</v>
      </c>
    </row>
    <row r="379" spans="1:40" ht="17.25" customHeight="1" x14ac:dyDescent="0.3">
      <c r="A379" s="576">
        <v>378</v>
      </c>
      <c r="B379" s="525" t="s">
        <v>1515</v>
      </c>
      <c r="C379" s="295" t="s">
        <v>1466</v>
      </c>
      <c r="D379" s="232" t="s">
        <v>1622</v>
      </c>
      <c r="E379" s="293" t="s">
        <v>62</v>
      </c>
      <c r="F379" s="294" t="s">
        <v>1426</v>
      </c>
      <c r="G379" s="545" t="s">
        <v>1325</v>
      </c>
      <c r="H379" s="555">
        <v>25600000</v>
      </c>
      <c r="I379" s="232" t="s">
        <v>2558</v>
      </c>
      <c r="J379" s="517">
        <v>1007385075</v>
      </c>
      <c r="K379" s="538" t="s">
        <v>89</v>
      </c>
      <c r="L379" s="297">
        <v>0</v>
      </c>
      <c r="M379" s="297">
        <v>1286</v>
      </c>
      <c r="N379" s="299">
        <v>46087</v>
      </c>
      <c r="O379" s="561">
        <v>1068800000</v>
      </c>
      <c r="P379" s="302">
        <v>46111</v>
      </c>
      <c r="Q379" s="293" t="s">
        <v>50</v>
      </c>
      <c r="R379" s="491">
        <v>46113</v>
      </c>
      <c r="S379" s="293">
        <v>1552</v>
      </c>
      <c r="T379" s="495">
        <v>221201</v>
      </c>
      <c r="U379" s="555">
        <f t="shared" si="164"/>
        <v>25600000</v>
      </c>
      <c r="V379" s="300">
        <v>46112</v>
      </c>
      <c r="W379" s="311" t="s">
        <v>2559</v>
      </c>
      <c r="X379" s="302">
        <v>46120</v>
      </c>
      <c r="Y379" s="307">
        <v>46241</v>
      </c>
      <c r="Z379" s="299"/>
      <c r="AA379" s="295"/>
      <c r="AB379" s="303">
        <f t="shared" si="165"/>
        <v>6400000</v>
      </c>
      <c r="AC379" s="295"/>
      <c r="AD379" s="628" t="s">
        <v>2560</v>
      </c>
      <c r="AE379" s="295">
        <v>0</v>
      </c>
      <c r="AF379" s="295">
        <v>0</v>
      </c>
      <c r="AG379" s="295">
        <v>0</v>
      </c>
      <c r="AH379" s="232" t="s">
        <v>2561</v>
      </c>
      <c r="AI379" s="366">
        <v>3143145438</v>
      </c>
      <c r="AJ379" s="366" t="s">
        <v>2562</v>
      </c>
      <c r="AK379" s="306">
        <v>36719</v>
      </c>
      <c r="AL379" s="293">
        <v>25</v>
      </c>
      <c r="AM379" s="301" t="str">
        <f>+F379</f>
        <v>ENFERMERO(A)</v>
      </c>
      <c r="AN379" s="718" t="s">
        <v>2541</v>
      </c>
    </row>
    <row r="380" spans="1:40" ht="17.25" customHeight="1" x14ac:dyDescent="0.3">
      <c r="A380" s="576">
        <v>379</v>
      </c>
      <c r="B380" s="525" t="s">
        <v>1515</v>
      </c>
      <c r="C380" s="295" t="s">
        <v>1466</v>
      </c>
      <c r="D380" s="232" t="s">
        <v>1729</v>
      </c>
      <c r="E380" s="293" t="s">
        <v>62</v>
      </c>
      <c r="F380" s="295" t="s">
        <v>107</v>
      </c>
      <c r="G380" s="545" t="s">
        <v>1325</v>
      </c>
      <c r="H380" s="555">
        <v>34200000</v>
      </c>
      <c r="I380" s="232" t="s">
        <v>2563</v>
      </c>
      <c r="J380" s="517">
        <v>1032467649</v>
      </c>
      <c r="K380" s="533" t="s">
        <v>170</v>
      </c>
      <c r="L380" s="297">
        <v>1</v>
      </c>
      <c r="M380" s="297">
        <v>1285</v>
      </c>
      <c r="N380" s="299">
        <v>46087</v>
      </c>
      <c r="O380" s="561">
        <v>1427850000</v>
      </c>
      <c r="P380" s="302">
        <v>46111</v>
      </c>
      <c r="Q380" s="293" t="s">
        <v>50</v>
      </c>
      <c r="R380" s="491">
        <v>46113</v>
      </c>
      <c r="S380" s="293">
        <v>1551</v>
      </c>
      <c r="T380" s="495">
        <v>221201</v>
      </c>
      <c r="U380" s="555">
        <f t="shared" si="164"/>
        <v>34200000</v>
      </c>
      <c r="V380" s="300">
        <v>46120</v>
      </c>
      <c r="W380" s="301" t="s">
        <v>2564</v>
      </c>
      <c r="X380" s="302">
        <v>46122</v>
      </c>
      <c r="Y380" s="307">
        <v>46243</v>
      </c>
      <c r="Z380" s="299"/>
      <c r="AA380" s="295"/>
      <c r="AB380" s="303">
        <f t="shared" si="165"/>
        <v>8550000</v>
      </c>
      <c r="AC380" s="295"/>
      <c r="AD380" s="629" t="s">
        <v>2565</v>
      </c>
      <c r="AE380" s="295">
        <v>0</v>
      </c>
      <c r="AF380" s="295">
        <v>0</v>
      </c>
      <c r="AG380" s="295">
        <v>0</v>
      </c>
      <c r="AH380" s="232" t="s">
        <v>2566</v>
      </c>
      <c r="AI380" s="232">
        <v>3214435036</v>
      </c>
      <c r="AJ380" s="366" t="s">
        <v>2567</v>
      </c>
      <c r="AK380" s="306">
        <v>34593</v>
      </c>
      <c r="AL380" s="293">
        <v>31</v>
      </c>
      <c r="AM380" s="301" t="s">
        <v>1440</v>
      </c>
      <c r="AN380" s="718" t="s">
        <v>2541</v>
      </c>
    </row>
    <row r="381" spans="1:40" ht="17.25" customHeight="1" x14ac:dyDescent="0.3">
      <c r="A381" s="576">
        <v>380</v>
      </c>
      <c r="B381" s="525" t="s">
        <v>1515</v>
      </c>
      <c r="C381" s="295" t="s">
        <v>1466</v>
      </c>
      <c r="D381" s="232" t="s">
        <v>2384</v>
      </c>
      <c r="E381" s="293" t="s">
        <v>62</v>
      </c>
      <c r="F381" s="295" t="s">
        <v>434</v>
      </c>
      <c r="G381" s="545" t="s">
        <v>1325</v>
      </c>
      <c r="H381" s="555">
        <v>9450000</v>
      </c>
      <c r="I381" s="295" t="s">
        <v>2568</v>
      </c>
      <c r="J381" s="508">
        <v>1006120553</v>
      </c>
      <c r="K381" s="538" t="s">
        <v>89</v>
      </c>
      <c r="L381" s="297">
        <v>9</v>
      </c>
      <c r="M381" s="297">
        <v>1289</v>
      </c>
      <c r="N381" s="299">
        <v>46087</v>
      </c>
      <c r="O381" s="561">
        <v>1578150000</v>
      </c>
      <c r="P381" s="302">
        <v>46111</v>
      </c>
      <c r="Q381" s="293" t="s">
        <v>50</v>
      </c>
      <c r="R381" s="302">
        <v>46112</v>
      </c>
      <c r="S381" s="293">
        <v>1537</v>
      </c>
      <c r="T381" s="495">
        <v>221202</v>
      </c>
      <c r="U381" s="555">
        <f t="shared" ref="U381:U392" si="167">+H381</f>
        <v>9450000</v>
      </c>
      <c r="V381" s="300">
        <v>46111</v>
      </c>
      <c r="W381" s="301">
        <v>100055014</v>
      </c>
      <c r="X381" s="302">
        <v>46122</v>
      </c>
      <c r="Y381" s="307">
        <v>46212</v>
      </c>
      <c r="Z381" s="299"/>
      <c r="AA381" s="295"/>
      <c r="AB381" s="303">
        <f t="shared" ref="AB381:AB392" si="168">+U381/3</f>
        <v>3150000</v>
      </c>
      <c r="AC381" s="295"/>
      <c r="AD381" s="628" t="s">
        <v>2569</v>
      </c>
      <c r="AE381" s="295">
        <v>0</v>
      </c>
      <c r="AF381" s="295">
        <v>0</v>
      </c>
      <c r="AG381" s="295">
        <v>0</v>
      </c>
      <c r="AH381" s="295" t="s">
        <v>2570</v>
      </c>
      <c r="AI381" s="295">
        <v>3165045602</v>
      </c>
      <c r="AJ381" s="312" t="s">
        <v>2571</v>
      </c>
      <c r="AK381" s="306">
        <v>37187</v>
      </c>
      <c r="AL381" s="293">
        <v>25</v>
      </c>
      <c r="AM381" s="301" t="s">
        <v>274</v>
      </c>
      <c r="AN381" s="715" t="s">
        <v>2572</v>
      </c>
    </row>
    <row r="382" spans="1:40" ht="17.25" customHeight="1" x14ac:dyDescent="0.3">
      <c r="A382" s="576">
        <v>381</v>
      </c>
      <c r="B382" s="525" t="s">
        <v>1515</v>
      </c>
      <c r="C382" s="295" t="s">
        <v>1466</v>
      </c>
      <c r="D382" s="232" t="s">
        <v>2384</v>
      </c>
      <c r="E382" s="293" t="s">
        <v>62</v>
      </c>
      <c r="F382" s="295" t="s">
        <v>434</v>
      </c>
      <c r="G382" s="545" t="s">
        <v>1325</v>
      </c>
      <c r="H382" s="555">
        <v>9450000</v>
      </c>
      <c r="I382" s="295" t="s">
        <v>2573</v>
      </c>
      <c r="J382" s="508">
        <v>1110536243</v>
      </c>
      <c r="K382" s="538" t="s">
        <v>89</v>
      </c>
      <c r="L382" s="297">
        <v>4</v>
      </c>
      <c r="M382" s="297">
        <v>1289</v>
      </c>
      <c r="N382" s="299">
        <v>46087</v>
      </c>
      <c r="O382" s="561">
        <v>1578150000</v>
      </c>
      <c r="P382" s="302">
        <v>46111</v>
      </c>
      <c r="Q382" s="293" t="s">
        <v>50</v>
      </c>
      <c r="R382" s="302">
        <v>46111</v>
      </c>
      <c r="S382" s="293">
        <v>1520</v>
      </c>
      <c r="T382" s="495">
        <v>221202</v>
      </c>
      <c r="U382" s="555">
        <f t="shared" si="167"/>
        <v>9450000</v>
      </c>
      <c r="V382" s="300">
        <v>46111</v>
      </c>
      <c r="W382" s="301" t="s">
        <v>2574</v>
      </c>
      <c r="X382" s="302">
        <v>46122</v>
      </c>
      <c r="Y382" s="307">
        <v>46212</v>
      </c>
      <c r="Z382" s="299"/>
      <c r="AA382" s="295"/>
      <c r="AB382" s="303">
        <f t="shared" si="168"/>
        <v>3150000</v>
      </c>
      <c r="AC382" s="295"/>
      <c r="AD382" s="629" t="s">
        <v>2575</v>
      </c>
      <c r="AE382" s="295">
        <v>0</v>
      </c>
      <c r="AF382" s="295">
        <v>0</v>
      </c>
      <c r="AG382" s="295">
        <v>0</v>
      </c>
      <c r="AH382" s="295" t="s">
        <v>2576</v>
      </c>
      <c r="AI382" s="295">
        <v>3054493275</v>
      </c>
      <c r="AJ382" s="312" t="s">
        <v>2577</v>
      </c>
      <c r="AK382" s="306">
        <v>34137</v>
      </c>
      <c r="AL382" s="293">
        <v>32</v>
      </c>
      <c r="AM382" s="301" t="s">
        <v>274</v>
      </c>
      <c r="AN382" s="715" t="s">
        <v>2572</v>
      </c>
    </row>
    <row r="383" spans="1:40" ht="17.25" customHeight="1" x14ac:dyDescent="0.3">
      <c r="A383" s="576">
        <v>382</v>
      </c>
      <c r="B383" s="525" t="s">
        <v>1515</v>
      </c>
      <c r="C383" s="295" t="s">
        <v>1466</v>
      </c>
      <c r="D383" s="232" t="s">
        <v>2384</v>
      </c>
      <c r="E383" s="293" t="s">
        <v>62</v>
      </c>
      <c r="F383" s="295" t="s">
        <v>434</v>
      </c>
      <c r="G383" s="545" t="s">
        <v>1325</v>
      </c>
      <c r="H383" s="555">
        <v>9450000</v>
      </c>
      <c r="I383" s="295" t="s">
        <v>2578</v>
      </c>
      <c r="J383" s="508">
        <v>65780751</v>
      </c>
      <c r="K383" s="538" t="s">
        <v>89</v>
      </c>
      <c r="L383" s="297">
        <v>5</v>
      </c>
      <c r="M383" s="297">
        <v>1289</v>
      </c>
      <c r="N383" s="299">
        <v>46087</v>
      </c>
      <c r="O383" s="561">
        <v>1578150000</v>
      </c>
      <c r="P383" s="302">
        <v>46111</v>
      </c>
      <c r="Q383" s="293" t="s">
        <v>50</v>
      </c>
      <c r="R383" s="302">
        <v>46111</v>
      </c>
      <c r="S383" s="293">
        <v>1519</v>
      </c>
      <c r="T383" s="495">
        <v>221202</v>
      </c>
      <c r="U383" s="555">
        <f t="shared" si="167"/>
        <v>9450000</v>
      </c>
      <c r="V383" s="300">
        <v>46111</v>
      </c>
      <c r="W383" s="301">
        <v>100055019</v>
      </c>
      <c r="X383" s="302">
        <v>46122</v>
      </c>
      <c r="Y383" s="307">
        <v>46212</v>
      </c>
      <c r="Z383" s="299"/>
      <c r="AA383" s="295"/>
      <c r="AB383" s="303">
        <f t="shared" si="168"/>
        <v>3150000</v>
      </c>
      <c r="AC383" s="295"/>
      <c r="AD383" s="628" t="s">
        <v>2579</v>
      </c>
      <c r="AE383" s="295">
        <v>0</v>
      </c>
      <c r="AF383" s="295">
        <v>0</v>
      </c>
      <c r="AG383" s="295">
        <v>0</v>
      </c>
      <c r="AH383" s="295" t="s">
        <v>2580</v>
      </c>
      <c r="AI383" s="295">
        <v>3213603752</v>
      </c>
      <c r="AJ383" s="312" t="s">
        <v>2581</v>
      </c>
      <c r="AK383" s="306">
        <v>28591</v>
      </c>
      <c r="AL383" s="293">
        <v>47</v>
      </c>
      <c r="AM383" s="301" t="s">
        <v>274</v>
      </c>
      <c r="AN383" s="715" t="s">
        <v>2572</v>
      </c>
    </row>
    <row r="384" spans="1:40" ht="17.25" customHeight="1" x14ac:dyDescent="0.3">
      <c r="A384" s="576">
        <v>383</v>
      </c>
      <c r="B384" s="525" t="s">
        <v>1515</v>
      </c>
      <c r="C384" s="295" t="s">
        <v>1466</v>
      </c>
      <c r="D384" s="232" t="s">
        <v>2411</v>
      </c>
      <c r="E384" s="293" t="s">
        <v>62</v>
      </c>
      <c r="F384" s="295" t="s">
        <v>107</v>
      </c>
      <c r="G384" s="545" t="s">
        <v>1325</v>
      </c>
      <c r="H384" s="555">
        <v>25650000</v>
      </c>
      <c r="I384" s="295" t="s">
        <v>2582</v>
      </c>
      <c r="J384" s="508">
        <v>1110599957</v>
      </c>
      <c r="K384" s="538" t="s">
        <v>89</v>
      </c>
      <c r="L384" s="297">
        <v>4</v>
      </c>
      <c r="M384" s="297">
        <v>1291</v>
      </c>
      <c r="N384" s="299">
        <v>46087</v>
      </c>
      <c r="O384" s="561">
        <v>589050000</v>
      </c>
      <c r="P384" s="302">
        <v>46111</v>
      </c>
      <c r="Q384" s="293" t="s">
        <v>50</v>
      </c>
      <c r="R384" s="491">
        <v>46118</v>
      </c>
      <c r="S384" s="293">
        <v>1557</v>
      </c>
      <c r="T384" s="495">
        <v>221205</v>
      </c>
      <c r="U384" s="555">
        <f t="shared" si="167"/>
        <v>25650000</v>
      </c>
      <c r="V384" s="300">
        <v>46119</v>
      </c>
      <c r="W384" s="301" t="s">
        <v>2583</v>
      </c>
      <c r="X384" s="319">
        <v>46118</v>
      </c>
      <c r="Y384" s="307">
        <v>46222</v>
      </c>
      <c r="Z384" s="299"/>
      <c r="AA384" s="295"/>
      <c r="AB384" s="303">
        <f t="shared" si="168"/>
        <v>8550000</v>
      </c>
      <c r="AC384" s="295"/>
      <c r="AD384" s="629" t="s">
        <v>2584</v>
      </c>
      <c r="AE384" s="295">
        <v>0</v>
      </c>
      <c r="AF384" s="295">
        <v>0</v>
      </c>
      <c r="AG384" s="295">
        <v>0</v>
      </c>
      <c r="AH384" s="295" t="s">
        <v>2585</v>
      </c>
      <c r="AI384" s="295">
        <v>3124234402</v>
      </c>
      <c r="AJ384" s="312" t="s">
        <v>2586</v>
      </c>
      <c r="AK384" s="306">
        <v>36378</v>
      </c>
      <c r="AL384" s="293">
        <v>25</v>
      </c>
      <c r="AM384" s="301" t="s">
        <v>1440</v>
      </c>
      <c r="AN384" s="715" t="s">
        <v>2572</v>
      </c>
    </row>
    <row r="385" spans="1:40" ht="17.25" customHeight="1" x14ac:dyDescent="0.3">
      <c r="A385" s="580">
        <v>384</v>
      </c>
      <c r="B385" s="525" t="s">
        <v>1515</v>
      </c>
      <c r="C385" s="295" t="s">
        <v>1466</v>
      </c>
      <c r="D385" s="232" t="s">
        <v>2489</v>
      </c>
      <c r="E385" s="293" t="s">
        <v>62</v>
      </c>
      <c r="F385" s="294" t="s">
        <v>1426</v>
      </c>
      <c r="G385" s="545" t="s">
        <v>1325</v>
      </c>
      <c r="H385" s="555">
        <v>19200000</v>
      </c>
      <c r="I385" s="295" t="s">
        <v>2587</v>
      </c>
      <c r="J385" s="508">
        <v>93297196</v>
      </c>
      <c r="K385" s="538" t="s">
        <v>261</v>
      </c>
      <c r="L385" s="297">
        <v>8</v>
      </c>
      <c r="M385" s="297">
        <v>1286</v>
      </c>
      <c r="N385" s="299">
        <v>46087</v>
      </c>
      <c r="O385" s="561">
        <v>1068800000</v>
      </c>
      <c r="P385" s="302">
        <v>46108</v>
      </c>
      <c r="Q385" s="293" t="s">
        <v>50</v>
      </c>
      <c r="R385" s="490"/>
      <c r="S385" s="342"/>
      <c r="T385" s="495">
        <v>221205</v>
      </c>
      <c r="U385" s="555">
        <f t="shared" si="167"/>
        <v>19200000</v>
      </c>
      <c r="V385" s="300"/>
      <c r="W385" s="386" t="s">
        <v>891</v>
      </c>
      <c r="X385" s="302"/>
      <c r="Y385" s="307" t="s">
        <v>892</v>
      </c>
      <c r="Z385" s="299"/>
      <c r="AA385" s="295"/>
      <c r="AB385" s="303">
        <f t="shared" si="168"/>
        <v>6400000</v>
      </c>
      <c r="AC385" s="295"/>
      <c r="AD385" s="628" t="s">
        <v>2588</v>
      </c>
      <c r="AE385" s="295">
        <v>0</v>
      </c>
      <c r="AF385" s="295">
        <v>0</v>
      </c>
      <c r="AG385" s="295">
        <v>0</v>
      </c>
      <c r="AH385" s="295" t="s">
        <v>2589</v>
      </c>
      <c r="AI385" s="295">
        <v>3106104795</v>
      </c>
      <c r="AJ385" s="312" t="s">
        <v>2590</v>
      </c>
      <c r="AK385" s="306">
        <v>29027</v>
      </c>
      <c r="AL385" s="293">
        <v>46</v>
      </c>
      <c r="AM385" s="301" t="s">
        <v>1473</v>
      </c>
      <c r="AN385" s="715" t="s">
        <v>2572</v>
      </c>
    </row>
    <row r="386" spans="1:40" ht="17.25" customHeight="1" x14ac:dyDescent="0.3">
      <c r="A386" s="576">
        <v>385</v>
      </c>
      <c r="B386" s="525" t="s">
        <v>1515</v>
      </c>
      <c r="C386" s="295" t="s">
        <v>1466</v>
      </c>
      <c r="D386" s="232" t="s">
        <v>2399</v>
      </c>
      <c r="E386" s="293" t="s">
        <v>62</v>
      </c>
      <c r="F386" s="296" t="s">
        <v>769</v>
      </c>
      <c r="G386" s="545" t="s">
        <v>1325</v>
      </c>
      <c r="H386" s="555">
        <v>15900000</v>
      </c>
      <c r="I386" s="295" t="s">
        <v>2591</v>
      </c>
      <c r="J386" s="508">
        <v>1110559314</v>
      </c>
      <c r="K386" s="538" t="s">
        <v>89</v>
      </c>
      <c r="L386" s="297">
        <v>8</v>
      </c>
      <c r="M386" s="297">
        <v>1293</v>
      </c>
      <c r="N386" s="299">
        <v>46087</v>
      </c>
      <c r="O386" s="561">
        <v>321300000</v>
      </c>
      <c r="P386" s="302">
        <v>46108</v>
      </c>
      <c r="Q386" s="293" t="s">
        <v>50</v>
      </c>
      <c r="R386" s="302">
        <v>46112</v>
      </c>
      <c r="S386" s="293">
        <v>1540</v>
      </c>
      <c r="T386" s="495">
        <v>221205</v>
      </c>
      <c r="U386" s="555">
        <f t="shared" si="167"/>
        <v>15900000</v>
      </c>
      <c r="V386" s="300">
        <v>46112</v>
      </c>
      <c r="W386" s="301" t="s">
        <v>2592</v>
      </c>
      <c r="X386" s="302">
        <v>46122</v>
      </c>
      <c r="Y386" s="307">
        <v>46212</v>
      </c>
      <c r="Z386" s="299"/>
      <c r="AA386" s="295"/>
      <c r="AB386" s="303">
        <f t="shared" si="168"/>
        <v>5300000</v>
      </c>
      <c r="AC386" s="295"/>
      <c r="AD386" s="629" t="s">
        <v>2593</v>
      </c>
      <c r="AE386" s="295">
        <v>0</v>
      </c>
      <c r="AF386" s="295">
        <v>0</v>
      </c>
      <c r="AG386" s="295">
        <v>0</v>
      </c>
      <c r="AH386" s="295" t="s">
        <v>2594</v>
      </c>
      <c r="AI386" s="295">
        <v>3208002306</v>
      </c>
      <c r="AJ386" s="312" t="s">
        <v>2595</v>
      </c>
      <c r="AK386" s="306">
        <v>34835</v>
      </c>
      <c r="AL386" s="293">
        <v>30</v>
      </c>
      <c r="AM386" s="301" t="s">
        <v>769</v>
      </c>
      <c r="AN386" s="715" t="s">
        <v>2572</v>
      </c>
    </row>
    <row r="387" spans="1:40" ht="17.25" customHeight="1" x14ac:dyDescent="0.3">
      <c r="A387" s="576">
        <v>386</v>
      </c>
      <c r="B387" s="525" t="s">
        <v>1515</v>
      </c>
      <c r="C387" s="295" t="s">
        <v>1466</v>
      </c>
      <c r="D387" s="232" t="s">
        <v>2384</v>
      </c>
      <c r="E387" s="293" t="s">
        <v>62</v>
      </c>
      <c r="F387" s="295" t="s">
        <v>434</v>
      </c>
      <c r="G387" s="545" t="s">
        <v>1325</v>
      </c>
      <c r="H387" s="555">
        <v>9450000</v>
      </c>
      <c r="I387" s="295" t="s">
        <v>2596</v>
      </c>
      <c r="J387" s="508">
        <v>1110458809</v>
      </c>
      <c r="K387" s="538" t="s">
        <v>89</v>
      </c>
      <c r="L387" s="297">
        <v>8</v>
      </c>
      <c r="M387" s="297">
        <v>1289</v>
      </c>
      <c r="N387" s="299">
        <v>46087</v>
      </c>
      <c r="O387" s="561">
        <v>1578150000</v>
      </c>
      <c r="P387" s="302">
        <v>46111</v>
      </c>
      <c r="Q387" s="293" t="s">
        <v>50</v>
      </c>
      <c r="R387" s="302">
        <v>46111</v>
      </c>
      <c r="S387" s="293">
        <v>1518</v>
      </c>
      <c r="T387" s="495">
        <v>221202</v>
      </c>
      <c r="U387" s="555">
        <f t="shared" si="167"/>
        <v>9450000</v>
      </c>
      <c r="V387" s="300">
        <v>46112</v>
      </c>
      <c r="W387" s="301">
        <v>100055036</v>
      </c>
      <c r="X387" s="302">
        <v>46120</v>
      </c>
      <c r="Y387" s="307">
        <v>46210</v>
      </c>
      <c r="Z387" s="299"/>
      <c r="AA387" s="295"/>
      <c r="AB387" s="303">
        <f t="shared" si="168"/>
        <v>3150000</v>
      </c>
      <c r="AC387" s="295"/>
      <c r="AD387" s="628" t="s">
        <v>2597</v>
      </c>
      <c r="AE387" s="295">
        <v>0</v>
      </c>
      <c r="AF387" s="295">
        <v>0</v>
      </c>
      <c r="AG387" s="295">
        <v>0</v>
      </c>
      <c r="AH387" s="295" t="s">
        <v>2598</v>
      </c>
      <c r="AI387" s="295">
        <v>3202206400</v>
      </c>
      <c r="AJ387" s="312" t="s">
        <v>2599</v>
      </c>
      <c r="AK387" s="306">
        <v>31879</v>
      </c>
      <c r="AL387" s="293">
        <v>38</v>
      </c>
      <c r="AM387" s="301" t="s">
        <v>274</v>
      </c>
      <c r="AN387" s="710" t="s">
        <v>2600</v>
      </c>
    </row>
    <row r="388" spans="1:40" ht="17.25" customHeight="1" x14ac:dyDescent="0.3">
      <c r="A388" s="576">
        <v>387</v>
      </c>
      <c r="B388" s="525" t="s">
        <v>1515</v>
      </c>
      <c r="C388" s="295" t="s">
        <v>1466</v>
      </c>
      <c r="D388" s="232" t="s">
        <v>2384</v>
      </c>
      <c r="E388" s="293" t="s">
        <v>62</v>
      </c>
      <c r="F388" s="295" t="s">
        <v>434</v>
      </c>
      <c r="G388" s="545" t="s">
        <v>1325</v>
      </c>
      <c r="H388" s="555">
        <v>9450000</v>
      </c>
      <c r="I388" s="295" t="s">
        <v>2601</v>
      </c>
      <c r="J388" s="508">
        <v>1111042103</v>
      </c>
      <c r="K388" s="538" t="s">
        <v>1443</v>
      </c>
      <c r="L388" s="297">
        <v>4</v>
      </c>
      <c r="M388" s="297">
        <v>1289</v>
      </c>
      <c r="N388" s="299">
        <v>46087</v>
      </c>
      <c r="O388" s="561">
        <v>1578150000</v>
      </c>
      <c r="P388" s="302">
        <v>46111</v>
      </c>
      <c r="Q388" s="293" t="s">
        <v>50</v>
      </c>
      <c r="R388" s="491">
        <v>46118</v>
      </c>
      <c r="S388" s="293">
        <v>1556</v>
      </c>
      <c r="T388" s="495">
        <v>221202</v>
      </c>
      <c r="U388" s="555">
        <f t="shared" si="167"/>
        <v>9450000</v>
      </c>
      <c r="V388" s="300">
        <v>46118</v>
      </c>
      <c r="W388" s="301">
        <v>1000551644</v>
      </c>
      <c r="X388" s="302">
        <v>46121</v>
      </c>
      <c r="Y388" s="307">
        <v>46211</v>
      </c>
      <c r="Z388" s="299"/>
      <c r="AA388" s="295"/>
      <c r="AB388" s="303">
        <f t="shared" si="168"/>
        <v>3150000</v>
      </c>
      <c r="AC388" s="295"/>
      <c r="AD388" s="629" t="s">
        <v>2602</v>
      </c>
      <c r="AE388" s="295">
        <v>0</v>
      </c>
      <c r="AF388" s="295">
        <v>0</v>
      </c>
      <c r="AG388" s="295">
        <v>0</v>
      </c>
      <c r="AH388" s="295" t="s">
        <v>2603</v>
      </c>
      <c r="AI388" s="295">
        <v>3208872621</v>
      </c>
      <c r="AJ388" s="312" t="s">
        <v>2604</v>
      </c>
      <c r="AK388" s="306">
        <v>37999</v>
      </c>
      <c r="AL388" s="293">
        <v>22</v>
      </c>
      <c r="AM388" s="301" t="s">
        <v>274</v>
      </c>
      <c r="AN388" s="710" t="s">
        <v>2600</v>
      </c>
    </row>
    <row r="389" spans="1:40" ht="17.25" customHeight="1" x14ac:dyDescent="0.3">
      <c r="A389" s="576">
        <v>388</v>
      </c>
      <c r="B389" s="525" t="s">
        <v>1515</v>
      </c>
      <c r="C389" s="295" t="s">
        <v>1466</v>
      </c>
      <c r="D389" s="232" t="s">
        <v>2384</v>
      </c>
      <c r="E389" s="293" t="s">
        <v>62</v>
      </c>
      <c r="F389" s="295" t="s">
        <v>434</v>
      </c>
      <c r="G389" s="545" t="s">
        <v>1325</v>
      </c>
      <c r="H389" s="555">
        <v>9450000</v>
      </c>
      <c r="I389" s="295" t="s">
        <v>2605</v>
      </c>
      <c r="J389" s="508">
        <v>65768310</v>
      </c>
      <c r="K389" s="538" t="s">
        <v>89</v>
      </c>
      <c r="L389" s="297">
        <v>1</v>
      </c>
      <c r="M389" s="297">
        <v>1289</v>
      </c>
      <c r="N389" s="299">
        <v>46087</v>
      </c>
      <c r="O389" s="561">
        <v>1578150000</v>
      </c>
      <c r="P389" s="302">
        <v>46111</v>
      </c>
      <c r="Q389" s="293" t="s">
        <v>50</v>
      </c>
      <c r="R389" s="491">
        <v>46113</v>
      </c>
      <c r="S389" s="293">
        <v>1553</v>
      </c>
      <c r="T389" s="495">
        <v>221202</v>
      </c>
      <c r="U389" s="555">
        <f t="shared" si="167"/>
        <v>9450000</v>
      </c>
      <c r="V389" s="300">
        <v>46120</v>
      </c>
      <c r="W389" s="301" t="s">
        <v>2606</v>
      </c>
      <c r="X389" s="302">
        <v>46121</v>
      </c>
      <c r="Y389" s="307">
        <v>46211</v>
      </c>
      <c r="Z389" s="299"/>
      <c r="AA389" s="295"/>
      <c r="AB389" s="303">
        <f t="shared" si="168"/>
        <v>3150000</v>
      </c>
      <c r="AC389" s="295"/>
      <c r="AD389" s="628" t="s">
        <v>2607</v>
      </c>
      <c r="AE389" s="295">
        <v>0</v>
      </c>
      <c r="AF389" s="295">
        <v>0</v>
      </c>
      <c r="AG389" s="295">
        <v>0</v>
      </c>
      <c r="AH389" s="295" t="s">
        <v>2608</v>
      </c>
      <c r="AI389" s="295">
        <v>3144293520</v>
      </c>
      <c r="AJ389" s="312" t="s">
        <v>2609</v>
      </c>
      <c r="AK389" s="306">
        <v>27676</v>
      </c>
      <c r="AL389" s="293">
        <v>40</v>
      </c>
      <c r="AM389" s="301" t="s">
        <v>274</v>
      </c>
      <c r="AN389" s="710" t="s">
        <v>2600</v>
      </c>
    </row>
    <row r="390" spans="1:40" ht="17.25" customHeight="1" x14ac:dyDescent="0.3">
      <c r="A390" s="576">
        <v>389</v>
      </c>
      <c r="B390" s="525" t="s">
        <v>1515</v>
      </c>
      <c r="C390" s="295" t="s">
        <v>1466</v>
      </c>
      <c r="D390" s="232" t="s">
        <v>2411</v>
      </c>
      <c r="E390" s="293" t="s">
        <v>62</v>
      </c>
      <c r="F390" s="295" t="s">
        <v>107</v>
      </c>
      <c r="G390" s="545" t="s">
        <v>1325</v>
      </c>
      <c r="H390" s="555">
        <v>25650000</v>
      </c>
      <c r="I390" s="295" t="s">
        <v>2610</v>
      </c>
      <c r="J390" s="508">
        <v>80821939</v>
      </c>
      <c r="K390" s="538" t="s">
        <v>89</v>
      </c>
      <c r="L390" s="297">
        <v>4</v>
      </c>
      <c r="M390" s="297">
        <v>1291</v>
      </c>
      <c r="N390" s="299">
        <v>46087</v>
      </c>
      <c r="O390" s="561">
        <v>589050000</v>
      </c>
      <c r="P390" s="302">
        <v>46111</v>
      </c>
      <c r="Q390" s="293" t="s">
        <v>50</v>
      </c>
      <c r="R390" s="491">
        <v>46113</v>
      </c>
      <c r="S390" s="293">
        <v>1554</v>
      </c>
      <c r="T390" s="495">
        <v>221205</v>
      </c>
      <c r="U390" s="555">
        <f t="shared" si="167"/>
        <v>25650000</v>
      </c>
      <c r="V390" s="300">
        <v>46113</v>
      </c>
      <c r="W390" s="301" t="s">
        <v>2611</v>
      </c>
      <c r="X390" s="302">
        <v>46129</v>
      </c>
      <c r="Y390" s="307">
        <v>46219</v>
      </c>
      <c r="Z390" s="299"/>
      <c r="AA390" s="295"/>
      <c r="AB390" s="303">
        <f t="shared" si="168"/>
        <v>8550000</v>
      </c>
      <c r="AC390" s="295"/>
      <c r="AD390" s="629" t="s">
        <v>2612</v>
      </c>
      <c r="AE390" s="295">
        <v>0</v>
      </c>
      <c r="AF390" s="295">
        <v>0</v>
      </c>
      <c r="AG390" s="295">
        <v>0</v>
      </c>
      <c r="AH390" s="295" t="s">
        <v>2613</v>
      </c>
      <c r="AI390" s="295">
        <v>3166165803</v>
      </c>
      <c r="AJ390" s="312" t="s">
        <v>2614</v>
      </c>
      <c r="AK390" s="306">
        <v>31146</v>
      </c>
      <c r="AL390" s="293">
        <v>40</v>
      </c>
      <c r="AM390" s="301" t="s">
        <v>1440</v>
      </c>
      <c r="AN390" s="710" t="s">
        <v>2600</v>
      </c>
    </row>
    <row r="391" spans="1:40" ht="17.25" customHeight="1" x14ac:dyDescent="0.3">
      <c r="A391" s="580">
        <v>390</v>
      </c>
      <c r="B391" s="525" t="s">
        <v>1515</v>
      </c>
      <c r="C391" s="295" t="s">
        <v>1466</v>
      </c>
      <c r="D391" s="232" t="s">
        <v>2489</v>
      </c>
      <c r="E391" s="293" t="s">
        <v>62</v>
      </c>
      <c r="F391" s="294" t="s">
        <v>1426</v>
      </c>
      <c r="G391" s="545" t="s">
        <v>1325</v>
      </c>
      <c r="H391" s="555">
        <v>19200000</v>
      </c>
      <c r="I391" s="295" t="s">
        <v>2615</v>
      </c>
      <c r="J391" s="508">
        <v>1110593741</v>
      </c>
      <c r="K391" s="538" t="s">
        <v>89</v>
      </c>
      <c r="L391" s="297">
        <v>3</v>
      </c>
      <c r="M391" s="297">
        <v>1286</v>
      </c>
      <c r="N391" s="299">
        <v>46087</v>
      </c>
      <c r="O391" s="561">
        <v>1068800000</v>
      </c>
      <c r="P391" s="302">
        <v>46111</v>
      </c>
      <c r="Q391" s="293" t="s">
        <v>50</v>
      </c>
      <c r="R391" s="302">
        <v>46111</v>
      </c>
      <c r="S391" s="293">
        <v>1517</v>
      </c>
      <c r="T391" s="495">
        <v>221205</v>
      </c>
      <c r="U391" s="555">
        <f t="shared" si="167"/>
        <v>19200000</v>
      </c>
      <c r="V391" s="300">
        <v>46112</v>
      </c>
      <c r="W391" s="301" t="s">
        <v>2616</v>
      </c>
      <c r="X391" s="302">
        <v>46120</v>
      </c>
      <c r="Y391" s="307">
        <v>46210</v>
      </c>
      <c r="Z391" s="299"/>
      <c r="AA391" s="295"/>
      <c r="AB391" s="303">
        <f t="shared" si="168"/>
        <v>6400000</v>
      </c>
      <c r="AC391" s="295"/>
      <c r="AD391" s="628" t="s">
        <v>2617</v>
      </c>
      <c r="AE391" s="295">
        <v>0</v>
      </c>
      <c r="AF391" s="295">
        <v>0</v>
      </c>
      <c r="AG391" s="295">
        <v>0</v>
      </c>
      <c r="AH391" s="295" t="s">
        <v>2618</v>
      </c>
      <c r="AI391" s="295">
        <v>3156069302</v>
      </c>
      <c r="AJ391" s="312" t="s">
        <v>2619</v>
      </c>
      <c r="AK391" s="306">
        <v>36078</v>
      </c>
      <c r="AL391" s="293">
        <v>37</v>
      </c>
      <c r="AM391" s="301" t="s">
        <v>1473</v>
      </c>
      <c r="AN391" s="710" t="s">
        <v>2600</v>
      </c>
    </row>
    <row r="392" spans="1:40" ht="17.25" customHeight="1" x14ac:dyDescent="0.3">
      <c r="A392" s="576">
        <v>391</v>
      </c>
      <c r="B392" s="525" t="s">
        <v>1515</v>
      </c>
      <c r="C392" s="295" t="s">
        <v>1466</v>
      </c>
      <c r="D392" s="232" t="s">
        <v>2399</v>
      </c>
      <c r="E392" s="293" t="s">
        <v>62</v>
      </c>
      <c r="F392" s="296" t="s">
        <v>769</v>
      </c>
      <c r="G392" s="545" t="s">
        <v>1325</v>
      </c>
      <c r="H392" s="555">
        <v>15900000</v>
      </c>
      <c r="I392" s="295" t="s">
        <v>2620</v>
      </c>
      <c r="J392" s="508">
        <v>1110497453</v>
      </c>
      <c r="K392" s="538" t="s">
        <v>89</v>
      </c>
      <c r="L392" s="297">
        <v>6</v>
      </c>
      <c r="M392" s="297">
        <v>1293</v>
      </c>
      <c r="N392" s="299">
        <v>46087</v>
      </c>
      <c r="O392" s="561">
        <v>321300000</v>
      </c>
      <c r="P392" s="302">
        <v>46111</v>
      </c>
      <c r="Q392" s="293" t="s">
        <v>50</v>
      </c>
      <c r="R392" s="491">
        <v>46118</v>
      </c>
      <c r="S392" s="293">
        <v>1558</v>
      </c>
      <c r="T392" s="495">
        <v>221205</v>
      </c>
      <c r="U392" s="555">
        <f t="shared" si="167"/>
        <v>15900000</v>
      </c>
      <c r="V392" s="300">
        <v>46120</v>
      </c>
      <c r="W392" s="301" t="s">
        <v>2621</v>
      </c>
      <c r="X392" s="302">
        <v>46121</v>
      </c>
      <c r="Y392" s="307">
        <v>46211</v>
      </c>
      <c r="Z392" s="299"/>
      <c r="AA392" s="295"/>
      <c r="AB392" s="303">
        <f t="shared" si="168"/>
        <v>5300000</v>
      </c>
      <c r="AC392" s="295"/>
      <c r="AD392" s="629" t="s">
        <v>2622</v>
      </c>
      <c r="AE392" s="295">
        <v>0</v>
      </c>
      <c r="AF392" s="295">
        <v>0</v>
      </c>
      <c r="AG392" s="295">
        <v>0</v>
      </c>
      <c r="AH392" s="295" t="s">
        <v>2623</v>
      </c>
      <c r="AI392" s="295">
        <v>3146934228</v>
      </c>
      <c r="AJ392" s="312" t="s">
        <v>2624</v>
      </c>
      <c r="AK392" s="306">
        <v>32946</v>
      </c>
      <c r="AL392" s="293">
        <v>35</v>
      </c>
      <c r="AM392" s="301" t="s">
        <v>769</v>
      </c>
      <c r="AN392" s="710" t="s">
        <v>2600</v>
      </c>
    </row>
    <row r="393" spans="1:40" ht="17.25" customHeight="1" x14ac:dyDescent="0.3">
      <c r="A393" s="572">
        <v>392</v>
      </c>
      <c r="B393" s="525" t="s">
        <v>41</v>
      </c>
      <c r="C393" s="295" t="s">
        <v>60</v>
      </c>
      <c r="D393" s="295" t="s">
        <v>257</v>
      </c>
      <c r="E393" s="293" t="s">
        <v>62</v>
      </c>
      <c r="F393" s="295" t="s">
        <v>258</v>
      </c>
      <c r="G393" s="545" t="s">
        <v>64</v>
      </c>
      <c r="H393" s="555">
        <v>9000000</v>
      </c>
      <c r="I393" s="295" t="s">
        <v>259</v>
      </c>
      <c r="J393" s="508" t="s">
        <v>260</v>
      </c>
      <c r="K393" s="533" t="s">
        <v>261</v>
      </c>
      <c r="L393" s="297">
        <v>5</v>
      </c>
      <c r="M393" s="297">
        <v>1396</v>
      </c>
      <c r="N393" s="298">
        <v>46107</v>
      </c>
      <c r="O393" s="561">
        <v>9000000</v>
      </c>
      <c r="P393" s="302">
        <v>46111</v>
      </c>
      <c r="Q393" s="293" t="s">
        <v>50</v>
      </c>
      <c r="R393" s="302">
        <v>46112</v>
      </c>
      <c r="S393" s="293">
        <v>1542</v>
      </c>
      <c r="T393" s="495">
        <v>2101020301</v>
      </c>
      <c r="U393" s="555">
        <f t="shared" ref="U393:U394" si="169">+H393</f>
        <v>9000000</v>
      </c>
      <c r="V393" s="300">
        <v>46112</v>
      </c>
      <c r="W393" s="301" t="s">
        <v>2625</v>
      </c>
      <c r="X393" s="302">
        <v>46113</v>
      </c>
      <c r="Y393" s="307">
        <v>46172</v>
      </c>
      <c r="Z393" s="314"/>
      <c r="AA393" s="314"/>
      <c r="AB393" s="303">
        <f>+U393/2</f>
        <v>4500000</v>
      </c>
      <c r="AC393" s="303"/>
      <c r="AD393" s="628" t="s">
        <v>2626</v>
      </c>
      <c r="AE393" s="295">
        <v>0</v>
      </c>
      <c r="AF393" s="295">
        <v>0</v>
      </c>
      <c r="AG393" s="295">
        <v>0</v>
      </c>
      <c r="AH393" s="295" t="s">
        <v>264</v>
      </c>
      <c r="AI393" s="295">
        <v>3042092595</v>
      </c>
      <c r="AJ393" s="312" t="s">
        <v>265</v>
      </c>
      <c r="AK393" s="306">
        <v>34272</v>
      </c>
      <c r="AL393" s="293">
        <v>32</v>
      </c>
      <c r="AM393" s="301" t="s">
        <v>149</v>
      </c>
      <c r="AN393" s="301" t="s">
        <v>255</v>
      </c>
    </row>
    <row r="394" spans="1:40" ht="17.25" customHeight="1" x14ac:dyDescent="0.3">
      <c r="A394" s="572">
        <v>393</v>
      </c>
      <c r="B394" s="525" t="s">
        <v>41</v>
      </c>
      <c r="C394" s="232" t="s">
        <v>2627</v>
      </c>
      <c r="D394" s="232" t="s">
        <v>2628</v>
      </c>
      <c r="E394" s="293" t="s">
        <v>62</v>
      </c>
      <c r="F394" s="232" t="s">
        <v>1019</v>
      </c>
      <c r="G394" s="545"/>
      <c r="H394" s="560">
        <v>15900000</v>
      </c>
      <c r="I394" s="232" t="s">
        <v>1033</v>
      </c>
      <c r="J394" s="517">
        <v>1110579160</v>
      </c>
      <c r="K394" s="538" t="s">
        <v>89</v>
      </c>
      <c r="L394" s="297">
        <v>6</v>
      </c>
      <c r="M394" s="297">
        <v>1409</v>
      </c>
      <c r="N394" s="298">
        <v>46111</v>
      </c>
      <c r="O394" s="561">
        <f t="shared" ref="O394" si="170">+H394</f>
        <v>15900000</v>
      </c>
      <c r="P394" s="491">
        <v>46113</v>
      </c>
      <c r="Q394" s="293" t="s">
        <v>50</v>
      </c>
      <c r="R394" s="491">
        <v>46113</v>
      </c>
      <c r="S394" s="293">
        <v>1555</v>
      </c>
      <c r="T394" s="495">
        <v>21030202</v>
      </c>
      <c r="U394" s="555">
        <f t="shared" si="169"/>
        <v>15900000</v>
      </c>
      <c r="V394" s="300">
        <v>46113</v>
      </c>
      <c r="W394" s="301">
        <v>100055113</v>
      </c>
      <c r="X394" s="302">
        <v>46113</v>
      </c>
      <c r="Y394" s="307">
        <v>46203</v>
      </c>
      <c r="Z394" s="299"/>
      <c r="AA394" s="295"/>
      <c r="AB394" s="303">
        <f t="shared" ref="AB394:AB401" si="171">+U394/3</f>
        <v>5300000</v>
      </c>
      <c r="AC394" s="295"/>
      <c r="AD394" s="629" t="s">
        <v>2629</v>
      </c>
      <c r="AE394" s="295">
        <v>0</v>
      </c>
      <c r="AF394" s="295">
        <v>0</v>
      </c>
      <c r="AG394" s="295">
        <v>0</v>
      </c>
      <c r="AH394" s="232" t="s">
        <v>2630</v>
      </c>
      <c r="AI394" s="232">
        <v>3208749573</v>
      </c>
      <c r="AJ394" s="366" t="s">
        <v>2631</v>
      </c>
      <c r="AK394" s="306">
        <v>35453</v>
      </c>
      <c r="AL394" s="293"/>
      <c r="AM394" s="301" t="str">
        <f t="shared" ref="AM394" si="172">+F394</f>
        <v>INGENIERO BIOMÉDICO</v>
      </c>
      <c r="AN394" s="301"/>
    </row>
    <row r="395" spans="1:40" ht="17.25" customHeight="1" x14ac:dyDescent="0.3">
      <c r="A395" s="576">
        <v>394</v>
      </c>
      <c r="B395" s="525" t="s">
        <v>1515</v>
      </c>
      <c r="C395" s="295" t="s">
        <v>1466</v>
      </c>
      <c r="D395" s="232" t="s">
        <v>2384</v>
      </c>
      <c r="E395" s="293" t="s">
        <v>62</v>
      </c>
      <c r="F395" s="295" t="s">
        <v>434</v>
      </c>
      <c r="G395" s="545" t="s">
        <v>1325</v>
      </c>
      <c r="H395" s="555">
        <v>9450000</v>
      </c>
      <c r="I395" s="295" t="s">
        <v>2632</v>
      </c>
      <c r="J395" s="508">
        <v>38252408</v>
      </c>
      <c r="K395" s="538" t="s">
        <v>89</v>
      </c>
      <c r="L395" s="297">
        <v>0</v>
      </c>
      <c r="M395" s="297">
        <v>1289</v>
      </c>
      <c r="N395" s="299">
        <v>46087</v>
      </c>
      <c r="O395" s="561">
        <v>1578150000</v>
      </c>
      <c r="P395" s="302">
        <v>46118</v>
      </c>
      <c r="Q395" s="293" t="s">
        <v>50</v>
      </c>
      <c r="R395" s="302">
        <v>46120</v>
      </c>
      <c r="S395" s="293">
        <v>1588</v>
      </c>
      <c r="T395" s="495">
        <v>221202</v>
      </c>
      <c r="U395" s="555">
        <f t="shared" ref="U395:U401" si="173">+H395</f>
        <v>9450000</v>
      </c>
      <c r="V395" s="300">
        <v>46120</v>
      </c>
      <c r="W395" s="301" t="s">
        <v>2633</v>
      </c>
      <c r="X395" s="302">
        <v>46127</v>
      </c>
      <c r="Y395" s="307">
        <v>46217</v>
      </c>
      <c r="Z395" s="299"/>
      <c r="AA395" s="295"/>
      <c r="AB395" s="303">
        <f t="shared" si="171"/>
        <v>3150000</v>
      </c>
      <c r="AC395" s="295"/>
      <c r="AD395" s="628" t="s">
        <v>2634</v>
      </c>
      <c r="AE395" s="295">
        <v>0</v>
      </c>
      <c r="AF395" s="295">
        <v>0</v>
      </c>
      <c r="AG395" s="295">
        <v>0</v>
      </c>
      <c r="AH395" s="295" t="s">
        <v>2635</v>
      </c>
      <c r="AI395" s="295">
        <v>3133544305</v>
      </c>
      <c r="AJ395" s="312" t="s">
        <v>2636</v>
      </c>
      <c r="AK395" s="306">
        <v>22542</v>
      </c>
      <c r="AL395" s="293">
        <v>58</v>
      </c>
      <c r="AM395" s="301" t="s">
        <v>274</v>
      </c>
      <c r="AN395" s="702" t="s">
        <v>2637</v>
      </c>
    </row>
    <row r="396" spans="1:40" ht="17.25" customHeight="1" x14ac:dyDescent="0.3">
      <c r="A396" s="576">
        <v>395</v>
      </c>
      <c r="B396" s="525" t="s">
        <v>1515</v>
      </c>
      <c r="C396" s="295" t="s">
        <v>1466</v>
      </c>
      <c r="D396" s="232" t="s">
        <v>2384</v>
      </c>
      <c r="E396" s="293" t="s">
        <v>62</v>
      </c>
      <c r="F396" s="295" t="s">
        <v>434</v>
      </c>
      <c r="G396" s="545" t="s">
        <v>1325</v>
      </c>
      <c r="H396" s="555">
        <v>9450000</v>
      </c>
      <c r="I396" s="295" t="s">
        <v>2638</v>
      </c>
      <c r="J396" s="508">
        <v>1105306782</v>
      </c>
      <c r="K396" s="538" t="s">
        <v>2395</v>
      </c>
      <c r="L396" s="297">
        <v>8</v>
      </c>
      <c r="M396" s="297">
        <v>1289</v>
      </c>
      <c r="N396" s="299">
        <v>46087</v>
      </c>
      <c r="O396" s="561">
        <v>1578150000</v>
      </c>
      <c r="P396" s="302">
        <v>46118</v>
      </c>
      <c r="Q396" s="293" t="s">
        <v>50</v>
      </c>
      <c r="R396" s="302">
        <v>46121</v>
      </c>
      <c r="S396" s="293">
        <v>1591</v>
      </c>
      <c r="T396" s="495">
        <v>221202</v>
      </c>
      <c r="U396" s="555">
        <f t="shared" si="173"/>
        <v>9450000</v>
      </c>
      <c r="V396" s="398" t="s">
        <v>2076</v>
      </c>
      <c r="W396" s="301">
        <v>100055253</v>
      </c>
      <c r="X396" s="302">
        <v>46128</v>
      </c>
      <c r="Y396" s="307">
        <v>46218</v>
      </c>
      <c r="Z396" s="299"/>
      <c r="AA396" s="295"/>
      <c r="AB396" s="303">
        <f t="shared" si="171"/>
        <v>3150000</v>
      </c>
      <c r="AC396" s="295"/>
      <c r="AD396" s="629" t="s">
        <v>2639</v>
      </c>
      <c r="AE396" s="295">
        <v>0</v>
      </c>
      <c r="AF396" s="295">
        <v>0</v>
      </c>
      <c r="AG396" s="295">
        <v>0</v>
      </c>
      <c r="AH396" s="295" t="s">
        <v>2640</v>
      </c>
      <c r="AI396" s="295">
        <v>3142037195</v>
      </c>
      <c r="AJ396" s="312" t="s">
        <v>2641</v>
      </c>
      <c r="AK396" s="306">
        <v>35599</v>
      </c>
      <c r="AL396" s="293">
        <v>28</v>
      </c>
      <c r="AM396" s="301" t="s">
        <v>274</v>
      </c>
      <c r="AN396" s="702" t="s">
        <v>2637</v>
      </c>
    </row>
    <row r="397" spans="1:40" ht="17.25" customHeight="1" x14ac:dyDescent="0.3">
      <c r="A397" s="576">
        <v>396</v>
      </c>
      <c r="B397" s="525" t="s">
        <v>1515</v>
      </c>
      <c r="C397" s="295" t="s">
        <v>1466</v>
      </c>
      <c r="D397" s="232" t="s">
        <v>2384</v>
      </c>
      <c r="E397" s="293" t="s">
        <v>62</v>
      </c>
      <c r="F397" s="295" t="s">
        <v>434</v>
      </c>
      <c r="G397" s="545" t="s">
        <v>1325</v>
      </c>
      <c r="H397" s="555">
        <v>9450000</v>
      </c>
      <c r="I397" s="295" t="s">
        <v>2642</v>
      </c>
      <c r="J397" s="508">
        <v>1005771368</v>
      </c>
      <c r="K397" s="538" t="s">
        <v>89</v>
      </c>
      <c r="L397" s="297">
        <v>1</v>
      </c>
      <c r="M397" s="297">
        <v>1289</v>
      </c>
      <c r="N397" s="299">
        <v>46087</v>
      </c>
      <c r="O397" s="561">
        <v>1578150000</v>
      </c>
      <c r="P397" s="302">
        <v>46118</v>
      </c>
      <c r="Q397" s="293" t="s">
        <v>50</v>
      </c>
      <c r="R397" s="302">
        <v>46119</v>
      </c>
      <c r="S397" s="293">
        <v>1582</v>
      </c>
      <c r="T397" s="495">
        <v>221202</v>
      </c>
      <c r="U397" s="555">
        <f t="shared" si="173"/>
        <v>9450000</v>
      </c>
      <c r="V397" s="300">
        <v>46118</v>
      </c>
      <c r="W397" s="301" t="s">
        <v>2643</v>
      </c>
      <c r="X397" s="302">
        <v>46126</v>
      </c>
      <c r="Y397" s="307">
        <v>46216</v>
      </c>
      <c r="Z397" s="299"/>
      <c r="AA397" s="295"/>
      <c r="AB397" s="303">
        <f t="shared" si="171"/>
        <v>3150000</v>
      </c>
      <c r="AC397" s="295"/>
      <c r="AD397" s="628" t="s">
        <v>2644</v>
      </c>
      <c r="AE397" s="295">
        <v>0</v>
      </c>
      <c r="AF397" s="295">
        <v>0</v>
      </c>
      <c r="AG397" s="295">
        <v>0</v>
      </c>
      <c r="AH397" s="295" t="s">
        <v>2645</v>
      </c>
      <c r="AI397" s="295">
        <v>3224380115</v>
      </c>
      <c r="AJ397" s="312" t="s">
        <v>2646</v>
      </c>
      <c r="AK397" s="306">
        <v>36458</v>
      </c>
      <c r="AL397" s="293">
        <v>25</v>
      </c>
      <c r="AM397" s="301" t="s">
        <v>274</v>
      </c>
      <c r="AN397" s="702" t="s">
        <v>2637</v>
      </c>
    </row>
    <row r="398" spans="1:40" ht="17.25" customHeight="1" x14ac:dyDescent="0.3">
      <c r="A398" s="576">
        <v>397</v>
      </c>
      <c r="B398" s="525" t="s">
        <v>1515</v>
      </c>
      <c r="C398" s="295" t="s">
        <v>1466</v>
      </c>
      <c r="D398" s="232" t="s">
        <v>2411</v>
      </c>
      <c r="E398" s="293" t="s">
        <v>62</v>
      </c>
      <c r="F398" s="295" t="s">
        <v>107</v>
      </c>
      <c r="G398" s="545" t="s">
        <v>1325</v>
      </c>
      <c r="H398" s="555">
        <v>25650000</v>
      </c>
      <c r="I398" s="295" t="s">
        <v>2647</v>
      </c>
      <c r="J398" s="508">
        <v>1110557216</v>
      </c>
      <c r="K398" s="538" t="s">
        <v>89</v>
      </c>
      <c r="L398" s="297">
        <v>5</v>
      </c>
      <c r="M398" s="297">
        <v>1291</v>
      </c>
      <c r="N398" s="299">
        <v>46087</v>
      </c>
      <c r="O398" s="561">
        <v>589050000</v>
      </c>
      <c r="P398" s="302">
        <v>46118</v>
      </c>
      <c r="Q398" s="293" t="s">
        <v>50</v>
      </c>
      <c r="R398" s="302">
        <v>46116</v>
      </c>
      <c r="S398" s="293">
        <v>1583</v>
      </c>
      <c r="T398" s="495">
        <v>221205</v>
      </c>
      <c r="U398" s="555">
        <f t="shared" si="173"/>
        <v>25650000</v>
      </c>
      <c r="V398" s="300">
        <v>46118</v>
      </c>
      <c r="W398" s="301" t="s">
        <v>2648</v>
      </c>
      <c r="X398" s="302">
        <v>46126</v>
      </c>
      <c r="Y398" s="307">
        <v>46216</v>
      </c>
      <c r="Z398" s="299"/>
      <c r="AA398" s="295"/>
      <c r="AB398" s="303">
        <f t="shared" si="171"/>
        <v>8550000</v>
      </c>
      <c r="AC398" s="295"/>
      <c r="AD398" s="629" t="s">
        <v>2649</v>
      </c>
      <c r="AE398" s="295">
        <v>0</v>
      </c>
      <c r="AF398" s="295">
        <v>0</v>
      </c>
      <c r="AG398" s="295">
        <v>0</v>
      </c>
      <c r="AH398" s="295" t="s">
        <v>2650</v>
      </c>
      <c r="AI398" s="295">
        <v>3223046706</v>
      </c>
      <c r="AJ398" s="312" t="s">
        <v>2651</v>
      </c>
      <c r="AK398" s="306">
        <v>34762</v>
      </c>
      <c r="AL398" s="293">
        <v>30</v>
      </c>
      <c r="AM398" s="301" t="s">
        <v>1440</v>
      </c>
      <c r="AN398" s="702" t="s">
        <v>2637</v>
      </c>
    </row>
    <row r="399" spans="1:40" ht="17.25" customHeight="1" x14ac:dyDescent="0.3">
      <c r="A399" s="572">
        <v>398</v>
      </c>
      <c r="B399" s="525" t="s">
        <v>1515</v>
      </c>
      <c r="C399" s="295" t="s">
        <v>1466</v>
      </c>
      <c r="D399" s="232" t="s">
        <v>2489</v>
      </c>
      <c r="E399" s="293" t="s">
        <v>62</v>
      </c>
      <c r="F399" s="294" t="s">
        <v>1426</v>
      </c>
      <c r="G399" s="545" t="s">
        <v>1325</v>
      </c>
      <c r="H399" s="555">
        <v>19200000</v>
      </c>
      <c r="I399" s="295" t="s">
        <v>2652</v>
      </c>
      <c r="J399" s="508">
        <v>1110486231</v>
      </c>
      <c r="K399" s="538" t="s">
        <v>89</v>
      </c>
      <c r="L399" s="297">
        <v>0</v>
      </c>
      <c r="M399" s="297">
        <v>1286</v>
      </c>
      <c r="N399" s="299">
        <v>46087</v>
      </c>
      <c r="O399" s="561">
        <v>1068800000</v>
      </c>
      <c r="P399" s="302">
        <v>46118</v>
      </c>
      <c r="Q399" s="293" t="s">
        <v>50</v>
      </c>
      <c r="R399" s="302">
        <v>46119</v>
      </c>
      <c r="S399" s="293">
        <v>1584</v>
      </c>
      <c r="T399" s="495">
        <v>221205</v>
      </c>
      <c r="U399" s="555">
        <f t="shared" si="173"/>
        <v>19200000</v>
      </c>
      <c r="V399" s="300">
        <v>46119</v>
      </c>
      <c r="W399" s="301" t="s">
        <v>2653</v>
      </c>
      <c r="X399" s="302">
        <v>46126</v>
      </c>
      <c r="Y399" s="307">
        <v>46216</v>
      </c>
      <c r="Z399" s="299"/>
      <c r="AA399" s="295"/>
      <c r="AB399" s="303">
        <f t="shared" si="171"/>
        <v>6400000</v>
      </c>
      <c r="AC399" s="295"/>
      <c r="AD399" s="628" t="s">
        <v>2654</v>
      </c>
      <c r="AE399" s="295">
        <v>0</v>
      </c>
      <c r="AF399" s="295">
        <v>0</v>
      </c>
      <c r="AG399" s="295">
        <v>0</v>
      </c>
      <c r="AH399" s="295" t="s">
        <v>2655</v>
      </c>
      <c r="AI399" s="295">
        <v>3228228476</v>
      </c>
      <c r="AJ399" s="312" t="s">
        <v>2656</v>
      </c>
      <c r="AK399" s="306">
        <v>32574</v>
      </c>
      <c r="AL399" s="293">
        <v>36</v>
      </c>
      <c r="AM399" s="301" t="s">
        <v>1473</v>
      </c>
      <c r="AN399" s="702" t="s">
        <v>2637</v>
      </c>
    </row>
    <row r="400" spans="1:40" ht="17.25" customHeight="1" x14ac:dyDescent="0.3">
      <c r="A400" s="576">
        <v>399</v>
      </c>
      <c r="B400" s="525" t="s">
        <v>1515</v>
      </c>
      <c r="C400" s="295" t="s">
        <v>1466</v>
      </c>
      <c r="D400" s="232" t="s">
        <v>2399</v>
      </c>
      <c r="E400" s="293" t="s">
        <v>62</v>
      </c>
      <c r="F400" s="296" t="s">
        <v>769</v>
      </c>
      <c r="G400" s="545" t="s">
        <v>1325</v>
      </c>
      <c r="H400" s="555">
        <v>15900000</v>
      </c>
      <c r="I400" s="295" t="s">
        <v>2657</v>
      </c>
      <c r="J400" s="508">
        <v>40931715</v>
      </c>
      <c r="K400" s="538" t="s">
        <v>2658</v>
      </c>
      <c r="L400" s="297">
        <v>8</v>
      </c>
      <c r="M400" s="297">
        <v>1293</v>
      </c>
      <c r="N400" s="299">
        <v>46087</v>
      </c>
      <c r="O400" s="561">
        <v>321300000</v>
      </c>
      <c r="P400" s="302">
        <v>46118</v>
      </c>
      <c r="Q400" s="293" t="s">
        <v>50</v>
      </c>
      <c r="R400" s="302">
        <v>46119</v>
      </c>
      <c r="S400" s="293">
        <v>1585</v>
      </c>
      <c r="T400" s="495">
        <v>221205</v>
      </c>
      <c r="U400" s="555">
        <f t="shared" si="173"/>
        <v>15900000</v>
      </c>
      <c r="V400" s="300">
        <v>46119</v>
      </c>
      <c r="W400" s="301" t="s">
        <v>2659</v>
      </c>
      <c r="X400" s="302">
        <v>46126</v>
      </c>
      <c r="Y400" s="307">
        <v>46216</v>
      </c>
      <c r="Z400" s="299"/>
      <c r="AA400" s="295"/>
      <c r="AB400" s="303">
        <f t="shared" si="171"/>
        <v>5300000</v>
      </c>
      <c r="AC400" s="295"/>
      <c r="AD400" s="629" t="s">
        <v>2660</v>
      </c>
      <c r="AE400" s="295">
        <v>0</v>
      </c>
      <c r="AF400" s="295">
        <v>0</v>
      </c>
      <c r="AG400" s="295">
        <v>0</v>
      </c>
      <c r="AH400" s="295" t="s">
        <v>2661</v>
      </c>
      <c r="AI400" s="295">
        <v>3157125429</v>
      </c>
      <c r="AJ400" s="312" t="s">
        <v>2662</v>
      </c>
      <c r="AK400" s="306">
        <v>28233</v>
      </c>
      <c r="AL400" s="293">
        <v>28</v>
      </c>
      <c r="AM400" s="301" t="s">
        <v>769</v>
      </c>
      <c r="AN400" s="702" t="s">
        <v>2637</v>
      </c>
    </row>
    <row r="401" spans="1:40" ht="17.25" customHeight="1" x14ac:dyDescent="0.3">
      <c r="A401" s="576">
        <v>400</v>
      </c>
      <c r="B401" s="525" t="s">
        <v>1515</v>
      </c>
      <c r="C401" s="295" t="s">
        <v>1466</v>
      </c>
      <c r="D401" s="232" t="s">
        <v>2399</v>
      </c>
      <c r="E401" s="293" t="s">
        <v>62</v>
      </c>
      <c r="F401" s="296" t="s">
        <v>769</v>
      </c>
      <c r="G401" s="545" t="s">
        <v>1325</v>
      </c>
      <c r="H401" s="555">
        <v>15900000</v>
      </c>
      <c r="I401" s="295" t="s">
        <v>2663</v>
      </c>
      <c r="J401" s="508">
        <v>28551820</v>
      </c>
      <c r="K401" s="538" t="s">
        <v>2658</v>
      </c>
      <c r="L401" s="297">
        <v>5</v>
      </c>
      <c r="M401" s="297">
        <v>1293</v>
      </c>
      <c r="N401" s="299">
        <v>46087</v>
      </c>
      <c r="O401" s="561">
        <v>321300000</v>
      </c>
      <c r="P401" s="302">
        <v>46118</v>
      </c>
      <c r="Q401" s="293" t="s">
        <v>50</v>
      </c>
      <c r="R401" s="302">
        <v>46119</v>
      </c>
      <c r="S401" s="293">
        <v>1589</v>
      </c>
      <c r="T401" s="495">
        <v>221205</v>
      </c>
      <c r="U401" s="555">
        <f t="shared" si="173"/>
        <v>15900000</v>
      </c>
      <c r="V401" s="300">
        <v>46120</v>
      </c>
      <c r="W401" s="301" t="s">
        <v>2664</v>
      </c>
      <c r="X401" s="302">
        <v>46121</v>
      </c>
      <c r="Y401" s="307">
        <v>46211</v>
      </c>
      <c r="Z401" s="299"/>
      <c r="AA401" s="295"/>
      <c r="AB401" s="303">
        <f t="shared" si="171"/>
        <v>5300000</v>
      </c>
      <c r="AC401" s="295"/>
      <c r="AD401" s="628" t="s">
        <v>2665</v>
      </c>
      <c r="AE401" s="295">
        <v>0</v>
      </c>
      <c r="AF401" s="295">
        <v>0</v>
      </c>
      <c r="AG401" s="295">
        <v>0</v>
      </c>
      <c r="AH401" s="295" t="s">
        <v>2666</v>
      </c>
      <c r="AI401" s="295">
        <v>3132935519</v>
      </c>
      <c r="AJ401" s="312" t="s">
        <v>2667</v>
      </c>
      <c r="AK401" s="306">
        <v>29870</v>
      </c>
      <c r="AL401" s="293">
        <v>44</v>
      </c>
      <c r="AM401" s="301" t="s">
        <v>769</v>
      </c>
      <c r="AN401" s="717" t="s">
        <v>2479</v>
      </c>
    </row>
    <row r="402" spans="1:40" ht="17.25" customHeight="1" x14ac:dyDescent="0.3">
      <c r="A402" s="576">
        <v>401</v>
      </c>
      <c r="B402" s="525" t="s">
        <v>41</v>
      </c>
      <c r="C402" s="295" t="s">
        <v>96</v>
      </c>
      <c r="D402" s="295" t="s">
        <v>2668</v>
      </c>
      <c r="E402" s="293" t="s">
        <v>62</v>
      </c>
      <c r="F402" s="296" t="s">
        <v>2669</v>
      </c>
      <c r="G402" s="545" t="s">
        <v>64</v>
      </c>
      <c r="H402" s="555">
        <v>7545150</v>
      </c>
      <c r="I402" s="295" t="s">
        <v>2670</v>
      </c>
      <c r="J402" s="508">
        <v>65738270</v>
      </c>
      <c r="K402" s="538" t="s">
        <v>89</v>
      </c>
      <c r="L402" s="297">
        <v>7</v>
      </c>
      <c r="M402" s="297">
        <v>1404</v>
      </c>
      <c r="N402" s="299">
        <v>46111</v>
      </c>
      <c r="O402" s="561">
        <v>7545150</v>
      </c>
      <c r="P402" s="302">
        <v>46118</v>
      </c>
      <c r="Q402" s="293" t="s">
        <v>50</v>
      </c>
      <c r="R402" s="302">
        <v>46139</v>
      </c>
      <c r="S402" s="293">
        <v>1586</v>
      </c>
      <c r="T402" s="495">
        <v>2101020301</v>
      </c>
      <c r="U402" s="555">
        <f>+O402</f>
        <v>7545150</v>
      </c>
      <c r="V402" s="300">
        <v>46120</v>
      </c>
      <c r="W402" s="301" t="s">
        <v>2671</v>
      </c>
      <c r="X402" s="302">
        <v>46126</v>
      </c>
      <c r="Y402" s="307">
        <v>46171</v>
      </c>
      <c r="Z402" s="299"/>
      <c r="AA402" s="295"/>
      <c r="AB402" s="303">
        <f>+U402/1.5</f>
        <v>5030100</v>
      </c>
      <c r="AC402" s="295"/>
      <c r="AD402" s="629" t="s">
        <v>2672</v>
      </c>
      <c r="AE402" s="295">
        <v>0</v>
      </c>
      <c r="AF402" s="295">
        <v>0</v>
      </c>
      <c r="AG402" s="295">
        <v>0</v>
      </c>
      <c r="AH402" s="295" t="s">
        <v>2673</v>
      </c>
      <c r="AI402" s="295">
        <v>3105517406</v>
      </c>
      <c r="AJ402" s="312" t="s">
        <v>2674</v>
      </c>
      <c r="AK402" s="306">
        <v>24964</v>
      </c>
      <c r="AL402" s="293">
        <v>57</v>
      </c>
      <c r="AM402" s="301" t="s">
        <v>2675</v>
      </c>
      <c r="AN402" s="301"/>
    </row>
    <row r="403" spans="1:40" ht="17.25" customHeight="1" x14ac:dyDescent="0.3">
      <c r="A403" s="572">
        <v>402</v>
      </c>
      <c r="B403" s="525" t="s">
        <v>41</v>
      </c>
      <c r="C403" s="295" t="s">
        <v>96</v>
      </c>
      <c r="D403" s="295" t="s">
        <v>661</v>
      </c>
      <c r="E403" s="293" t="s">
        <v>62</v>
      </c>
      <c r="F403" s="295" t="s">
        <v>662</v>
      </c>
      <c r="G403" s="545" t="s">
        <v>64</v>
      </c>
      <c r="H403" s="555">
        <v>7545150</v>
      </c>
      <c r="I403" s="295" t="s">
        <v>663</v>
      </c>
      <c r="J403" s="508" t="s">
        <v>664</v>
      </c>
      <c r="K403" s="533" t="s">
        <v>170</v>
      </c>
      <c r="L403" s="297">
        <v>8</v>
      </c>
      <c r="M403" s="297">
        <v>1403</v>
      </c>
      <c r="N403" s="298">
        <v>46111</v>
      </c>
      <c r="O403" s="561">
        <f t="shared" ref="O403" si="174">+H403</f>
        <v>7545150</v>
      </c>
      <c r="P403" s="302">
        <v>46118</v>
      </c>
      <c r="Q403" s="293" t="s">
        <v>50</v>
      </c>
      <c r="R403" s="302">
        <v>46119</v>
      </c>
      <c r="S403" s="293">
        <v>1587</v>
      </c>
      <c r="T403" s="495">
        <v>2101020301</v>
      </c>
      <c r="U403" s="555">
        <f t="shared" ref="U403:U407" si="175">+H403</f>
        <v>7545150</v>
      </c>
      <c r="V403" s="300">
        <v>46122</v>
      </c>
      <c r="W403" s="301" t="s">
        <v>2676</v>
      </c>
      <c r="X403" s="302">
        <v>46126</v>
      </c>
      <c r="Y403" s="307">
        <v>46171</v>
      </c>
      <c r="Z403" s="299"/>
      <c r="AA403" s="295"/>
      <c r="AB403" s="303">
        <f>+U403/1.5</f>
        <v>5030100</v>
      </c>
      <c r="AC403" s="295"/>
      <c r="AD403" s="628" t="s">
        <v>2677</v>
      </c>
      <c r="AE403" s="295">
        <v>0</v>
      </c>
      <c r="AF403" s="295">
        <v>0</v>
      </c>
      <c r="AG403" s="295">
        <v>0</v>
      </c>
      <c r="AH403" s="295" t="s">
        <v>667</v>
      </c>
      <c r="AI403" s="295">
        <v>3102519518</v>
      </c>
      <c r="AJ403" s="312" t="s">
        <v>668</v>
      </c>
      <c r="AK403" s="306">
        <v>27352</v>
      </c>
      <c r="AL403" s="293">
        <v>49</v>
      </c>
      <c r="AM403" s="301" t="s">
        <v>528</v>
      </c>
      <c r="AN403" s="301" t="s">
        <v>64</v>
      </c>
    </row>
    <row r="404" spans="1:40" ht="17.25" customHeight="1" x14ac:dyDescent="0.3">
      <c r="A404" s="576">
        <v>403</v>
      </c>
      <c r="B404" s="525" t="s">
        <v>1248</v>
      </c>
      <c r="C404" s="295" t="s">
        <v>1466</v>
      </c>
      <c r="D404" s="294" t="s">
        <v>2678</v>
      </c>
      <c r="E404" s="293" t="s">
        <v>62</v>
      </c>
      <c r="F404" s="296" t="s">
        <v>2679</v>
      </c>
      <c r="G404" s="545" t="s">
        <v>46</v>
      </c>
      <c r="H404" s="555">
        <v>792800000</v>
      </c>
      <c r="I404" s="295" t="s">
        <v>2680</v>
      </c>
      <c r="J404" s="508" t="s">
        <v>2681</v>
      </c>
      <c r="K404" s="538" t="s">
        <v>89</v>
      </c>
      <c r="L404" s="297">
        <v>9</v>
      </c>
      <c r="M404" s="297">
        <v>1276</v>
      </c>
      <c r="N404" s="299">
        <v>46080</v>
      </c>
      <c r="O404" s="561">
        <f>+H404</f>
        <v>792800000</v>
      </c>
      <c r="P404" s="302">
        <v>46118</v>
      </c>
      <c r="Q404" s="293" t="s">
        <v>2682</v>
      </c>
      <c r="R404" s="302">
        <v>46118</v>
      </c>
      <c r="S404" s="293">
        <v>1559</v>
      </c>
      <c r="T404" s="495" t="s">
        <v>2683</v>
      </c>
      <c r="U404" s="555">
        <f t="shared" si="175"/>
        <v>792800000</v>
      </c>
      <c r="V404" s="300">
        <v>46118</v>
      </c>
      <c r="W404" s="301" t="s">
        <v>2684</v>
      </c>
      <c r="X404" s="302">
        <v>46119</v>
      </c>
      <c r="Y404" s="307">
        <v>46234</v>
      </c>
      <c r="Z404" s="299"/>
      <c r="AA404" s="295"/>
      <c r="AB404" s="303">
        <f>+U404/4</f>
        <v>198200000</v>
      </c>
      <c r="AC404" s="295"/>
      <c r="AD404" s="629" t="s">
        <v>2685</v>
      </c>
      <c r="AE404" s="295">
        <v>0</v>
      </c>
      <c r="AF404" s="295">
        <v>0</v>
      </c>
      <c r="AG404" s="295">
        <v>0</v>
      </c>
      <c r="AH404" s="295" t="s">
        <v>2686</v>
      </c>
      <c r="AI404" s="295">
        <v>3103140527</v>
      </c>
      <c r="AJ404" s="312" t="s">
        <v>2687</v>
      </c>
      <c r="AK404" s="313"/>
      <c r="AL404" s="293"/>
      <c r="AM404" s="301" t="s">
        <v>2688</v>
      </c>
      <c r="AN404" s="301" t="s">
        <v>46</v>
      </c>
    </row>
    <row r="405" spans="1:40" ht="17.25" customHeight="1" x14ac:dyDescent="0.3">
      <c r="A405" s="576">
        <v>404</v>
      </c>
      <c r="B405" s="525" t="s">
        <v>41</v>
      </c>
      <c r="C405" s="295" t="s">
        <v>176</v>
      </c>
      <c r="D405" s="294" t="s">
        <v>2689</v>
      </c>
      <c r="E405" s="293" t="s">
        <v>62</v>
      </c>
      <c r="F405" s="296" t="s">
        <v>2690</v>
      </c>
      <c r="G405" s="545" t="s">
        <v>46</v>
      </c>
      <c r="H405" s="555">
        <v>305458584</v>
      </c>
      <c r="I405" s="295" t="s">
        <v>2691</v>
      </c>
      <c r="J405" s="508">
        <v>800149562</v>
      </c>
      <c r="K405" s="538" t="s">
        <v>2692</v>
      </c>
      <c r="L405" s="297">
        <v>0</v>
      </c>
      <c r="M405" s="297">
        <v>1411</v>
      </c>
      <c r="N405" s="299">
        <v>46112</v>
      </c>
      <c r="O405" s="561">
        <f>+H405</f>
        <v>305458584</v>
      </c>
      <c r="P405" s="302">
        <v>46119</v>
      </c>
      <c r="Q405" s="293" t="s">
        <v>50</v>
      </c>
      <c r="R405" s="302">
        <v>46125</v>
      </c>
      <c r="S405" s="293">
        <v>1644</v>
      </c>
      <c r="T405" s="495">
        <v>21030202</v>
      </c>
      <c r="U405" s="555">
        <f t="shared" si="175"/>
        <v>305458584</v>
      </c>
      <c r="V405" s="300">
        <v>46125</v>
      </c>
      <c r="W405" s="301" t="s">
        <v>2693</v>
      </c>
      <c r="X405" s="302">
        <v>46126</v>
      </c>
      <c r="Y405" s="307">
        <v>46387</v>
      </c>
      <c r="Z405" s="299"/>
      <c r="AA405" s="295"/>
      <c r="AB405" s="303">
        <f>+U405/9</f>
        <v>33939842.666666664</v>
      </c>
      <c r="AC405" s="295"/>
      <c r="AD405" s="628" t="s">
        <v>2694</v>
      </c>
      <c r="AE405" s="295">
        <v>0</v>
      </c>
      <c r="AF405" s="295">
        <v>0</v>
      </c>
      <c r="AG405" s="295">
        <v>0</v>
      </c>
      <c r="AH405" s="295" t="s">
        <v>2695</v>
      </c>
      <c r="AI405" s="295">
        <v>3174296163</v>
      </c>
      <c r="AJ405" s="312" t="s">
        <v>2696</v>
      </c>
      <c r="AK405" s="306">
        <v>25003</v>
      </c>
      <c r="AL405" s="293">
        <v>58</v>
      </c>
      <c r="AM405" s="301" t="s">
        <v>2697</v>
      </c>
      <c r="AN405" s="301" t="s">
        <v>46</v>
      </c>
    </row>
    <row r="406" spans="1:40" ht="17.25" customHeight="1" x14ac:dyDescent="0.3">
      <c r="A406" s="576">
        <v>405</v>
      </c>
      <c r="B406" s="525" t="s">
        <v>1248</v>
      </c>
      <c r="C406" s="295" t="s">
        <v>1466</v>
      </c>
      <c r="D406" s="232" t="s">
        <v>2698</v>
      </c>
      <c r="E406" s="293" t="s">
        <v>62</v>
      </c>
      <c r="F406" s="295" t="s">
        <v>434</v>
      </c>
      <c r="G406" s="545" t="s">
        <v>1325</v>
      </c>
      <c r="H406" s="555">
        <v>12600000</v>
      </c>
      <c r="I406" s="232" t="s">
        <v>2699</v>
      </c>
      <c r="J406" s="517">
        <v>65630190</v>
      </c>
      <c r="K406" s="538" t="s">
        <v>89</v>
      </c>
      <c r="L406" s="297">
        <v>0</v>
      </c>
      <c r="M406" s="297">
        <v>1289</v>
      </c>
      <c r="N406" s="299">
        <v>46087</v>
      </c>
      <c r="O406" s="561">
        <v>1578150000</v>
      </c>
      <c r="P406" s="302">
        <v>46120</v>
      </c>
      <c r="Q406" s="293" t="s">
        <v>50</v>
      </c>
      <c r="R406" s="302">
        <v>46121</v>
      </c>
      <c r="S406" s="293">
        <v>1592</v>
      </c>
      <c r="T406" s="495">
        <v>221202</v>
      </c>
      <c r="U406" s="555">
        <f t="shared" si="175"/>
        <v>12600000</v>
      </c>
      <c r="V406" s="300">
        <v>46122</v>
      </c>
      <c r="W406" s="317" t="s">
        <v>2700</v>
      </c>
      <c r="X406" s="302">
        <v>46126</v>
      </c>
      <c r="Y406" s="307">
        <v>46247</v>
      </c>
      <c r="Z406" s="299"/>
      <c r="AA406" s="295"/>
      <c r="AB406" s="303">
        <f>+U406/4</f>
        <v>3150000</v>
      </c>
      <c r="AC406" s="295"/>
      <c r="AD406" s="629" t="s">
        <v>2701</v>
      </c>
      <c r="AE406" s="295">
        <v>0</v>
      </c>
      <c r="AF406" s="295">
        <v>0</v>
      </c>
      <c r="AG406" s="295">
        <v>0</v>
      </c>
      <c r="AH406" s="232" t="s">
        <v>2702</v>
      </c>
      <c r="AI406" s="232">
        <v>3104931270</v>
      </c>
      <c r="AJ406" s="366" t="s">
        <v>2703</v>
      </c>
      <c r="AK406" s="306">
        <v>30902</v>
      </c>
      <c r="AL406" s="293">
        <v>41</v>
      </c>
      <c r="AM406" s="301" t="str">
        <f>+F406</f>
        <v>AUXILIAR DE ENFERMERIA</v>
      </c>
      <c r="AN406" s="301" t="s">
        <v>2704</v>
      </c>
    </row>
    <row r="407" spans="1:40" ht="17.25" customHeight="1" x14ac:dyDescent="0.3">
      <c r="A407" s="576">
        <v>406</v>
      </c>
      <c r="B407" s="525" t="s">
        <v>1248</v>
      </c>
      <c r="C407" s="295" t="s">
        <v>1466</v>
      </c>
      <c r="D407" s="232" t="s">
        <v>2705</v>
      </c>
      <c r="E407" s="293" t="s">
        <v>62</v>
      </c>
      <c r="F407" s="295" t="s">
        <v>434</v>
      </c>
      <c r="G407" s="545" t="s">
        <v>1325</v>
      </c>
      <c r="H407" s="560">
        <v>12600000</v>
      </c>
      <c r="I407" s="232" t="s">
        <v>2706</v>
      </c>
      <c r="J407" s="517">
        <v>65800285</v>
      </c>
      <c r="K407" s="538" t="s">
        <v>1443</v>
      </c>
      <c r="L407" s="297">
        <v>1</v>
      </c>
      <c r="M407" s="297">
        <v>1289</v>
      </c>
      <c r="N407" s="299">
        <v>46087</v>
      </c>
      <c r="O407" s="561">
        <v>1578150000</v>
      </c>
      <c r="P407" s="302">
        <v>46120</v>
      </c>
      <c r="Q407" s="293" t="s">
        <v>50</v>
      </c>
      <c r="R407" s="490"/>
      <c r="S407" s="342"/>
      <c r="T407" s="495">
        <v>221202</v>
      </c>
      <c r="U407" s="555">
        <f t="shared" si="175"/>
        <v>12600000</v>
      </c>
      <c r="V407" s="300"/>
      <c r="W407" s="343" t="s">
        <v>891</v>
      </c>
      <c r="X407" s="302"/>
      <c r="Y407" s="307" t="s">
        <v>1537</v>
      </c>
      <c r="Z407" s="299"/>
      <c r="AA407" s="295"/>
      <c r="AB407" s="303">
        <f t="shared" ref="AB407:AB423" si="176">+U407/4</f>
        <v>3150000</v>
      </c>
      <c r="AC407" s="295"/>
      <c r="AD407" s="628" t="s">
        <v>2707</v>
      </c>
      <c r="AE407" s="295">
        <v>0</v>
      </c>
      <c r="AF407" s="295">
        <v>0</v>
      </c>
      <c r="AG407" s="295">
        <v>0</v>
      </c>
      <c r="AH407" s="232" t="s">
        <v>2708</v>
      </c>
      <c r="AI407" s="232">
        <v>3104164022</v>
      </c>
      <c r="AJ407" s="366" t="s">
        <v>2709</v>
      </c>
      <c r="AK407" s="306">
        <v>29473</v>
      </c>
      <c r="AL407" s="293">
        <v>45</v>
      </c>
      <c r="AM407" s="301" t="str">
        <f t="shared" ref="AM407:AM441" si="177">+F407</f>
        <v>AUXILIAR DE ENFERMERIA</v>
      </c>
      <c r="AN407" s="301" t="s">
        <v>2704</v>
      </c>
    </row>
    <row r="408" spans="1:40" ht="17.25" customHeight="1" x14ac:dyDescent="0.3">
      <c r="A408" s="576">
        <v>407</v>
      </c>
      <c r="B408" s="525" t="s">
        <v>1248</v>
      </c>
      <c r="C408" s="295" t="s">
        <v>1466</v>
      </c>
      <c r="D408" s="232" t="s">
        <v>2710</v>
      </c>
      <c r="E408" s="293" t="s">
        <v>62</v>
      </c>
      <c r="F408" s="295" t="s">
        <v>434</v>
      </c>
      <c r="G408" s="545" t="s">
        <v>1325</v>
      </c>
      <c r="H408" s="555">
        <v>12600000</v>
      </c>
      <c r="I408" s="232" t="s">
        <v>2711</v>
      </c>
      <c r="J408" s="517">
        <v>1110488260</v>
      </c>
      <c r="K408" s="538" t="s">
        <v>89</v>
      </c>
      <c r="L408" s="297">
        <v>1</v>
      </c>
      <c r="M408" s="297">
        <v>1289</v>
      </c>
      <c r="N408" s="299">
        <v>46087</v>
      </c>
      <c r="O408" s="561">
        <v>1578150000</v>
      </c>
      <c r="P408" s="302">
        <v>46120</v>
      </c>
      <c r="Q408" s="293" t="s">
        <v>50</v>
      </c>
      <c r="R408" s="302">
        <v>46121</v>
      </c>
      <c r="S408" s="293">
        <v>1593</v>
      </c>
      <c r="T408" s="495">
        <v>221202</v>
      </c>
      <c r="U408" s="555">
        <f t="shared" ref="U408:U417" si="178">+H408</f>
        <v>12600000</v>
      </c>
      <c r="V408" s="300">
        <v>46122</v>
      </c>
      <c r="W408" s="301" t="s">
        <v>2712</v>
      </c>
      <c r="X408" s="302">
        <v>46128</v>
      </c>
      <c r="Y408" s="307">
        <v>46249</v>
      </c>
      <c r="Z408" s="299"/>
      <c r="AA408" s="295"/>
      <c r="AB408" s="303">
        <f t="shared" si="176"/>
        <v>3150000</v>
      </c>
      <c r="AC408" s="295"/>
      <c r="AD408" s="629" t="s">
        <v>2713</v>
      </c>
      <c r="AE408" s="295">
        <v>0</v>
      </c>
      <c r="AF408" s="295">
        <v>0</v>
      </c>
      <c r="AG408" s="295">
        <v>0</v>
      </c>
      <c r="AH408" s="232" t="s">
        <v>2714</v>
      </c>
      <c r="AI408" s="232">
        <v>3175864921</v>
      </c>
      <c r="AJ408" s="366" t="s">
        <v>2715</v>
      </c>
      <c r="AK408" s="306">
        <v>32538</v>
      </c>
      <c r="AL408" s="293">
        <v>37</v>
      </c>
      <c r="AM408" s="301" t="str">
        <f t="shared" si="177"/>
        <v>AUXILIAR DE ENFERMERIA</v>
      </c>
      <c r="AN408" s="301" t="s">
        <v>2704</v>
      </c>
    </row>
    <row r="409" spans="1:40" ht="17.25" customHeight="1" x14ac:dyDescent="0.3">
      <c r="A409" s="576">
        <v>408</v>
      </c>
      <c r="B409" s="525" t="s">
        <v>1248</v>
      </c>
      <c r="C409" s="295" t="s">
        <v>1466</v>
      </c>
      <c r="D409" s="232" t="s">
        <v>1789</v>
      </c>
      <c r="E409" s="293" t="s">
        <v>62</v>
      </c>
      <c r="F409" s="296" t="s">
        <v>769</v>
      </c>
      <c r="G409" s="545" t="s">
        <v>1325</v>
      </c>
      <c r="H409" s="560">
        <v>21200000</v>
      </c>
      <c r="I409" s="232" t="s">
        <v>2716</v>
      </c>
      <c r="J409" s="517">
        <v>1110529629</v>
      </c>
      <c r="K409" s="538" t="s">
        <v>89</v>
      </c>
      <c r="L409" s="297">
        <v>4</v>
      </c>
      <c r="M409" s="297">
        <v>1287</v>
      </c>
      <c r="N409" s="299">
        <v>46087</v>
      </c>
      <c r="O409" s="567">
        <v>885100000</v>
      </c>
      <c r="P409" s="302">
        <v>46120</v>
      </c>
      <c r="Q409" s="293" t="s">
        <v>50</v>
      </c>
      <c r="R409" s="302">
        <v>46269</v>
      </c>
      <c r="S409" s="293">
        <v>1600</v>
      </c>
      <c r="T409" s="495">
        <v>221201</v>
      </c>
      <c r="U409" s="555">
        <f t="shared" si="178"/>
        <v>21200000</v>
      </c>
      <c r="V409" s="300">
        <v>46121</v>
      </c>
      <c r="W409" s="301" t="s">
        <v>2717</v>
      </c>
      <c r="X409" s="302">
        <v>46126</v>
      </c>
      <c r="Y409" s="307">
        <v>46125</v>
      </c>
      <c r="Z409" s="299"/>
      <c r="AA409" s="295"/>
      <c r="AB409" s="303">
        <f t="shared" si="176"/>
        <v>5300000</v>
      </c>
      <c r="AC409" s="295"/>
      <c r="AD409" s="628" t="s">
        <v>2718</v>
      </c>
      <c r="AE409" s="295">
        <v>0</v>
      </c>
      <c r="AF409" s="295">
        <v>0</v>
      </c>
      <c r="AG409" s="295">
        <v>0</v>
      </c>
      <c r="AH409" s="232" t="s">
        <v>2719</v>
      </c>
      <c r="AI409" s="232">
        <v>3102327006</v>
      </c>
      <c r="AJ409" s="384" t="s">
        <v>2720</v>
      </c>
      <c r="AK409" s="306">
        <v>33930</v>
      </c>
      <c r="AL409" s="293">
        <v>33</v>
      </c>
      <c r="AM409" s="301" t="str">
        <f t="shared" si="177"/>
        <v>PSICOLOGO</v>
      </c>
      <c r="AN409" s="301" t="s">
        <v>2704</v>
      </c>
    </row>
    <row r="410" spans="1:40" ht="17.25" customHeight="1" x14ac:dyDescent="0.3">
      <c r="A410" s="576">
        <v>409</v>
      </c>
      <c r="B410" s="525" t="s">
        <v>1248</v>
      </c>
      <c r="C410" s="295" t="s">
        <v>1466</v>
      </c>
      <c r="D410" s="232" t="s">
        <v>2721</v>
      </c>
      <c r="E410" s="293" t="s">
        <v>62</v>
      </c>
      <c r="F410" s="294" t="s">
        <v>1426</v>
      </c>
      <c r="G410" s="545" t="s">
        <v>1325</v>
      </c>
      <c r="H410" s="560">
        <v>25600000</v>
      </c>
      <c r="I410" s="232" t="s">
        <v>2722</v>
      </c>
      <c r="J410" s="517">
        <v>1104711379</v>
      </c>
      <c r="K410" s="538" t="s">
        <v>261</v>
      </c>
      <c r="L410" s="297">
        <v>5</v>
      </c>
      <c r="M410" s="297">
        <v>1286</v>
      </c>
      <c r="N410" s="299">
        <v>46087</v>
      </c>
      <c r="O410" s="567">
        <v>1068800000</v>
      </c>
      <c r="P410" s="302">
        <v>46120</v>
      </c>
      <c r="Q410" s="293" t="s">
        <v>50</v>
      </c>
      <c r="R410" s="302">
        <v>46121</v>
      </c>
      <c r="S410" s="293">
        <v>1594</v>
      </c>
      <c r="T410" s="495">
        <v>221201</v>
      </c>
      <c r="U410" s="555">
        <f t="shared" si="178"/>
        <v>25600000</v>
      </c>
      <c r="V410" s="300">
        <v>46121</v>
      </c>
      <c r="W410" s="301" t="s">
        <v>2723</v>
      </c>
      <c r="X410" s="302">
        <v>46126</v>
      </c>
      <c r="Y410" s="307">
        <v>46247</v>
      </c>
      <c r="Z410" s="299"/>
      <c r="AA410" s="295"/>
      <c r="AB410" s="303">
        <f t="shared" si="176"/>
        <v>6400000</v>
      </c>
      <c r="AC410" s="295"/>
      <c r="AD410" s="629" t="s">
        <v>2724</v>
      </c>
      <c r="AE410" s="295">
        <v>0</v>
      </c>
      <c r="AF410" s="295">
        <v>0</v>
      </c>
      <c r="AG410" s="295">
        <v>0</v>
      </c>
      <c r="AH410" s="232" t="s">
        <v>2725</v>
      </c>
      <c r="AI410" s="232">
        <v>3104097626</v>
      </c>
      <c r="AJ410" s="384" t="s">
        <v>2726</v>
      </c>
      <c r="AK410" s="306">
        <v>35936</v>
      </c>
      <c r="AL410" s="293">
        <v>27</v>
      </c>
      <c r="AM410" s="301" t="str">
        <f t="shared" si="177"/>
        <v>ENFERMERO(A)</v>
      </c>
      <c r="AN410" s="301" t="s">
        <v>2704</v>
      </c>
    </row>
    <row r="411" spans="1:40" ht="17.25" customHeight="1" x14ac:dyDescent="0.3">
      <c r="A411" s="572">
        <v>410</v>
      </c>
      <c r="B411" s="525" t="s">
        <v>1248</v>
      </c>
      <c r="C411" s="295" t="s">
        <v>1466</v>
      </c>
      <c r="D411" s="232" t="s">
        <v>2727</v>
      </c>
      <c r="E411" s="293" t="s">
        <v>62</v>
      </c>
      <c r="F411" s="295" t="s">
        <v>107</v>
      </c>
      <c r="G411" s="545" t="s">
        <v>1325</v>
      </c>
      <c r="H411" s="560">
        <v>34200000</v>
      </c>
      <c r="I411" s="232" t="s">
        <v>2728</v>
      </c>
      <c r="J411" s="517">
        <v>1110530332</v>
      </c>
      <c r="K411" s="538" t="s">
        <v>89</v>
      </c>
      <c r="L411" s="297">
        <v>4</v>
      </c>
      <c r="M411" s="297">
        <v>1285</v>
      </c>
      <c r="N411" s="299">
        <v>46087</v>
      </c>
      <c r="O411" s="567">
        <v>1427850000</v>
      </c>
      <c r="P411" s="302">
        <v>46120</v>
      </c>
      <c r="Q411" s="293" t="s">
        <v>50</v>
      </c>
      <c r="R411" s="490"/>
      <c r="S411" s="342"/>
      <c r="T411" s="495">
        <v>221201</v>
      </c>
      <c r="U411" s="555">
        <f t="shared" si="178"/>
        <v>34200000</v>
      </c>
      <c r="V411" s="300"/>
      <c r="W411" s="343" t="s">
        <v>891</v>
      </c>
      <c r="X411" s="302"/>
      <c r="Y411" s="307" t="s">
        <v>1537</v>
      </c>
      <c r="Z411" s="299"/>
      <c r="AA411" s="295"/>
      <c r="AB411" s="303">
        <f t="shared" si="176"/>
        <v>8550000</v>
      </c>
      <c r="AC411" s="295"/>
      <c r="AD411" s="628" t="s">
        <v>2729</v>
      </c>
      <c r="AE411" s="295">
        <v>0</v>
      </c>
      <c r="AF411" s="295">
        <v>0</v>
      </c>
      <c r="AG411" s="295">
        <v>0</v>
      </c>
      <c r="AH411" s="232" t="s">
        <v>2730</v>
      </c>
      <c r="AI411" s="232">
        <v>3133798629</v>
      </c>
      <c r="AJ411" s="384" t="s">
        <v>2731</v>
      </c>
      <c r="AK411" s="306">
        <v>33901</v>
      </c>
      <c r="AL411" s="293">
        <v>33</v>
      </c>
      <c r="AM411" s="301" t="str">
        <f t="shared" si="177"/>
        <v>MÉDICO GENERAL</v>
      </c>
      <c r="AN411" s="301" t="s">
        <v>2704</v>
      </c>
    </row>
    <row r="412" spans="1:40" ht="17.25" customHeight="1" x14ac:dyDescent="0.3">
      <c r="A412" s="572">
        <v>411</v>
      </c>
      <c r="B412" s="525" t="s">
        <v>1248</v>
      </c>
      <c r="C412" s="295" t="s">
        <v>1466</v>
      </c>
      <c r="D412" s="232" t="s">
        <v>2732</v>
      </c>
      <c r="E412" s="293" t="s">
        <v>62</v>
      </c>
      <c r="F412" s="295" t="s">
        <v>434</v>
      </c>
      <c r="G412" s="545" t="s">
        <v>1325</v>
      </c>
      <c r="H412" s="560">
        <v>9450000</v>
      </c>
      <c r="I412" s="232" t="s">
        <v>2733</v>
      </c>
      <c r="J412" s="517">
        <v>1110548578</v>
      </c>
      <c r="K412" s="538" t="s">
        <v>89</v>
      </c>
      <c r="L412" s="297">
        <v>3</v>
      </c>
      <c r="M412" s="297">
        <v>1289</v>
      </c>
      <c r="N412" s="299">
        <v>46087</v>
      </c>
      <c r="O412" s="561">
        <v>1578150000</v>
      </c>
      <c r="P412" s="302">
        <v>46120</v>
      </c>
      <c r="Q412" s="293" t="s">
        <v>50</v>
      </c>
      <c r="R412" s="302">
        <v>46135</v>
      </c>
      <c r="S412" s="293">
        <v>1787</v>
      </c>
      <c r="T412" s="495">
        <v>221202</v>
      </c>
      <c r="U412" s="555">
        <f t="shared" si="178"/>
        <v>9450000</v>
      </c>
      <c r="V412" s="300">
        <v>46134</v>
      </c>
      <c r="W412" s="301" t="s">
        <v>2734</v>
      </c>
      <c r="X412" s="302">
        <v>46147</v>
      </c>
      <c r="Y412" s="307">
        <v>46238</v>
      </c>
      <c r="Z412" s="299"/>
      <c r="AA412" s="295"/>
      <c r="AB412" s="303">
        <f t="shared" ref="AB412:AB417" si="179">+U412/3</f>
        <v>3150000</v>
      </c>
      <c r="AC412" s="295"/>
      <c r="AD412" s="629" t="s">
        <v>2735</v>
      </c>
      <c r="AE412" s="295">
        <v>0</v>
      </c>
      <c r="AF412" s="295">
        <v>0</v>
      </c>
      <c r="AG412" s="295">
        <v>0</v>
      </c>
      <c r="AH412" s="232" t="s">
        <v>2736</v>
      </c>
      <c r="AI412" s="232">
        <v>3208469545</v>
      </c>
      <c r="AJ412" s="384" t="s">
        <v>2737</v>
      </c>
      <c r="AK412" s="306">
        <v>34430</v>
      </c>
      <c r="AL412" s="293">
        <v>32</v>
      </c>
      <c r="AM412" s="301" t="str">
        <f t="shared" si="177"/>
        <v>AUXILIAR DE ENFERMERIA</v>
      </c>
      <c r="AN412" s="301" t="s">
        <v>2738</v>
      </c>
    </row>
    <row r="413" spans="1:40" ht="17.25" customHeight="1" x14ac:dyDescent="0.3">
      <c r="A413" s="572">
        <v>412</v>
      </c>
      <c r="B413" s="525" t="s">
        <v>1248</v>
      </c>
      <c r="C413" s="295" t="s">
        <v>1466</v>
      </c>
      <c r="D413" s="232" t="s">
        <v>2739</v>
      </c>
      <c r="E413" s="293" t="s">
        <v>62</v>
      </c>
      <c r="F413" s="295" t="s">
        <v>434</v>
      </c>
      <c r="G413" s="545" t="s">
        <v>1325</v>
      </c>
      <c r="H413" s="560">
        <v>9450000</v>
      </c>
      <c r="I413" s="232" t="s">
        <v>2740</v>
      </c>
      <c r="J413" s="517">
        <v>52819119</v>
      </c>
      <c r="K413" s="533" t="s">
        <v>170</v>
      </c>
      <c r="L413" s="297">
        <v>3</v>
      </c>
      <c r="M413" s="297">
        <v>1289</v>
      </c>
      <c r="N413" s="299">
        <v>46087</v>
      </c>
      <c r="O413" s="561">
        <v>1578150000</v>
      </c>
      <c r="P413" s="302">
        <v>46120</v>
      </c>
      <c r="Q413" s="293" t="s">
        <v>50</v>
      </c>
      <c r="R413" s="302">
        <v>46125</v>
      </c>
      <c r="S413" s="293">
        <v>1648</v>
      </c>
      <c r="T413" s="495">
        <v>221202</v>
      </c>
      <c r="U413" s="555">
        <f t="shared" si="178"/>
        <v>9450000</v>
      </c>
      <c r="V413" s="300">
        <v>46122</v>
      </c>
      <c r="W413" s="301" t="s">
        <v>2741</v>
      </c>
      <c r="X413" s="302">
        <v>46133</v>
      </c>
      <c r="Y413" s="307">
        <v>46223</v>
      </c>
      <c r="Z413" s="299"/>
      <c r="AA413" s="295"/>
      <c r="AB413" s="303">
        <f t="shared" si="179"/>
        <v>3150000</v>
      </c>
      <c r="AC413" s="295"/>
      <c r="AD413" s="628" t="s">
        <v>2742</v>
      </c>
      <c r="AE413" s="295">
        <v>0</v>
      </c>
      <c r="AF413" s="295">
        <v>0</v>
      </c>
      <c r="AG413" s="295">
        <v>0</v>
      </c>
      <c r="AH413" s="232" t="s">
        <v>2743</v>
      </c>
      <c r="AI413" s="232">
        <v>3208065381</v>
      </c>
      <c r="AJ413" s="384" t="s">
        <v>2744</v>
      </c>
      <c r="AK413" s="306">
        <v>29526</v>
      </c>
      <c r="AL413" s="293">
        <v>45</v>
      </c>
      <c r="AM413" s="301" t="str">
        <f t="shared" si="177"/>
        <v>AUXILIAR DE ENFERMERIA</v>
      </c>
      <c r="AN413" s="301" t="s">
        <v>2738</v>
      </c>
    </row>
    <row r="414" spans="1:40" ht="17.25" customHeight="1" x14ac:dyDescent="0.3">
      <c r="A414" s="572">
        <v>413</v>
      </c>
      <c r="B414" s="525" t="s">
        <v>1248</v>
      </c>
      <c r="C414" s="295" t="s">
        <v>1466</v>
      </c>
      <c r="D414" s="232" t="s">
        <v>2745</v>
      </c>
      <c r="E414" s="293" t="s">
        <v>62</v>
      </c>
      <c r="F414" s="295" t="s">
        <v>434</v>
      </c>
      <c r="G414" s="545" t="s">
        <v>1325</v>
      </c>
      <c r="H414" s="560">
        <v>9450000</v>
      </c>
      <c r="I414" s="232" t="s">
        <v>2746</v>
      </c>
      <c r="J414" s="517">
        <v>1110498381</v>
      </c>
      <c r="K414" s="538" t="s">
        <v>89</v>
      </c>
      <c r="L414" s="297">
        <v>9</v>
      </c>
      <c r="M414" s="297">
        <v>1289</v>
      </c>
      <c r="N414" s="299">
        <v>46087</v>
      </c>
      <c r="O414" s="561">
        <v>1578150000</v>
      </c>
      <c r="P414" s="302">
        <v>46120</v>
      </c>
      <c r="Q414" s="293" t="s">
        <v>50</v>
      </c>
      <c r="R414" s="302">
        <v>46125</v>
      </c>
      <c r="S414" s="293">
        <v>1647</v>
      </c>
      <c r="T414" s="495">
        <v>221202</v>
      </c>
      <c r="U414" s="555">
        <f t="shared" si="178"/>
        <v>9450000</v>
      </c>
      <c r="V414" s="300">
        <v>46122</v>
      </c>
      <c r="W414" s="301" t="s">
        <v>2747</v>
      </c>
      <c r="X414" s="302">
        <v>46133</v>
      </c>
      <c r="Y414" s="307">
        <v>46223</v>
      </c>
      <c r="Z414" s="299"/>
      <c r="AA414" s="295"/>
      <c r="AB414" s="303">
        <f t="shared" si="179"/>
        <v>3150000</v>
      </c>
      <c r="AC414" s="295"/>
      <c r="AD414" s="629" t="s">
        <v>2748</v>
      </c>
      <c r="AE414" s="295">
        <v>0</v>
      </c>
      <c r="AF414" s="295">
        <v>0</v>
      </c>
      <c r="AG414" s="295">
        <v>0</v>
      </c>
      <c r="AH414" s="232" t="s">
        <v>2749</v>
      </c>
      <c r="AI414" s="232">
        <v>3150576269</v>
      </c>
      <c r="AJ414" s="384" t="s">
        <v>2750</v>
      </c>
      <c r="AK414" s="306">
        <v>32832</v>
      </c>
      <c r="AL414" s="293">
        <v>36</v>
      </c>
      <c r="AM414" s="301" t="str">
        <f t="shared" si="177"/>
        <v>AUXILIAR DE ENFERMERIA</v>
      </c>
      <c r="AN414" s="301" t="s">
        <v>2738</v>
      </c>
    </row>
    <row r="415" spans="1:40" ht="17.25" customHeight="1" x14ac:dyDescent="0.3">
      <c r="A415" s="572">
        <v>414</v>
      </c>
      <c r="B415" s="525" t="s">
        <v>1248</v>
      </c>
      <c r="C415" s="295" t="s">
        <v>1466</v>
      </c>
      <c r="D415" s="232" t="s">
        <v>2751</v>
      </c>
      <c r="E415" s="293" t="s">
        <v>62</v>
      </c>
      <c r="F415" s="296" t="s">
        <v>769</v>
      </c>
      <c r="G415" s="545" t="s">
        <v>1325</v>
      </c>
      <c r="H415" s="560">
        <v>15900000</v>
      </c>
      <c r="I415" s="232" t="s">
        <v>2752</v>
      </c>
      <c r="J415" s="517">
        <v>1234640397</v>
      </c>
      <c r="K415" s="538" t="s">
        <v>89</v>
      </c>
      <c r="L415" s="297">
        <v>4</v>
      </c>
      <c r="M415" s="297">
        <v>1287</v>
      </c>
      <c r="N415" s="299">
        <v>46087</v>
      </c>
      <c r="O415" s="567">
        <v>885100000</v>
      </c>
      <c r="P415" s="302">
        <v>46120</v>
      </c>
      <c r="Q415" s="293" t="s">
        <v>50</v>
      </c>
      <c r="R415" s="302">
        <v>46122</v>
      </c>
      <c r="S415" s="293">
        <v>1601</v>
      </c>
      <c r="T415" s="495">
        <v>221201</v>
      </c>
      <c r="U415" s="555">
        <f t="shared" si="178"/>
        <v>15900000</v>
      </c>
      <c r="V415" s="300">
        <v>46121</v>
      </c>
      <c r="W415" s="301" t="s">
        <v>2753</v>
      </c>
      <c r="X415" s="302">
        <v>46132</v>
      </c>
      <c r="Y415" s="307">
        <v>46131</v>
      </c>
      <c r="Z415" s="299"/>
      <c r="AA415" s="295"/>
      <c r="AB415" s="303">
        <f t="shared" si="179"/>
        <v>5300000</v>
      </c>
      <c r="AC415" s="295"/>
      <c r="AD415" s="628" t="s">
        <v>2754</v>
      </c>
      <c r="AE415" s="295">
        <v>0</v>
      </c>
      <c r="AF415" s="295">
        <v>0</v>
      </c>
      <c r="AG415" s="295">
        <v>0</v>
      </c>
      <c r="AH415" s="232" t="s">
        <v>2755</v>
      </c>
      <c r="AI415" s="232">
        <v>3102898176</v>
      </c>
      <c r="AJ415" s="384" t="s">
        <v>2756</v>
      </c>
      <c r="AK415" s="306">
        <v>35800</v>
      </c>
      <c r="AL415" s="293">
        <v>28</v>
      </c>
      <c r="AM415" s="301" t="str">
        <f t="shared" si="177"/>
        <v>PSICOLOGO</v>
      </c>
      <c r="AN415" s="301" t="s">
        <v>2738</v>
      </c>
    </row>
    <row r="416" spans="1:40" ht="17.25" customHeight="1" x14ac:dyDescent="0.3">
      <c r="A416" s="572">
        <v>415</v>
      </c>
      <c r="B416" s="525" t="s">
        <v>1248</v>
      </c>
      <c r="C416" s="295" t="s">
        <v>1466</v>
      </c>
      <c r="D416" s="232" t="s">
        <v>2757</v>
      </c>
      <c r="E416" s="293" t="s">
        <v>62</v>
      </c>
      <c r="F416" s="294" t="s">
        <v>1426</v>
      </c>
      <c r="G416" s="545" t="s">
        <v>1325</v>
      </c>
      <c r="H416" s="560">
        <v>19200000</v>
      </c>
      <c r="I416" s="232" t="s">
        <v>2758</v>
      </c>
      <c r="J416" s="517">
        <v>1143372137</v>
      </c>
      <c r="K416" s="538" t="s">
        <v>1535</v>
      </c>
      <c r="L416" s="297">
        <v>6</v>
      </c>
      <c r="M416" s="297">
        <v>1286</v>
      </c>
      <c r="N416" s="299">
        <v>46087</v>
      </c>
      <c r="O416" s="567">
        <v>1068800000</v>
      </c>
      <c r="P416" s="302">
        <v>46120</v>
      </c>
      <c r="Q416" s="293" t="s">
        <v>50</v>
      </c>
      <c r="R416" s="302">
        <v>46094</v>
      </c>
      <c r="S416" s="293">
        <v>1643</v>
      </c>
      <c r="T416" s="495">
        <v>221201</v>
      </c>
      <c r="U416" s="555">
        <f t="shared" si="178"/>
        <v>19200000</v>
      </c>
      <c r="V416" s="300">
        <v>46122</v>
      </c>
      <c r="W416" s="301" t="s">
        <v>2759</v>
      </c>
      <c r="X416" s="302">
        <v>46132</v>
      </c>
      <c r="Y416" s="307">
        <v>46222</v>
      </c>
      <c r="Z416" s="299"/>
      <c r="AA416" s="295"/>
      <c r="AB416" s="303">
        <f t="shared" si="179"/>
        <v>6400000</v>
      </c>
      <c r="AC416" s="295"/>
      <c r="AD416" s="629" t="s">
        <v>2760</v>
      </c>
      <c r="AE416" s="295">
        <v>0</v>
      </c>
      <c r="AF416" s="295">
        <v>0</v>
      </c>
      <c r="AG416" s="295">
        <v>0</v>
      </c>
      <c r="AH416" s="232" t="s">
        <v>2761</v>
      </c>
      <c r="AI416" s="232">
        <v>3007715953</v>
      </c>
      <c r="AJ416" s="384" t="s">
        <v>2762</v>
      </c>
      <c r="AK416" s="306">
        <v>34361</v>
      </c>
      <c r="AL416" s="293">
        <v>32</v>
      </c>
      <c r="AM416" s="301" t="str">
        <f t="shared" si="177"/>
        <v>ENFERMERO(A)</v>
      </c>
      <c r="AN416" s="301" t="s">
        <v>2738</v>
      </c>
    </row>
    <row r="417" spans="1:40" ht="17.25" customHeight="1" x14ac:dyDescent="0.3">
      <c r="A417" s="572">
        <v>416</v>
      </c>
      <c r="B417" s="525" t="s">
        <v>1248</v>
      </c>
      <c r="C417" s="295" t="s">
        <v>1466</v>
      </c>
      <c r="D417" s="232" t="s">
        <v>2763</v>
      </c>
      <c r="E417" s="293" t="s">
        <v>62</v>
      </c>
      <c r="F417" s="295" t="s">
        <v>107</v>
      </c>
      <c r="G417" s="545" t="s">
        <v>1325</v>
      </c>
      <c r="H417" s="560">
        <v>25650000</v>
      </c>
      <c r="I417" s="232" t="s">
        <v>2764</v>
      </c>
      <c r="J417" s="517">
        <v>1003809386</v>
      </c>
      <c r="K417" s="538" t="s">
        <v>250</v>
      </c>
      <c r="L417" s="297">
        <v>3</v>
      </c>
      <c r="M417" s="297">
        <v>1285</v>
      </c>
      <c r="N417" s="299">
        <v>46087</v>
      </c>
      <c r="O417" s="567">
        <v>1427850000</v>
      </c>
      <c r="P417" s="302">
        <v>46120</v>
      </c>
      <c r="Q417" s="293" t="s">
        <v>50</v>
      </c>
      <c r="R417" s="490"/>
      <c r="S417" s="342"/>
      <c r="T417" s="495">
        <v>221201</v>
      </c>
      <c r="U417" s="555">
        <f t="shared" si="178"/>
        <v>25650000</v>
      </c>
      <c r="V417" s="300"/>
      <c r="W417" s="386" t="s">
        <v>891</v>
      </c>
      <c r="X417" s="302"/>
      <c r="Y417" s="307" t="s">
        <v>892</v>
      </c>
      <c r="Z417" s="299"/>
      <c r="AA417" s="295"/>
      <c r="AB417" s="303">
        <f t="shared" si="179"/>
        <v>8550000</v>
      </c>
      <c r="AC417" s="295"/>
      <c r="AD417" s="628" t="s">
        <v>2765</v>
      </c>
      <c r="AE417" s="295">
        <v>0</v>
      </c>
      <c r="AF417" s="295">
        <v>0</v>
      </c>
      <c r="AG417" s="295">
        <v>0</v>
      </c>
      <c r="AH417" s="232" t="s">
        <v>2766</v>
      </c>
      <c r="AI417" s="232">
        <v>3153076636</v>
      </c>
      <c r="AJ417" s="384" t="s">
        <v>2767</v>
      </c>
      <c r="AK417" s="306">
        <v>37660</v>
      </c>
      <c r="AL417" s="293">
        <v>23</v>
      </c>
      <c r="AM417" s="301" t="str">
        <f t="shared" si="177"/>
        <v>MÉDICO GENERAL</v>
      </c>
      <c r="AN417" s="301" t="s">
        <v>2738</v>
      </c>
    </row>
    <row r="418" spans="1:40" ht="17.25" customHeight="1" x14ac:dyDescent="0.3">
      <c r="A418" s="576">
        <v>417</v>
      </c>
      <c r="B418" s="525" t="s">
        <v>1248</v>
      </c>
      <c r="C418" s="295" t="s">
        <v>1466</v>
      </c>
      <c r="D418" s="232" t="s">
        <v>2705</v>
      </c>
      <c r="E418" s="293" t="s">
        <v>62</v>
      </c>
      <c r="F418" s="295" t="s">
        <v>434</v>
      </c>
      <c r="G418" s="545" t="s">
        <v>1325</v>
      </c>
      <c r="H418" s="560">
        <v>12600000</v>
      </c>
      <c r="I418" s="232" t="s">
        <v>2768</v>
      </c>
      <c r="J418" s="517">
        <v>93368473</v>
      </c>
      <c r="K418" s="538" t="s">
        <v>89</v>
      </c>
      <c r="L418" s="297">
        <v>9</v>
      </c>
      <c r="M418" s="297">
        <v>1289</v>
      </c>
      <c r="N418" s="299">
        <v>46087</v>
      </c>
      <c r="O418" s="561">
        <v>1578150000</v>
      </c>
      <c r="P418" s="302">
        <v>46120</v>
      </c>
      <c r="Q418" s="293" t="s">
        <v>50</v>
      </c>
      <c r="R418" s="302">
        <v>46125</v>
      </c>
      <c r="S418" s="293">
        <v>1640</v>
      </c>
      <c r="T418" s="495">
        <v>221202</v>
      </c>
      <c r="U418" s="555">
        <f t="shared" ref="U418:U423" si="180">+H418</f>
        <v>12600000</v>
      </c>
      <c r="V418" s="300">
        <v>46125</v>
      </c>
      <c r="W418" s="301" t="s">
        <v>2769</v>
      </c>
      <c r="X418" s="302">
        <v>46134</v>
      </c>
      <c r="Y418" s="307">
        <v>46255</v>
      </c>
      <c r="Z418" s="299"/>
      <c r="AA418" s="295"/>
      <c r="AB418" s="303">
        <f>+U418/4</f>
        <v>3150000</v>
      </c>
      <c r="AC418" s="295"/>
      <c r="AD418" s="629" t="s">
        <v>2770</v>
      </c>
      <c r="AE418" s="295">
        <v>0</v>
      </c>
      <c r="AF418" s="295">
        <v>0</v>
      </c>
      <c r="AG418" s="295">
        <v>0</v>
      </c>
      <c r="AH418" s="232" t="s">
        <v>2771</v>
      </c>
      <c r="AI418" s="232">
        <v>3103401299</v>
      </c>
      <c r="AJ418" s="384" t="s">
        <v>2772</v>
      </c>
      <c r="AK418" s="306">
        <v>24334</v>
      </c>
      <c r="AL418" s="293">
        <v>59</v>
      </c>
      <c r="AM418" s="301" t="str">
        <f t="shared" si="177"/>
        <v>AUXILIAR DE ENFERMERIA</v>
      </c>
      <c r="AN418" s="301" t="s">
        <v>2773</v>
      </c>
    </row>
    <row r="419" spans="1:40" ht="17.25" customHeight="1" x14ac:dyDescent="0.3">
      <c r="A419" s="576">
        <v>418</v>
      </c>
      <c r="B419" s="525" t="s">
        <v>1248</v>
      </c>
      <c r="C419" s="295" t="s">
        <v>1466</v>
      </c>
      <c r="D419" s="232" t="s">
        <v>2774</v>
      </c>
      <c r="E419" s="293" t="s">
        <v>62</v>
      </c>
      <c r="F419" s="295" t="s">
        <v>434</v>
      </c>
      <c r="G419" s="545" t="s">
        <v>1325</v>
      </c>
      <c r="H419" s="560">
        <v>12600000</v>
      </c>
      <c r="I419" s="232" t="s">
        <v>2775</v>
      </c>
      <c r="J419" s="517">
        <v>1061654858</v>
      </c>
      <c r="K419" s="538" t="s">
        <v>2776</v>
      </c>
      <c r="L419" s="297">
        <v>1</v>
      </c>
      <c r="M419" s="297">
        <v>1289</v>
      </c>
      <c r="N419" s="299">
        <v>46087</v>
      </c>
      <c r="O419" s="561">
        <v>1578150000</v>
      </c>
      <c r="P419" s="302">
        <v>46120</v>
      </c>
      <c r="Q419" s="293" t="s">
        <v>50</v>
      </c>
      <c r="R419" s="302">
        <v>46094</v>
      </c>
      <c r="S419" s="293">
        <v>1642</v>
      </c>
      <c r="T419" s="495">
        <v>221202</v>
      </c>
      <c r="U419" s="555">
        <f t="shared" si="180"/>
        <v>12600000</v>
      </c>
      <c r="V419" s="300">
        <v>46123</v>
      </c>
      <c r="W419" s="399">
        <v>100055333</v>
      </c>
      <c r="X419" s="302">
        <v>46132</v>
      </c>
      <c r="Y419" s="307">
        <v>46253</v>
      </c>
      <c r="Z419" s="299"/>
      <c r="AA419" s="295"/>
      <c r="AB419" s="303">
        <f t="shared" si="176"/>
        <v>3150000</v>
      </c>
      <c r="AC419" s="295"/>
      <c r="AD419" s="628" t="s">
        <v>2777</v>
      </c>
      <c r="AE419" s="295">
        <v>0</v>
      </c>
      <c r="AF419" s="295">
        <v>0</v>
      </c>
      <c r="AG419" s="295">
        <v>0</v>
      </c>
      <c r="AH419" s="232" t="s">
        <v>2778</v>
      </c>
      <c r="AI419" s="232">
        <v>3147680129</v>
      </c>
      <c r="AJ419" s="384" t="s">
        <v>2779</v>
      </c>
      <c r="AK419" s="306">
        <v>32134</v>
      </c>
      <c r="AL419" s="293">
        <v>38</v>
      </c>
      <c r="AM419" s="301" t="str">
        <f t="shared" si="177"/>
        <v>AUXILIAR DE ENFERMERIA</v>
      </c>
      <c r="AN419" s="301" t="s">
        <v>2773</v>
      </c>
    </row>
    <row r="420" spans="1:40" ht="17.25" customHeight="1" x14ac:dyDescent="0.3">
      <c r="A420" s="576">
        <v>419</v>
      </c>
      <c r="B420" s="525" t="s">
        <v>1248</v>
      </c>
      <c r="C420" s="295" t="s">
        <v>1466</v>
      </c>
      <c r="D420" s="232" t="s">
        <v>2780</v>
      </c>
      <c r="E420" s="293" t="s">
        <v>62</v>
      </c>
      <c r="F420" s="295" t="s">
        <v>434</v>
      </c>
      <c r="G420" s="545" t="s">
        <v>1325</v>
      </c>
      <c r="H420" s="560">
        <v>12600000</v>
      </c>
      <c r="I420" s="232" t="s">
        <v>2781</v>
      </c>
      <c r="J420" s="517">
        <v>1110594107</v>
      </c>
      <c r="K420" s="538" t="s">
        <v>89</v>
      </c>
      <c r="L420" s="297">
        <v>8</v>
      </c>
      <c r="M420" s="297">
        <v>1289</v>
      </c>
      <c r="N420" s="299">
        <v>46087</v>
      </c>
      <c r="O420" s="561">
        <v>1578150000</v>
      </c>
      <c r="P420" s="302">
        <v>46120</v>
      </c>
      <c r="Q420" s="293" t="s">
        <v>50</v>
      </c>
      <c r="R420" s="302">
        <v>46125</v>
      </c>
      <c r="S420" s="293">
        <v>1646</v>
      </c>
      <c r="T420" s="495">
        <v>221202</v>
      </c>
      <c r="U420" s="555">
        <f t="shared" si="180"/>
        <v>12600000</v>
      </c>
      <c r="V420" s="300">
        <v>46122</v>
      </c>
      <c r="W420" s="301" t="s">
        <v>2782</v>
      </c>
      <c r="X420" s="302">
        <v>46132</v>
      </c>
      <c r="Y420" s="307">
        <v>46253</v>
      </c>
      <c r="Z420" s="299"/>
      <c r="AA420" s="295"/>
      <c r="AB420" s="303">
        <f>+U420/4</f>
        <v>3150000</v>
      </c>
      <c r="AC420" s="295"/>
      <c r="AD420" s="629" t="s">
        <v>2783</v>
      </c>
      <c r="AE420" s="295">
        <v>0</v>
      </c>
      <c r="AF420" s="295">
        <v>0</v>
      </c>
      <c r="AG420" s="295">
        <v>0</v>
      </c>
      <c r="AH420" s="232" t="s">
        <v>2784</v>
      </c>
      <c r="AI420" s="232">
        <v>3102373443</v>
      </c>
      <c r="AJ420" s="384" t="s">
        <v>2785</v>
      </c>
      <c r="AK420" s="306">
        <v>36100</v>
      </c>
      <c r="AL420" s="293">
        <v>27</v>
      </c>
      <c r="AM420" s="301" t="str">
        <f t="shared" si="177"/>
        <v>AUXILIAR DE ENFERMERIA</v>
      </c>
      <c r="AN420" s="301" t="s">
        <v>2773</v>
      </c>
    </row>
    <row r="421" spans="1:40" ht="17.25" customHeight="1" x14ac:dyDescent="0.3">
      <c r="A421" s="576">
        <v>420</v>
      </c>
      <c r="B421" s="525" t="s">
        <v>1248</v>
      </c>
      <c r="C421" s="295" t="s">
        <v>1466</v>
      </c>
      <c r="D421" s="232" t="s">
        <v>2786</v>
      </c>
      <c r="E421" s="293" t="s">
        <v>62</v>
      </c>
      <c r="F421" s="296" t="s">
        <v>769</v>
      </c>
      <c r="G421" s="545" t="s">
        <v>1325</v>
      </c>
      <c r="H421" s="560">
        <v>21200000</v>
      </c>
      <c r="I421" s="232" t="s">
        <v>2787</v>
      </c>
      <c r="J421" s="517">
        <v>1110550089</v>
      </c>
      <c r="K421" s="538" t="s">
        <v>89</v>
      </c>
      <c r="L421" s="297">
        <v>4</v>
      </c>
      <c r="M421" s="297">
        <v>1287</v>
      </c>
      <c r="N421" s="299">
        <v>46087</v>
      </c>
      <c r="O421" s="567">
        <v>885100000</v>
      </c>
      <c r="P421" s="302">
        <v>46120</v>
      </c>
      <c r="Q421" s="293" t="s">
        <v>50</v>
      </c>
      <c r="R421" s="302">
        <v>46125</v>
      </c>
      <c r="S421" s="293">
        <v>1637</v>
      </c>
      <c r="T421" s="495">
        <v>221201</v>
      </c>
      <c r="U421" s="555">
        <v>21200000</v>
      </c>
      <c r="V421" s="300">
        <v>46125</v>
      </c>
      <c r="W421" s="301" t="s">
        <v>2788</v>
      </c>
      <c r="X421" s="302">
        <v>46135</v>
      </c>
      <c r="Y421" s="307">
        <v>46134</v>
      </c>
      <c r="Z421" s="299"/>
      <c r="AA421" s="295"/>
      <c r="AB421" s="303">
        <f t="shared" si="176"/>
        <v>5300000</v>
      </c>
      <c r="AC421" s="295"/>
      <c r="AD421" s="628" t="s">
        <v>2789</v>
      </c>
      <c r="AE421" s="295">
        <v>0</v>
      </c>
      <c r="AF421" s="295">
        <v>0</v>
      </c>
      <c r="AG421" s="295">
        <v>0</v>
      </c>
      <c r="AH421" s="232" t="s">
        <v>2790</v>
      </c>
      <c r="AI421" s="232">
        <v>3206085806</v>
      </c>
      <c r="AJ421" s="384" t="s">
        <v>2791</v>
      </c>
      <c r="AK421" s="306">
        <v>34534</v>
      </c>
      <c r="AL421" s="293">
        <v>31</v>
      </c>
      <c r="AM421" s="301" t="str">
        <f t="shared" si="177"/>
        <v>PSICOLOGO</v>
      </c>
      <c r="AN421" s="301" t="s">
        <v>2773</v>
      </c>
    </row>
    <row r="422" spans="1:40" ht="17.25" customHeight="1" x14ac:dyDescent="0.3">
      <c r="A422" s="576">
        <v>421</v>
      </c>
      <c r="B422" s="525" t="s">
        <v>1248</v>
      </c>
      <c r="C422" s="295" t="s">
        <v>1466</v>
      </c>
      <c r="D422" s="232" t="s">
        <v>1622</v>
      </c>
      <c r="E422" s="293" t="s">
        <v>62</v>
      </c>
      <c r="F422" s="294" t="s">
        <v>1426</v>
      </c>
      <c r="G422" s="545" t="s">
        <v>1325</v>
      </c>
      <c r="H422" s="560">
        <v>25600000</v>
      </c>
      <c r="I422" s="232" t="s">
        <v>2792</v>
      </c>
      <c r="J422" s="517">
        <v>14298009</v>
      </c>
      <c r="K422" s="538" t="s">
        <v>89</v>
      </c>
      <c r="L422" s="297">
        <v>6</v>
      </c>
      <c r="M422" s="297">
        <v>1286</v>
      </c>
      <c r="N422" s="299">
        <v>46087</v>
      </c>
      <c r="O422" s="567">
        <v>1068800000</v>
      </c>
      <c r="P422" s="302">
        <v>46120</v>
      </c>
      <c r="Q422" s="293" t="s">
        <v>50</v>
      </c>
      <c r="R422" s="302">
        <v>46125</v>
      </c>
      <c r="S422" s="293">
        <v>1639</v>
      </c>
      <c r="T422" s="495">
        <v>221201</v>
      </c>
      <c r="U422" s="555">
        <f t="shared" si="180"/>
        <v>25600000</v>
      </c>
      <c r="V422" s="300">
        <v>46125</v>
      </c>
      <c r="W422" s="301" t="s">
        <v>2793</v>
      </c>
      <c r="X422" s="302">
        <v>46135</v>
      </c>
      <c r="Y422" s="307">
        <v>46256</v>
      </c>
      <c r="Z422" s="299"/>
      <c r="AA422" s="295"/>
      <c r="AB422" s="303">
        <f t="shared" si="176"/>
        <v>6400000</v>
      </c>
      <c r="AC422" s="295"/>
      <c r="AD422" s="629" t="s">
        <v>2794</v>
      </c>
      <c r="AE422" s="295">
        <v>0</v>
      </c>
      <c r="AF422" s="295">
        <v>0</v>
      </c>
      <c r="AG422" s="295">
        <v>0</v>
      </c>
      <c r="AH422" s="232" t="s">
        <v>2795</v>
      </c>
      <c r="AI422" s="232">
        <v>3208018318</v>
      </c>
      <c r="AJ422" s="384" t="s">
        <v>2796</v>
      </c>
      <c r="AK422" s="306">
        <v>31447</v>
      </c>
      <c r="AL422" s="293">
        <v>39</v>
      </c>
      <c r="AM422" s="301" t="str">
        <f t="shared" si="177"/>
        <v>ENFERMERO(A)</v>
      </c>
      <c r="AN422" s="301" t="s">
        <v>2773</v>
      </c>
    </row>
    <row r="423" spans="1:40" ht="17.25" customHeight="1" x14ac:dyDescent="0.3">
      <c r="A423" s="576">
        <v>422</v>
      </c>
      <c r="B423" s="525" t="s">
        <v>1248</v>
      </c>
      <c r="C423" s="295" t="s">
        <v>1466</v>
      </c>
      <c r="D423" s="232" t="s">
        <v>1808</v>
      </c>
      <c r="E423" s="293" t="s">
        <v>62</v>
      </c>
      <c r="F423" s="295" t="s">
        <v>107</v>
      </c>
      <c r="G423" s="545" t="s">
        <v>1325</v>
      </c>
      <c r="H423" s="560">
        <v>34200000</v>
      </c>
      <c r="I423" s="232" t="s">
        <v>2797</v>
      </c>
      <c r="J423" s="517">
        <v>1105689615</v>
      </c>
      <c r="K423" s="538" t="s">
        <v>1274</v>
      </c>
      <c r="L423" s="297">
        <v>9</v>
      </c>
      <c r="M423" s="297">
        <v>1285</v>
      </c>
      <c r="N423" s="299">
        <v>46087</v>
      </c>
      <c r="O423" s="567">
        <v>1427850000</v>
      </c>
      <c r="P423" s="302">
        <v>46120</v>
      </c>
      <c r="Q423" s="293" t="s">
        <v>50</v>
      </c>
      <c r="R423" s="302">
        <v>46125</v>
      </c>
      <c r="S423" s="293">
        <v>1638</v>
      </c>
      <c r="T423" s="495">
        <v>221201</v>
      </c>
      <c r="U423" s="555">
        <f t="shared" si="180"/>
        <v>34200000</v>
      </c>
      <c r="V423" s="300">
        <v>46127</v>
      </c>
      <c r="W423" s="301" t="s">
        <v>2798</v>
      </c>
      <c r="X423" s="302">
        <v>46135</v>
      </c>
      <c r="Y423" s="307">
        <v>46256</v>
      </c>
      <c r="Z423" s="299"/>
      <c r="AA423" s="295"/>
      <c r="AB423" s="303">
        <f t="shared" si="176"/>
        <v>8550000</v>
      </c>
      <c r="AC423" s="295"/>
      <c r="AD423" s="628" t="s">
        <v>2799</v>
      </c>
      <c r="AE423" s="295">
        <v>0</v>
      </c>
      <c r="AF423" s="295">
        <v>0</v>
      </c>
      <c r="AG423" s="295">
        <v>0</v>
      </c>
      <c r="AH423" s="232" t="s">
        <v>2800</v>
      </c>
      <c r="AI423" s="232">
        <v>3155445748</v>
      </c>
      <c r="AJ423" s="384" t="s">
        <v>2801</v>
      </c>
      <c r="AK423" s="306">
        <v>35397</v>
      </c>
      <c r="AL423" s="293">
        <v>29</v>
      </c>
      <c r="AM423" s="301" t="str">
        <f t="shared" si="177"/>
        <v>MÉDICO GENERAL</v>
      </c>
      <c r="AN423" s="301" t="s">
        <v>2773</v>
      </c>
    </row>
    <row r="424" spans="1:40" ht="17.25" customHeight="1" x14ac:dyDescent="0.3">
      <c r="A424" s="576">
        <v>423</v>
      </c>
      <c r="B424" s="525" t="s">
        <v>1248</v>
      </c>
      <c r="C424" s="295" t="s">
        <v>1466</v>
      </c>
      <c r="D424" s="614" t="s">
        <v>2732</v>
      </c>
      <c r="E424" s="293" t="s">
        <v>62</v>
      </c>
      <c r="F424" s="295" t="s">
        <v>434</v>
      </c>
      <c r="G424" s="545" t="s">
        <v>1325</v>
      </c>
      <c r="H424" s="560">
        <v>9450000</v>
      </c>
      <c r="I424" s="232" t="s">
        <v>2802</v>
      </c>
      <c r="J424" s="517" t="s">
        <v>2803</v>
      </c>
      <c r="K424" s="538" t="s">
        <v>1689</v>
      </c>
      <c r="L424" s="297">
        <v>1</v>
      </c>
      <c r="M424" s="297">
        <v>1289</v>
      </c>
      <c r="N424" s="299">
        <v>46087</v>
      </c>
      <c r="O424" s="561">
        <v>1578150000</v>
      </c>
      <c r="P424" s="302">
        <v>46120</v>
      </c>
      <c r="Q424" s="293" t="s">
        <v>50</v>
      </c>
      <c r="R424" s="302">
        <v>46128</v>
      </c>
      <c r="S424" s="293">
        <v>1685</v>
      </c>
      <c r="T424" s="495">
        <v>221202</v>
      </c>
      <c r="U424" s="555">
        <f t="shared" ref="U424:U426" si="181">+H424</f>
        <v>9450000</v>
      </c>
      <c r="V424" s="300">
        <v>46127</v>
      </c>
      <c r="W424" s="301">
        <v>100055425</v>
      </c>
      <c r="X424" s="302">
        <v>46136</v>
      </c>
      <c r="Y424" s="307">
        <v>46226</v>
      </c>
      <c r="Z424" s="299"/>
      <c r="AA424" s="295"/>
      <c r="AB424" s="303">
        <f t="shared" ref="AB424:AB455" si="182">+U424/3</f>
        <v>3150000</v>
      </c>
      <c r="AC424" s="295"/>
      <c r="AD424" s="629" t="s">
        <v>2804</v>
      </c>
      <c r="AE424" s="295">
        <v>0</v>
      </c>
      <c r="AF424" s="295">
        <v>0</v>
      </c>
      <c r="AG424" s="295">
        <v>0</v>
      </c>
      <c r="AH424" s="232" t="s">
        <v>2805</v>
      </c>
      <c r="AI424" s="232">
        <v>3205582481</v>
      </c>
      <c r="AJ424" s="366" t="s">
        <v>2806</v>
      </c>
      <c r="AK424" s="306">
        <v>35157</v>
      </c>
      <c r="AL424" s="293">
        <v>30</v>
      </c>
      <c r="AM424" s="301" t="str">
        <f t="shared" ref="AM424:AM426" si="183">+F424</f>
        <v>AUXILIAR DE ENFERMERIA</v>
      </c>
      <c r="AN424" s="301" t="s">
        <v>2807</v>
      </c>
    </row>
    <row r="425" spans="1:40" ht="17.25" customHeight="1" x14ac:dyDescent="0.3">
      <c r="A425" s="576">
        <v>424</v>
      </c>
      <c r="B425" s="525" t="s">
        <v>1248</v>
      </c>
      <c r="C425" s="295" t="s">
        <v>1466</v>
      </c>
      <c r="D425" s="232" t="s">
        <v>2739</v>
      </c>
      <c r="E425" s="293" t="s">
        <v>62</v>
      </c>
      <c r="F425" s="295" t="s">
        <v>434</v>
      </c>
      <c r="G425" s="545" t="s">
        <v>1325</v>
      </c>
      <c r="H425" s="560">
        <v>9450000</v>
      </c>
      <c r="I425" s="232" t="s">
        <v>1401</v>
      </c>
      <c r="J425" s="517">
        <v>1110508346</v>
      </c>
      <c r="K425" s="533" t="s">
        <v>89</v>
      </c>
      <c r="L425" s="297">
        <v>5</v>
      </c>
      <c r="M425" s="297">
        <v>1289</v>
      </c>
      <c r="N425" s="299">
        <v>46087</v>
      </c>
      <c r="O425" s="561">
        <v>1578150000</v>
      </c>
      <c r="P425" s="302">
        <v>46120</v>
      </c>
      <c r="Q425" s="293" t="s">
        <v>50</v>
      </c>
      <c r="R425" s="490"/>
      <c r="S425" s="342"/>
      <c r="T425" s="495">
        <v>221202</v>
      </c>
      <c r="U425" s="555">
        <f t="shared" si="181"/>
        <v>9450000</v>
      </c>
      <c r="V425" s="300"/>
      <c r="W425" s="343" t="s">
        <v>2808</v>
      </c>
      <c r="X425" s="302"/>
      <c r="Y425" s="307" t="s">
        <v>892</v>
      </c>
      <c r="Z425" s="299"/>
      <c r="AA425" s="295"/>
      <c r="AB425" s="303">
        <f t="shared" si="182"/>
        <v>3150000</v>
      </c>
      <c r="AC425" s="295"/>
      <c r="AD425" s="628" t="s">
        <v>2809</v>
      </c>
      <c r="AE425" s="295">
        <v>0</v>
      </c>
      <c r="AF425" s="295">
        <v>0</v>
      </c>
      <c r="AG425" s="295">
        <v>0</v>
      </c>
      <c r="AH425" s="232" t="s">
        <v>2810</v>
      </c>
      <c r="AI425" s="232">
        <v>3212686428</v>
      </c>
      <c r="AJ425" s="366" t="s">
        <v>2811</v>
      </c>
      <c r="AK425" s="306">
        <v>33129</v>
      </c>
      <c r="AL425" s="293">
        <v>35</v>
      </c>
      <c r="AM425" s="301" t="str">
        <f t="shared" si="183"/>
        <v>AUXILIAR DE ENFERMERIA</v>
      </c>
      <c r="AN425" s="301" t="s">
        <v>2807</v>
      </c>
    </row>
    <row r="426" spans="1:40" ht="17.25" customHeight="1" x14ac:dyDescent="0.3">
      <c r="A426" s="576">
        <v>425</v>
      </c>
      <c r="B426" s="525" t="s">
        <v>1248</v>
      </c>
      <c r="C426" s="295" t="s">
        <v>1466</v>
      </c>
      <c r="D426" s="232" t="s">
        <v>2745</v>
      </c>
      <c r="E426" s="293" t="s">
        <v>62</v>
      </c>
      <c r="F426" s="295" t="s">
        <v>434</v>
      </c>
      <c r="G426" s="545" t="s">
        <v>1325</v>
      </c>
      <c r="H426" s="560">
        <v>9450000</v>
      </c>
      <c r="I426" s="232" t="s">
        <v>2812</v>
      </c>
      <c r="J426" s="517">
        <v>1110116511</v>
      </c>
      <c r="K426" s="538" t="s">
        <v>89</v>
      </c>
      <c r="L426" s="297">
        <v>1</v>
      </c>
      <c r="M426" s="297">
        <v>1289</v>
      </c>
      <c r="N426" s="299">
        <v>46087</v>
      </c>
      <c r="O426" s="561">
        <v>1578150000</v>
      </c>
      <c r="P426" s="302">
        <v>46120</v>
      </c>
      <c r="Q426" s="293" t="s">
        <v>50</v>
      </c>
      <c r="R426" s="492"/>
      <c r="S426" s="400"/>
      <c r="T426" s="495">
        <v>221202</v>
      </c>
      <c r="U426" s="555">
        <f t="shared" si="181"/>
        <v>9450000</v>
      </c>
      <c r="V426" s="300"/>
      <c r="W426" s="343" t="s">
        <v>891</v>
      </c>
      <c r="X426" s="302"/>
      <c r="Y426" s="307" t="s">
        <v>892</v>
      </c>
      <c r="Z426" s="299"/>
      <c r="AA426" s="295"/>
      <c r="AB426" s="303">
        <f t="shared" si="182"/>
        <v>3150000</v>
      </c>
      <c r="AC426" s="295"/>
      <c r="AD426" s="629" t="s">
        <v>2813</v>
      </c>
      <c r="AE426" s="295">
        <v>0</v>
      </c>
      <c r="AF426" s="295">
        <v>0</v>
      </c>
      <c r="AG426" s="295">
        <v>0</v>
      </c>
      <c r="AH426" s="232" t="s">
        <v>2814</v>
      </c>
      <c r="AI426" s="232">
        <v>3172188921</v>
      </c>
      <c r="AJ426" s="366" t="s">
        <v>2815</v>
      </c>
      <c r="AK426" s="306">
        <v>38623</v>
      </c>
      <c r="AL426" s="293">
        <v>20</v>
      </c>
      <c r="AM426" s="301" t="str">
        <f t="shared" si="183"/>
        <v>AUXILIAR DE ENFERMERIA</v>
      </c>
      <c r="AN426" s="301" t="s">
        <v>2807</v>
      </c>
    </row>
    <row r="427" spans="1:40" ht="17.25" customHeight="1" x14ac:dyDescent="0.3">
      <c r="A427" s="576">
        <v>426</v>
      </c>
      <c r="B427" s="525" t="s">
        <v>1248</v>
      </c>
      <c r="C427" s="295" t="s">
        <v>1466</v>
      </c>
      <c r="D427" s="232" t="s">
        <v>2751</v>
      </c>
      <c r="E427" s="293" t="s">
        <v>62</v>
      </c>
      <c r="F427" s="296" t="s">
        <v>769</v>
      </c>
      <c r="G427" s="545" t="s">
        <v>1325</v>
      </c>
      <c r="H427" s="560">
        <v>15900000</v>
      </c>
      <c r="I427" s="295" t="s">
        <v>2816</v>
      </c>
      <c r="J427" s="508">
        <v>1110586692</v>
      </c>
      <c r="K427" s="538" t="s">
        <v>89</v>
      </c>
      <c r="L427" s="297">
        <v>1</v>
      </c>
      <c r="M427" s="297">
        <v>1287</v>
      </c>
      <c r="N427" s="299">
        <v>46087</v>
      </c>
      <c r="O427" s="561">
        <v>885100000</v>
      </c>
      <c r="P427" s="302">
        <v>46120</v>
      </c>
      <c r="Q427" s="293" t="s">
        <v>50</v>
      </c>
      <c r="R427" s="302">
        <v>46121</v>
      </c>
      <c r="S427" s="293">
        <v>1595</v>
      </c>
      <c r="T427" s="495">
        <v>221201</v>
      </c>
      <c r="U427" s="555">
        <f>+H427</f>
        <v>15900000</v>
      </c>
      <c r="V427" s="300">
        <v>46121</v>
      </c>
      <c r="W427" s="301" t="s">
        <v>2817</v>
      </c>
      <c r="X427" s="302">
        <v>46132</v>
      </c>
      <c r="Y427" s="307">
        <v>46222</v>
      </c>
      <c r="Z427" s="299"/>
      <c r="AA427" s="295"/>
      <c r="AB427" s="303">
        <f t="shared" si="182"/>
        <v>5300000</v>
      </c>
      <c r="AC427" s="295"/>
      <c r="AD427" s="628" t="s">
        <v>2813</v>
      </c>
      <c r="AE427" s="295">
        <v>0</v>
      </c>
      <c r="AF427" s="295">
        <v>0</v>
      </c>
      <c r="AG427" s="295">
        <v>0</v>
      </c>
      <c r="AH427" s="312" t="s">
        <v>2818</v>
      </c>
      <c r="AI427" s="295">
        <v>3186608725</v>
      </c>
      <c r="AJ427" s="312" t="s">
        <v>2819</v>
      </c>
      <c r="AK427" s="306">
        <v>35774</v>
      </c>
      <c r="AL427" s="293">
        <v>28</v>
      </c>
      <c r="AM427" s="301" t="str">
        <f t="shared" si="177"/>
        <v>PSICOLOGO</v>
      </c>
      <c r="AN427" s="301" t="s">
        <v>2807</v>
      </c>
    </row>
    <row r="428" spans="1:40" ht="17.25" customHeight="1" x14ac:dyDescent="0.3">
      <c r="A428" s="576">
        <v>427</v>
      </c>
      <c r="B428" s="525" t="s">
        <v>1248</v>
      </c>
      <c r="C428" s="295" t="s">
        <v>1466</v>
      </c>
      <c r="D428" s="232" t="s">
        <v>2757</v>
      </c>
      <c r="E428" s="293" t="s">
        <v>62</v>
      </c>
      <c r="F428" s="294" t="s">
        <v>1426</v>
      </c>
      <c r="G428" s="545" t="s">
        <v>1325</v>
      </c>
      <c r="H428" s="560">
        <v>19200000</v>
      </c>
      <c r="I428" s="232" t="s">
        <v>2820</v>
      </c>
      <c r="J428" s="517">
        <v>1022393219</v>
      </c>
      <c r="K428" s="533" t="s">
        <v>170</v>
      </c>
      <c r="L428" s="297">
        <v>2</v>
      </c>
      <c r="M428" s="297">
        <v>1292</v>
      </c>
      <c r="N428" s="299">
        <v>46087</v>
      </c>
      <c r="O428" s="567">
        <v>1068800000</v>
      </c>
      <c r="P428" s="302">
        <v>46120</v>
      </c>
      <c r="Q428" s="293" t="s">
        <v>50</v>
      </c>
      <c r="R428" s="302">
        <v>46125</v>
      </c>
      <c r="S428" s="293">
        <v>1634</v>
      </c>
      <c r="T428" s="495">
        <v>221205</v>
      </c>
      <c r="U428" s="555">
        <f t="shared" ref="U428:U430" si="184">+H428</f>
        <v>19200000</v>
      </c>
      <c r="V428" s="300">
        <v>46122</v>
      </c>
      <c r="W428" s="301" t="s">
        <v>2821</v>
      </c>
      <c r="X428" s="302">
        <v>46136</v>
      </c>
      <c r="Y428" s="307">
        <v>46226</v>
      </c>
      <c r="Z428" s="299"/>
      <c r="AA428" s="295"/>
      <c r="AB428" s="303">
        <f t="shared" si="182"/>
        <v>6400000</v>
      </c>
      <c r="AC428" s="295"/>
      <c r="AD428" s="629" t="s">
        <v>2822</v>
      </c>
      <c r="AE428" s="295">
        <v>0</v>
      </c>
      <c r="AF428" s="295">
        <v>0</v>
      </c>
      <c r="AG428" s="295">
        <v>0</v>
      </c>
      <c r="AH428" s="232" t="s">
        <v>2823</v>
      </c>
      <c r="AI428" s="232">
        <v>3212207817</v>
      </c>
      <c r="AJ428" s="366" t="s">
        <v>2824</v>
      </c>
      <c r="AK428" s="306">
        <v>34459</v>
      </c>
      <c r="AL428" s="293">
        <v>29</v>
      </c>
      <c r="AM428" s="301" t="str">
        <f t="shared" ref="AM428:AM430" si="185">+F428</f>
        <v>ENFERMERO(A)</v>
      </c>
      <c r="AN428" s="301" t="s">
        <v>2807</v>
      </c>
    </row>
    <row r="429" spans="1:40" ht="17.25" customHeight="1" x14ac:dyDescent="0.3">
      <c r="A429" s="576">
        <v>428</v>
      </c>
      <c r="B429" s="525" t="s">
        <v>1248</v>
      </c>
      <c r="C429" s="295" t="s">
        <v>1466</v>
      </c>
      <c r="D429" s="232" t="s">
        <v>2763</v>
      </c>
      <c r="E429" s="293" t="s">
        <v>62</v>
      </c>
      <c r="F429" s="295" t="s">
        <v>107</v>
      </c>
      <c r="G429" s="545" t="s">
        <v>1325</v>
      </c>
      <c r="H429" s="560">
        <v>25650000</v>
      </c>
      <c r="I429" s="232" t="s">
        <v>2825</v>
      </c>
      <c r="J429" s="517">
        <v>1077477834</v>
      </c>
      <c r="K429" s="538" t="s">
        <v>2826</v>
      </c>
      <c r="L429" s="297">
        <v>4</v>
      </c>
      <c r="M429" s="297">
        <v>1285</v>
      </c>
      <c r="N429" s="299">
        <v>46087</v>
      </c>
      <c r="O429" s="567">
        <v>1427850000</v>
      </c>
      <c r="P429" s="302">
        <v>46120</v>
      </c>
      <c r="Q429" s="293" t="s">
        <v>50</v>
      </c>
      <c r="R429" s="302">
        <v>46126</v>
      </c>
      <c r="S429" s="293">
        <v>1658</v>
      </c>
      <c r="T429" s="495">
        <v>221201</v>
      </c>
      <c r="U429" s="555">
        <f t="shared" si="184"/>
        <v>25650000</v>
      </c>
      <c r="V429" s="300"/>
      <c r="W429" s="343" t="s">
        <v>2076</v>
      </c>
      <c r="X429" s="302"/>
      <c r="Y429" s="307" t="s">
        <v>892</v>
      </c>
      <c r="Z429" s="299"/>
      <c r="AA429" s="295"/>
      <c r="AB429" s="303">
        <f t="shared" si="182"/>
        <v>8550000</v>
      </c>
      <c r="AC429" s="295"/>
      <c r="AD429" s="628" t="s">
        <v>2827</v>
      </c>
      <c r="AE429" s="295">
        <v>0</v>
      </c>
      <c r="AF429" s="295">
        <v>0</v>
      </c>
      <c r="AG429" s="295">
        <v>0</v>
      </c>
      <c r="AH429" s="232" t="s">
        <v>2828</v>
      </c>
      <c r="AI429" s="232">
        <v>3102668358</v>
      </c>
      <c r="AJ429" s="366" t="s">
        <v>2829</v>
      </c>
      <c r="AK429" s="306">
        <v>35936</v>
      </c>
      <c r="AL429" s="293">
        <v>27</v>
      </c>
      <c r="AM429" s="301" t="str">
        <f t="shared" si="185"/>
        <v>MÉDICO GENERAL</v>
      </c>
      <c r="AN429" s="301" t="s">
        <v>2807</v>
      </c>
    </row>
    <row r="430" spans="1:40" ht="17.25" customHeight="1" x14ac:dyDescent="0.3">
      <c r="A430" s="576">
        <v>429</v>
      </c>
      <c r="B430" s="525" t="s">
        <v>1248</v>
      </c>
      <c r="C430" s="295" t="s">
        <v>1466</v>
      </c>
      <c r="D430" s="232" t="s">
        <v>2732</v>
      </c>
      <c r="E430" s="293" t="s">
        <v>62</v>
      </c>
      <c r="F430" s="295" t="s">
        <v>434</v>
      </c>
      <c r="G430" s="545" t="s">
        <v>1325</v>
      </c>
      <c r="H430" s="560">
        <v>9450000</v>
      </c>
      <c r="I430" s="232" t="s">
        <v>2830</v>
      </c>
      <c r="J430" s="517">
        <v>93381941</v>
      </c>
      <c r="K430" s="538" t="s">
        <v>89</v>
      </c>
      <c r="L430" s="297">
        <v>9</v>
      </c>
      <c r="M430" s="297">
        <v>1289</v>
      </c>
      <c r="N430" s="299">
        <v>46087</v>
      </c>
      <c r="O430" s="561">
        <v>1578150000</v>
      </c>
      <c r="P430" s="302">
        <v>46120</v>
      </c>
      <c r="Q430" s="293" t="s">
        <v>50</v>
      </c>
      <c r="R430" s="302">
        <v>46121</v>
      </c>
      <c r="S430" s="293">
        <v>1596</v>
      </c>
      <c r="T430" s="495">
        <v>221202</v>
      </c>
      <c r="U430" s="555">
        <f t="shared" si="184"/>
        <v>9450000</v>
      </c>
      <c r="V430" s="300">
        <v>46122</v>
      </c>
      <c r="W430" s="301" t="s">
        <v>2831</v>
      </c>
      <c r="X430" s="302">
        <v>46128</v>
      </c>
      <c r="Y430" s="307">
        <v>46218</v>
      </c>
      <c r="Z430" s="299"/>
      <c r="AA430" s="295"/>
      <c r="AB430" s="303">
        <f t="shared" si="182"/>
        <v>3150000</v>
      </c>
      <c r="AC430" s="295"/>
      <c r="AD430" s="629" t="s">
        <v>2832</v>
      </c>
      <c r="AE430" s="295">
        <v>0</v>
      </c>
      <c r="AF430" s="295">
        <v>0</v>
      </c>
      <c r="AG430" s="295">
        <v>0</v>
      </c>
      <c r="AH430" s="232" t="s">
        <v>2833</v>
      </c>
      <c r="AI430" s="232">
        <v>3164170112</v>
      </c>
      <c r="AJ430" s="366" t="s">
        <v>2834</v>
      </c>
      <c r="AK430" s="306">
        <v>25266</v>
      </c>
      <c r="AL430" s="293">
        <v>57</v>
      </c>
      <c r="AM430" s="301" t="str">
        <f t="shared" si="185"/>
        <v>AUXILIAR DE ENFERMERIA</v>
      </c>
      <c r="AN430" s="301" t="s">
        <v>2835</v>
      </c>
    </row>
    <row r="431" spans="1:40" ht="17.25" customHeight="1" x14ac:dyDescent="0.3">
      <c r="A431" s="576">
        <v>430</v>
      </c>
      <c r="B431" s="525" t="s">
        <v>1248</v>
      </c>
      <c r="C431" s="295" t="s">
        <v>1466</v>
      </c>
      <c r="D431" s="232" t="s">
        <v>2732</v>
      </c>
      <c r="E431" s="293" t="s">
        <v>62</v>
      </c>
      <c r="F431" s="295" t="s">
        <v>434</v>
      </c>
      <c r="G431" s="545" t="s">
        <v>1325</v>
      </c>
      <c r="H431" s="560">
        <v>9450000</v>
      </c>
      <c r="I431" s="232" t="s">
        <v>2836</v>
      </c>
      <c r="J431" s="517">
        <v>65761106</v>
      </c>
      <c r="K431" s="538" t="s">
        <v>89</v>
      </c>
      <c r="L431" s="297">
        <v>3</v>
      </c>
      <c r="M431" s="297">
        <v>1289</v>
      </c>
      <c r="N431" s="299">
        <v>46087</v>
      </c>
      <c r="O431" s="561">
        <v>1578150000</v>
      </c>
      <c r="P431" s="302">
        <v>46120</v>
      </c>
      <c r="Q431" s="293" t="s">
        <v>50</v>
      </c>
      <c r="R431" s="302">
        <v>46125</v>
      </c>
      <c r="S431" s="293">
        <v>1633</v>
      </c>
      <c r="T431" s="495">
        <v>221202</v>
      </c>
      <c r="U431" s="555">
        <f t="shared" ref="U431:U435" si="186">+H431</f>
        <v>9450000</v>
      </c>
      <c r="V431" s="300">
        <v>46122</v>
      </c>
      <c r="W431" s="301">
        <v>100055312</v>
      </c>
      <c r="X431" s="302">
        <v>46128</v>
      </c>
      <c r="Y431" s="307">
        <v>46218</v>
      </c>
      <c r="Z431" s="299"/>
      <c r="AA431" s="295"/>
      <c r="AB431" s="303">
        <f t="shared" si="182"/>
        <v>3150000</v>
      </c>
      <c r="AC431" s="295"/>
      <c r="AD431" s="628" t="s">
        <v>2837</v>
      </c>
      <c r="AE431" s="295">
        <v>0</v>
      </c>
      <c r="AF431" s="295">
        <v>0</v>
      </c>
      <c r="AG431" s="295">
        <v>0</v>
      </c>
      <c r="AH431" s="232" t="s">
        <v>2838</v>
      </c>
      <c r="AI431" s="232">
        <v>3213767040</v>
      </c>
      <c r="AJ431" s="366" t="s">
        <v>2839</v>
      </c>
      <c r="AK431" s="306">
        <v>26567</v>
      </c>
      <c r="AL431" s="293">
        <v>53</v>
      </c>
      <c r="AM431" s="301" t="str">
        <f t="shared" si="177"/>
        <v>AUXILIAR DE ENFERMERIA</v>
      </c>
      <c r="AN431" s="301" t="s">
        <v>2835</v>
      </c>
    </row>
    <row r="432" spans="1:40" ht="17.25" customHeight="1" x14ac:dyDescent="0.3">
      <c r="A432" s="576">
        <v>431</v>
      </c>
      <c r="B432" s="525" t="s">
        <v>1248</v>
      </c>
      <c r="C432" s="295" t="s">
        <v>1466</v>
      </c>
      <c r="D432" s="232" t="s">
        <v>2739</v>
      </c>
      <c r="E432" s="293" t="s">
        <v>62</v>
      </c>
      <c r="F432" s="295" t="s">
        <v>434</v>
      </c>
      <c r="G432" s="545" t="s">
        <v>1325</v>
      </c>
      <c r="H432" s="560">
        <v>9450000</v>
      </c>
      <c r="I432" s="232" t="s">
        <v>2840</v>
      </c>
      <c r="J432" s="517">
        <v>1098654527</v>
      </c>
      <c r="K432" s="533" t="s">
        <v>626</v>
      </c>
      <c r="L432" s="297">
        <v>3</v>
      </c>
      <c r="M432" s="297">
        <v>1289</v>
      </c>
      <c r="N432" s="299">
        <v>46087</v>
      </c>
      <c r="O432" s="561">
        <v>1578150000</v>
      </c>
      <c r="P432" s="302">
        <v>46120</v>
      </c>
      <c r="Q432" s="293" t="s">
        <v>50</v>
      </c>
      <c r="R432" s="302">
        <v>46125</v>
      </c>
      <c r="S432" s="293">
        <v>1645</v>
      </c>
      <c r="T432" s="495">
        <v>221202</v>
      </c>
      <c r="U432" s="555">
        <f t="shared" si="186"/>
        <v>9450000</v>
      </c>
      <c r="V432" s="300">
        <v>46122</v>
      </c>
      <c r="W432" s="301">
        <v>100055288</v>
      </c>
      <c r="X432" s="302">
        <v>46128</v>
      </c>
      <c r="Y432" s="307">
        <v>46218</v>
      </c>
      <c r="Z432" s="299"/>
      <c r="AA432" s="295"/>
      <c r="AB432" s="303">
        <f t="shared" si="182"/>
        <v>3150000</v>
      </c>
      <c r="AC432" s="295"/>
      <c r="AD432" s="629" t="s">
        <v>2841</v>
      </c>
      <c r="AE432" s="295">
        <v>0</v>
      </c>
      <c r="AF432" s="295">
        <v>0</v>
      </c>
      <c r="AG432" s="295">
        <v>0</v>
      </c>
      <c r="AH432" s="232" t="s">
        <v>2842</v>
      </c>
      <c r="AI432" s="232">
        <v>3118010021</v>
      </c>
      <c r="AJ432" s="366" t="s">
        <v>2843</v>
      </c>
      <c r="AK432" s="306">
        <v>32276</v>
      </c>
      <c r="AL432" s="293">
        <v>47</v>
      </c>
      <c r="AM432" s="301" t="str">
        <f t="shared" si="177"/>
        <v>AUXILIAR DE ENFERMERIA</v>
      </c>
      <c r="AN432" s="301" t="s">
        <v>2835</v>
      </c>
    </row>
    <row r="433" spans="1:40" ht="17.25" customHeight="1" x14ac:dyDescent="0.3">
      <c r="A433" s="576">
        <v>432</v>
      </c>
      <c r="B433" s="525" t="s">
        <v>1248</v>
      </c>
      <c r="C433" s="295" t="s">
        <v>1466</v>
      </c>
      <c r="D433" s="232" t="s">
        <v>2751</v>
      </c>
      <c r="E433" s="293" t="s">
        <v>62</v>
      </c>
      <c r="F433" s="296" t="s">
        <v>769</v>
      </c>
      <c r="G433" s="545" t="s">
        <v>1325</v>
      </c>
      <c r="H433" s="560">
        <v>15900000</v>
      </c>
      <c r="I433" s="232" t="s">
        <v>2844</v>
      </c>
      <c r="J433" s="517">
        <v>1110571895</v>
      </c>
      <c r="K433" s="538" t="s">
        <v>89</v>
      </c>
      <c r="L433" s="297">
        <v>4</v>
      </c>
      <c r="M433" s="297">
        <v>1287</v>
      </c>
      <c r="N433" s="299">
        <v>46087</v>
      </c>
      <c r="O433" s="567">
        <v>885100000</v>
      </c>
      <c r="P433" s="302">
        <v>46120</v>
      </c>
      <c r="Q433" s="293" t="s">
        <v>50</v>
      </c>
      <c r="R433" s="302">
        <v>46125</v>
      </c>
      <c r="S433" s="293">
        <v>1631</v>
      </c>
      <c r="T433" s="495">
        <v>221201</v>
      </c>
      <c r="U433" s="555">
        <f t="shared" si="186"/>
        <v>15900000</v>
      </c>
      <c r="V433" s="300">
        <v>46125</v>
      </c>
      <c r="W433" s="301" t="s">
        <v>2845</v>
      </c>
      <c r="X433" s="302">
        <v>46129</v>
      </c>
      <c r="Y433" s="307">
        <v>46219</v>
      </c>
      <c r="Z433" s="299"/>
      <c r="AA433" s="295"/>
      <c r="AB433" s="303">
        <f t="shared" si="182"/>
        <v>5300000</v>
      </c>
      <c r="AC433" s="295"/>
      <c r="AD433" s="628" t="s">
        <v>2846</v>
      </c>
      <c r="AE433" s="295">
        <v>0</v>
      </c>
      <c r="AF433" s="295">
        <v>0</v>
      </c>
      <c r="AG433" s="295">
        <v>0</v>
      </c>
      <c r="AH433" s="232" t="s">
        <v>2847</v>
      </c>
      <c r="AI433" s="232">
        <v>3164848033</v>
      </c>
      <c r="AJ433" s="366" t="s">
        <v>2848</v>
      </c>
      <c r="AK433" s="306">
        <v>35228</v>
      </c>
      <c r="AL433" s="293">
        <v>29</v>
      </c>
      <c r="AM433" s="301" t="str">
        <f t="shared" ref="AM433:AM437" si="187">+F433</f>
        <v>PSICOLOGO</v>
      </c>
      <c r="AN433" s="301" t="s">
        <v>2835</v>
      </c>
    </row>
    <row r="434" spans="1:40" ht="17.25" customHeight="1" x14ac:dyDescent="0.3">
      <c r="A434" s="576">
        <v>433</v>
      </c>
      <c r="B434" s="525" t="s">
        <v>1248</v>
      </c>
      <c r="C434" s="295" t="s">
        <v>1466</v>
      </c>
      <c r="D434" s="232" t="s">
        <v>2757</v>
      </c>
      <c r="E434" s="293" t="s">
        <v>62</v>
      </c>
      <c r="F434" s="294" t="s">
        <v>1426</v>
      </c>
      <c r="G434" s="545" t="s">
        <v>1325</v>
      </c>
      <c r="H434" s="560">
        <v>19200000</v>
      </c>
      <c r="I434" s="232" t="s">
        <v>2849</v>
      </c>
      <c r="J434" s="517">
        <v>20689153</v>
      </c>
      <c r="K434" s="538" t="s">
        <v>2850</v>
      </c>
      <c r="L434" s="297">
        <v>9</v>
      </c>
      <c r="M434" s="297">
        <v>1286</v>
      </c>
      <c r="N434" s="299">
        <v>46087</v>
      </c>
      <c r="O434" s="567">
        <v>1068800000</v>
      </c>
      <c r="P434" s="302">
        <v>46120</v>
      </c>
      <c r="Q434" s="293" t="s">
        <v>50</v>
      </c>
      <c r="R434" s="302">
        <v>46125</v>
      </c>
      <c r="S434" s="293">
        <v>1623</v>
      </c>
      <c r="T434" s="495">
        <v>221201</v>
      </c>
      <c r="U434" s="555">
        <f t="shared" si="186"/>
        <v>19200000</v>
      </c>
      <c r="V434" s="300"/>
      <c r="W434" s="386" t="s">
        <v>2076</v>
      </c>
      <c r="X434" s="302"/>
      <c r="Y434" s="307" t="s">
        <v>892</v>
      </c>
      <c r="Z434" s="299"/>
      <c r="AA434" s="295"/>
      <c r="AB434" s="303">
        <f t="shared" si="182"/>
        <v>6400000</v>
      </c>
      <c r="AC434" s="295"/>
      <c r="AD434" s="629" t="s">
        <v>2851</v>
      </c>
      <c r="AE434" s="295">
        <v>0</v>
      </c>
      <c r="AF434" s="295">
        <v>0</v>
      </c>
      <c r="AG434" s="295">
        <v>0</v>
      </c>
      <c r="AH434" s="232" t="s">
        <v>2852</v>
      </c>
      <c r="AI434" s="232">
        <v>3124912710</v>
      </c>
      <c r="AJ434" s="366" t="s">
        <v>2853</v>
      </c>
      <c r="AK434" s="306">
        <v>31088</v>
      </c>
      <c r="AL434" s="293">
        <v>50</v>
      </c>
      <c r="AM434" s="301" t="str">
        <f t="shared" si="187"/>
        <v>ENFERMERO(A)</v>
      </c>
      <c r="AN434" s="301" t="s">
        <v>2835</v>
      </c>
    </row>
    <row r="435" spans="1:40" ht="17.25" customHeight="1" x14ac:dyDescent="0.3">
      <c r="A435" s="576">
        <v>434</v>
      </c>
      <c r="B435" s="525" t="s">
        <v>1248</v>
      </c>
      <c r="C435" s="295" t="s">
        <v>1466</v>
      </c>
      <c r="D435" s="232" t="s">
        <v>2763</v>
      </c>
      <c r="E435" s="293" t="s">
        <v>62</v>
      </c>
      <c r="F435" s="295" t="s">
        <v>107</v>
      </c>
      <c r="G435" s="545" t="s">
        <v>1325</v>
      </c>
      <c r="H435" s="560">
        <v>25650000</v>
      </c>
      <c r="I435" s="232" t="s">
        <v>2854</v>
      </c>
      <c r="J435" s="517">
        <v>1110446079</v>
      </c>
      <c r="K435" s="538" t="s">
        <v>89</v>
      </c>
      <c r="L435" s="297">
        <v>6</v>
      </c>
      <c r="M435" s="297">
        <v>1285</v>
      </c>
      <c r="N435" s="299">
        <v>46087</v>
      </c>
      <c r="O435" s="567">
        <v>1427850000</v>
      </c>
      <c r="P435" s="302">
        <v>46120</v>
      </c>
      <c r="Q435" s="293" t="s">
        <v>50</v>
      </c>
      <c r="R435" s="302">
        <v>46125</v>
      </c>
      <c r="S435" s="293">
        <v>1627</v>
      </c>
      <c r="T435" s="495">
        <v>221201</v>
      </c>
      <c r="U435" s="555">
        <f t="shared" si="186"/>
        <v>25650000</v>
      </c>
      <c r="V435" s="300">
        <v>46122</v>
      </c>
      <c r="W435" s="301" t="s">
        <v>2855</v>
      </c>
      <c r="X435" s="302">
        <v>46128</v>
      </c>
      <c r="Y435" s="307">
        <v>46218</v>
      </c>
      <c r="Z435" s="299"/>
      <c r="AA435" s="295"/>
      <c r="AB435" s="303">
        <f t="shared" si="182"/>
        <v>8550000</v>
      </c>
      <c r="AC435" s="295"/>
      <c r="AD435" s="628" t="s">
        <v>2856</v>
      </c>
      <c r="AE435" s="295">
        <v>0</v>
      </c>
      <c r="AF435" s="295">
        <v>0</v>
      </c>
      <c r="AG435" s="295">
        <v>0</v>
      </c>
      <c r="AH435" s="232" t="s">
        <v>2857</v>
      </c>
      <c r="AI435" s="232">
        <v>3133028074</v>
      </c>
      <c r="AJ435" s="366" t="s">
        <v>2858</v>
      </c>
      <c r="AK435" s="306">
        <v>31536</v>
      </c>
      <c r="AL435" s="293">
        <v>39</v>
      </c>
      <c r="AM435" s="301" t="str">
        <f t="shared" si="187"/>
        <v>MÉDICO GENERAL</v>
      </c>
      <c r="AN435" s="301" t="s">
        <v>2835</v>
      </c>
    </row>
    <row r="436" spans="1:40" ht="17.25" customHeight="1" x14ac:dyDescent="0.3">
      <c r="A436" s="576">
        <v>435</v>
      </c>
      <c r="B436" s="525" t="s">
        <v>1248</v>
      </c>
      <c r="C436" s="295" t="s">
        <v>1466</v>
      </c>
      <c r="D436" s="232" t="s">
        <v>2732</v>
      </c>
      <c r="E436" s="293" t="s">
        <v>62</v>
      </c>
      <c r="F436" s="295" t="s">
        <v>434</v>
      </c>
      <c r="G436" s="545" t="s">
        <v>1325</v>
      </c>
      <c r="H436" s="560">
        <v>9450000</v>
      </c>
      <c r="I436" s="232" t="s">
        <v>2859</v>
      </c>
      <c r="J436" s="517">
        <v>1007384750</v>
      </c>
      <c r="K436" s="538" t="s">
        <v>89</v>
      </c>
      <c r="L436" s="297">
        <v>1</v>
      </c>
      <c r="M436" s="297">
        <v>1289</v>
      </c>
      <c r="N436" s="299">
        <v>46087</v>
      </c>
      <c r="O436" s="561">
        <v>1578150000</v>
      </c>
      <c r="P436" s="302">
        <v>46120</v>
      </c>
      <c r="Q436" s="293" t="s">
        <v>50</v>
      </c>
      <c r="R436" s="302">
        <v>46125</v>
      </c>
      <c r="S436" s="293">
        <v>1614</v>
      </c>
      <c r="T436" s="495">
        <v>221202</v>
      </c>
      <c r="U436" s="555">
        <v>9450000</v>
      </c>
      <c r="V436" s="300">
        <v>46122</v>
      </c>
      <c r="W436" s="301">
        <v>100055297</v>
      </c>
      <c r="X436" s="302">
        <v>46132</v>
      </c>
      <c r="Y436" s="307">
        <v>46222</v>
      </c>
      <c r="Z436" s="299"/>
      <c r="AA436" s="295"/>
      <c r="AB436" s="303">
        <f t="shared" si="182"/>
        <v>3150000</v>
      </c>
      <c r="AC436" s="295"/>
      <c r="AD436" s="626" t="s">
        <v>2860</v>
      </c>
      <c r="AE436" s="295">
        <v>0</v>
      </c>
      <c r="AF436" s="295">
        <v>0</v>
      </c>
      <c r="AG436" s="295">
        <v>0</v>
      </c>
      <c r="AH436" s="232" t="s">
        <v>2861</v>
      </c>
      <c r="AI436" s="232">
        <v>3114708478</v>
      </c>
      <c r="AJ436" s="366" t="s">
        <v>2862</v>
      </c>
      <c r="AK436" s="306">
        <v>36721</v>
      </c>
      <c r="AL436" s="293">
        <v>25</v>
      </c>
      <c r="AM436" s="301" t="str">
        <f t="shared" si="187"/>
        <v>AUXILIAR DE ENFERMERIA</v>
      </c>
      <c r="AN436" s="301" t="s">
        <v>2863</v>
      </c>
    </row>
    <row r="437" spans="1:40" ht="17.25" customHeight="1" x14ac:dyDescent="0.3">
      <c r="A437" s="576">
        <v>436</v>
      </c>
      <c r="B437" s="525" t="s">
        <v>1248</v>
      </c>
      <c r="C437" s="295" t="s">
        <v>1466</v>
      </c>
      <c r="D437" s="232" t="s">
        <v>2739</v>
      </c>
      <c r="E437" s="293" t="s">
        <v>62</v>
      </c>
      <c r="F437" s="295" t="s">
        <v>434</v>
      </c>
      <c r="G437" s="545" t="s">
        <v>1325</v>
      </c>
      <c r="H437" s="560">
        <v>9450000</v>
      </c>
      <c r="I437" s="232" t="s">
        <v>2864</v>
      </c>
      <c r="J437" s="517" t="s">
        <v>2865</v>
      </c>
      <c r="K437" s="533" t="s">
        <v>89</v>
      </c>
      <c r="L437" s="297">
        <v>5</v>
      </c>
      <c r="M437" s="297">
        <v>1289</v>
      </c>
      <c r="N437" s="299">
        <v>46087</v>
      </c>
      <c r="O437" s="561">
        <v>1578150000</v>
      </c>
      <c r="P437" s="302">
        <v>46120</v>
      </c>
      <c r="Q437" s="293" t="s">
        <v>50</v>
      </c>
      <c r="R437" s="302">
        <v>46125</v>
      </c>
      <c r="S437" s="293">
        <v>1636</v>
      </c>
      <c r="T437" s="495">
        <v>221202</v>
      </c>
      <c r="U437" s="555">
        <f t="shared" ref="U437" si="188">+H437</f>
        <v>9450000</v>
      </c>
      <c r="V437" s="300">
        <v>46122</v>
      </c>
      <c r="W437" s="301" t="s">
        <v>2866</v>
      </c>
      <c r="X437" s="302">
        <v>46132</v>
      </c>
      <c r="Y437" s="307">
        <v>46222</v>
      </c>
      <c r="Z437" s="299"/>
      <c r="AA437" s="295"/>
      <c r="AB437" s="303">
        <f t="shared" si="182"/>
        <v>3150000</v>
      </c>
      <c r="AC437" s="295"/>
      <c r="AD437" s="628" t="s">
        <v>2867</v>
      </c>
      <c r="AE437" s="295">
        <v>0</v>
      </c>
      <c r="AF437" s="295">
        <v>0</v>
      </c>
      <c r="AG437" s="295">
        <v>0</v>
      </c>
      <c r="AH437" s="232" t="s">
        <v>2868</v>
      </c>
      <c r="AI437" s="232">
        <v>3044567269</v>
      </c>
      <c r="AJ437" s="366" t="s">
        <v>2869</v>
      </c>
      <c r="AK437" s="306">
        <v>36248</v>
      </c>
      <c r="AL437" s="293">
        <v>27</v>
      </c>
      <c r="AM437" s="301" t="str">
        <f t="shared" si="187"/>
        <v>AUXILIAR DE ENFERMERIA</v>
      </c>
      <c r="AN437" s="301" t="s">
        <v>2863</v>
      </c>
    </row>
    <row r="438" spans="1:40" ht="17.25" customHeight="1" x14ac:dyDescent="0.3">
      <c r="A438" s="576">
        <v>437</v>
      </c>
      <c r="B438" s="525" t="s">
        <v>1248</v>
      </c>
      <c r="C438" s="295" t="s">
        <v>1466</v>
      </c>
      <c r="D438" s="232" t="s">
        <v>2739</v>
      </c>
      <c r="E438" s="293" t="s">
        <v>62</v>
      </c>
      <c r="F438" s="295" t="s">
        <v>434</v>
      </c>
      <c r="G438" s="545" t="s">
        <v>1325</v>
      </c>
      <c r="H438" s="560">
        <v>9450000</v>
      </c>
      <c r="I438" s="232" t="s">
        <v>2870</v>
      </c>
      <c r="J438" s="517">
        <v>1033708441</v>
      </c>
      <c r="K438" s="533" t="s">
        <v>170</v>
      </c>
      <c r="L438" s="297">
        <v>6</v>
      </c>
      <c r="M438" s="297">
        <v>1289</v>
      </c>
      <c r="N438" s="299">
        <v>46087</v>
      </c>
      <c r="O438" s="561">
        <v>1578150000</v>
      </c>
      <c r="P438" s="302">
        <v>46120</v>
      </c>
      <c r="Q438" s="293" t="s">
        <v>50</v>
      </c>
      <c r="R438" s="302">
        <v>46121</v>
      </c>
      <c r="S438" s="293">
        <v>1597</v>
      </c>
      <c r="T438" s="495">
        <v>221202</v>
      </c>
      <c r="U438" s="555">
        <f t="shared" ref="U438" si="189">+H438</f>
        <v>9450000</v>
      </c>
      <c r="V438" s="300">
        <v>46121</v>
      </c>
      <c r="W438" s="301" t="s">
        <v>2871</v>
      </c>
      <c r="X438" s="302">
        <v>46132</v>
      </c>
      <c r="Y438" s="307">
        <v>46222</v>
      </c>
      <c r="Z438" s="299"/>
      <c r="AA438" s="295"/>
      <c r="AB438" s="303">
        <f t="shared" si="182"/>
        <v>3150000</v>
      </c>
      <c r="AC438" s="295"/>
      <c r="AD438" s="629" t="s">
        <v>2872</v>
      </c>
      <c r="AE438" s="295">
        <v>0</v>
      </c>
      <c r="AF438" s="295">
        <v>0</v>
      </c>
      <c r="AG438" s="295">
        <v>0</v>
      </c>
      <c r="AH438" s="232" t="s">
        <v>2873</v>
      </c>
      <c r="AI438" s="232">
        <v>3112355083</v>
      </c>
      <c r="AJ438" s="366" t="s">
        <v>2874</v>
      </c>
      <c r="AK438" s="306">
        <v>32582</v>
      </c>
      <c r="AL438" s="293">
        <v>36</v>
      </c>
      <c r="AM438" s="301" t="str">
        <f t="shared" ref="AM438" si="190">+F438</f>
        <v>AUXILIAR DE ENFERMERIA</v>
      </c>
      <c r="AN438" s="301" t="s">
        <v>2863</v>
      </c>
    </row>
    <row r="439" spans="1:40" ht="17.25" customHeight="1" x14ac:dyDescent="0.3">
      <c r="A439" s="576">
        <v>438</v>
      </c>
      <c r="B439" s="525" t="s">
        <v>1248</v>
      </c>
      <c r="C439" s="295" t="s">
        <v>1466</v>
      </c>
      <c r="D439" s="232" t="s">
        <v>2751</v>
      </c>
      <c r="E439" s="293" t="s">
        <v>62</v>
      </c>
      <c r="F439" s="296" t="s">
        <v>769</v>
      </c>
      <c r="G439" s="545" t="s">
        <v>1325</v>
      </c>
      <c r="H439" s="560">
        <v>15900000</v>
      </c>
      <c r="I439" s="232" t="s">
        <v>2875</v>
      </c>
      <c r="J439" s="517">
        <v>65794358</v>
      </c>
      <c r="K439" s="538" t="s">
        <v>2876</v>
      </c>
      <c r="L439" s="297">
        <v>4</v>
      </c>
      <c r="M439" s="297">
        <v>1287</v>
      </c>
      <c r="N439" s="299">
        <v>46087</v>
      </c>
      <c r="O439" s="567">
        <v>885100000</v>
      </c>
      <c r="P439" s="302">
        <v>46120</v>
      </c>
      <c r="Q439" s="293" t="s">
        <v>50</v>
      </c>
      <c r="R439" s="302">
        <v>46125</v>
      </c>
      <c r="S439" s="293">
        <v>1641</v>
      </c>
      <c r="T439" s="495">
        <v>221201</v>
      </c>
      <c r="U439" s="555">
        <f t="shared" ref="U439:U441" si="191">+H439</f>
        <v>15900000</v>
      </c>
      <c r="V439" s="300">
        <v>46125</v>
      </c>
      <c r="W439" s="301" t="s">
        <v>2877</v>
      </c>
      <c r="X439" s="302">
        <v>46132</v>
      </c>
      <c r="Y439" s="307">
        <v>46222</v>
      </c>
      <c r="Z439" s="299"/>
      <c r="AA439" s="295"/>
      <c r="AB439" s="303">
        <f t="shared" si="182"/>
        <v>5300000</v>
      </c>
      <c r="AC439" s="295"/>
      <c r="AD439" s="628" t="s">
        <v>2878</v>
      </c>
      <c r="AE439" s="295">
        <v>0</v>
      </c>
      <c r="AF439" s="295">
        <v>0</v>
      </c>
      <c r="AG439" s="295">
        <v>0</v>
      </c>
      <c r="AH439" s="232" t="s">
        <v>2879</v>
      </c>
      <c r="AI439" s="232">
        <v>3208501766</v>
      </c>
      <c r="AJ439" s="366" t="s">
        <v>2880</v>
      </c>
      <c r="AK439" s="306">
        <v>28782</v>
      </c>
      <c r="AL439" s="293">
        <v>47</v>
      </c>
      <c r="AM439" s="301" t="str">
        <f t="shared" si="177"/>
        <v>PSICOLOGO</v>
      </c>
      <c r="AN439" s="301" t="s">
        <v>2863</v>
      </c>
    </row>
    <row r="440" spans="1:40" ht="17.25" customHeight="1" x14ac:dyDescent="0.3">
      <c r="A440" s="576">
        <v>439</v>
      </c>
      <c r="B440" s="525" t="s">
        <v>1248</v>
      </c>
      <c r="C440" s="295" t="s">
        <v>1466</v>
      </c>
      <c r="D440" s="232" t="s">
        <v>2757</v>
      </c>
      <c r="E440" s="293" t="s">
        <v>62</v>
      </c>
      <c r="F440" s="294" t="s">
        <v>1426</v>
      </c>
      <c r="G440" s="545" t="s">
        <v>1325</v>
      </c>
      <c r="H440" s="560">
        <v>19200000</v>
      </c>
      <c r="I440" s="232" t="s">
        <v>2881</v>
      </c>
      <c r="J440" s="517">
        <v>1005815061</v>
      </c>
      <c r="K440" s="538" t="s">
        <v>89</v>
      </c>
      <c r="L440" s="297">
        <v>7</v>
      </c>
      <c r="M440" s="297">
        <v>1286</v>
      </c>
      <c r="N440" s="299">
        <v>46087</v>
      </c>
      <c r="O440" s="567">
        <v>1068800000</v>
      </c>
      <c r="P440" s="302">
        <v>46120</v>
      </c>
      <c r="Q440" s="293" t="s">
        <v>50</v>
      </c>
      <c r="R440" s="302">
        <v>46125</v>
      </c>
      <c r="S440" s="293">
        <v>1635</v>
      </c>
      <c r="T440" s="495">
        <v>221201</v>
      </c>
      <c r="U440" s="555">
        <f t="shared" si="191"/>
        <v>19200000</v>
      </c>
      <c r="V440" s="300">
        <v>46127</v>
      </c>
      <c r="W440" s="301" t="s">
        <v>2882</v>
      </c>
      <c r="X440" s="302">
        <v>46134</v>
      </c>
      <c r="Y440" s="307">
        <v>46224</v>
      </c>
      <c r="Z440" s="299"/>
      <c r="AA440" s="295"/>
      <c r="AB440" s="303">
        <f t="shared" si="182"/>
        <v>6400000</v>
      </c>
      <c r="AC440" s="295"/>
      <c r="AD440" s="629" t="s">
        <v>2883</v>
      </c>
      <c r="AE440" s="295">
        <v>0</v>
      </c>
      <c r="AF440" s="295">
        <v>0</v>
      </c>
      <c r="AG440" s="295">
        <v>0</v>
      </c>
      <c r="AH440" s="232" t="s">
        <v>2884</v>
      </c>
      <c r="AI440" s="232">
        <v>3102403393</v>
      </c>
      <c r="AJ440" s="366" t="s">
        <v>2885</v>
      </c>
      <c r="AK440" s="306">
        <v>37199</v>
      </c>
      <c r="AL440" s="293">
        <v>24</v>
      </c>
      <c r="AM440" s="301" t="str">
        <f t="shared" si="177"/>
        <v>ENFERMERO(A)</v>
      </c>
      <c r="AN440" s="301" t="s">
        <v>2863</v>
      </c>
    </row>
    <row r="441" spans="1:40" ht="17.25" customHeight="1" x14ac:dyDescent="0.3">
      <c r="A441" s="576">
        <v>440</v>
      </c>
      <c r="B441" s="525" t="s">
        <v>1248</v>
      </c>
      <c r="C441" s="295" t="s">
        <v>1466</v>
      </c>
      <c r="D441" s="232" t="s">
        <v>2763</v>
      </c>
      <c r="E441" s="293" t="s">
        <v>62</v>
      </c>
      <c r="F441" s="295" t="s">
        <v>107</v>
      </c>
      <c r="G441" s="545" t="s">
        <v>1325</v>
      </c>
      <c r="H441" s="560">
        <v>25650000</v>
      </c>
      <c r="I441" s="232" t="s">
        <v>2886</v>
      </c>
      <c r="J441" s="517">
        <v>1192775629</v>
      </c>
      <c r="K441" s="538" t="s">
        <v>89</v>
      </c>
      <c r="L441" s="297">
        <v>6</v>
      </c>
      <c r="M441" s="297">
        <v>1285</v>
      </c>
      <c r="N441" s="299">
        <v>46087</v>
      </c>
      <c r="O441" s="567">
        <v>1427850000</v>
      </c>
      <c r="P441" s="302">
        <v>46120</v>
      </c>
      <c r="Q441" s="293" t="s">
        <v>50</v>
      </c>
      <c r="R441" s="490"/>
      <c r="S441" s="342"/>
      <c r="T441" s="495">
        <v>221201</v>
      </c>
      <c r="U441" s="555">
        <f t="shared" si="191"/>
        <v>25650000</v>
      </c>
      <c r="V441" s="300"/>
      <c r="W441" s="386" t="s">
        <v>891</v>
      </c>
      <c r="X441" s="302"/>
      <c r="Y441" s="307" t="s">
        <v>892</v>
      </c>
      <c r="Z441" s="299"/>
      <c r="AA441" s="295"/>
      <c r="AB441" s="303">
        <f t="shared" si="182"/>
        <v>8550000</v>
      </c>
      <c r="AC441" s="295"/>
      <c r="AD441" s="628" t="s">
        <v>2887</v>
      </c>
      <c r="AE441" s="295">
        <v>0</v>
      </c>
      <c r="AF441" s="295">
        <v>0</v>
      </c>
      <c r="AG441" s="295">
        <v>0</v>
      </c>
      <c r="AH441" s="232" t="s">
        <v>2888</v>
      </c>
      <c r="AI441" s="232">
        <v>3162382071</v>
      </c>
      <c r="AJ441" s="366" t="s">
        <v>2889</v>
      </c>
      <c r="AK441" s="306">
        <v>36630</v>
      </c>
      <c r="AL441" s="293">
        <v>26</v>
      </c>
      <c r="AM441" s="301" t="str">
        <f t="shared" si="177"/>
        <v>MÉDICO GENERAL</v>
      </c>
      <c r="AN441" s="301" t="s">
        <v>2863</v>
      </c>
    </row>
    <row r="442" spans="1:40" ht="17.25" customHeight="1" x14ac:dyDescent="0.3">
      <c r="A442" s="572">
        <v>441</v>
      </c>
      <c r="B442" s="525" t="s">
        <v>1515</v>
      </c>
      <c r="C442" s="295" t="s">
        <v>1466</v>
      </c>
      <c r="D442" s="232" t="s">
        <v>2418</v>
      </c>
      <c r="E442" s="293" t="s">
        <v>62</v>
      </c>
      <c r="F442" s="295" t="s">
        <v>434</v>
      </c>
      <c r="G442" s="545" t="s">
        <v>1325</v>
      </c>
      <c r="H442" s="555">
        <v>10350000</v>
      </c>
      <c r="I442" s="295" t="s">
        <v>2890</v>
      </c>
      <c r="J442" s="508">
        <v>1110587994</v>
      </c>
      <c r="K442" s="538" t="s">
        <v>89</v>
      </c>
      <c r="L442" s="297">
        <v>5</v>
      </c>
      <c r="M442" s="297">
        <v>1285</v>
      </c>
      <c r="N442" s="299">
        <v>46087</v>
      </c>
      <c r="O442" s="561">
        <v>703800000</v>
      </c>
      <c r="P442" s="302">
        <v>46120</v>
      </c>
      <c r="Q442" s="293" t="s">
        <v>50</v>
      </c>
      <c r="R442" s="302">
        <v>46121</v>
      </c>
      <c r="S442" s="293">
        <v>1598</v>
      </c>
      <c r="T442" s="495">
        <v>221206</v>
      </c>
      <c r="U442" s="555">
        <f>+H442</f>
        <v>10350000</v>
      </c>
      <c r="V442" s="300">
        <v>46125</v>
      </c>
      <c r="W442" s="301" t="s">
        <v>2891</v>
      </c>
      <c r="X442" s="302">
        <v>46138</v>
      </c>
      <c r="Y442" s="307">
        <v>46228</v>
      </c>
      <c r="Z442" s="299"/>
      <c r="AA442" s="295"/>
      <c r="AB442" s="303">
        <f t="shared" si="182"/>
        <v>3450000</v>
      </c>
      <c r="AC442" s="295"/>
      <c r="AD442" s="629" t="s">
        <v>2892</v>
      </c>
      <c r="AE442" s="295">
        <v>0</v>
      </c>
      <c r="AF442" s="295">
        <v>0</v>
      </c>
      <c r="AG442" s="295">
        <v>0</v>
      </c>
      <c r="AH442" s="295" t="s">
        <v>2893</v>
      </c>
      <c r="AI442" s="295">
        <v>3113602243</v>
      </c>
      <c r="AJ442" s="312" t="s">
        <v>2894</v>
      </c>
      <c r="AK442" s="306">
        <v>35827</v>
      </c>
      <c r="AL442" s="293">
        <v>37</v>
      </c>
      <c r="AM442" s="301" t="s">
        <v>274</v>
      </c>
      <c r="AN442" s="301" t="s">
        <v>2895</v>
      </c>
    </row>
    <row r="443" spans="1:40" ht="17.25" customHeight="1" x14ac:dyDescent="0.3">
      <c r="A443" s="572">
        <v>442</v>
      </c>
      <c r="B443" s="525" t="s">
        <v>1515</v>
      </c>
      <c r="C443" s="295" t="s">
        <v>1466</v>
      </c>
      <c r="D443" s="232" t="s">
        <v>2418</v>
      </c>
      <c r="E443" s="293" t="s">
        <v>62</v>
      </c>
      <c r="F443" s="295" t="s">
        <v>434</v>
      </c>
      <c r="G443" s="545" t="s">
        <v>1325</v>
      </c>
      <c r="H443" s="555">
        <v>10350000</v>
      </c>
      <c r="I443" s="295" t="s">
        <v>2896</v>
      </c>
      <c r="J443" s="508">
        <v>1107008351</v>
      </c>
      <c r="K443" s="538" t="s">
        <v>89</v>
      </c>
      <c r="L443" s="297">
        <v>6</v>
      </c>
      <c r="M443" s="297">
        <v>1285</v>
      </c>
      <c r="N443" s="299">
        <v>46087</v>
      </c>
      <c r="O443" s="561">
        <v>703800000</v>
      </c>
      <c r="P443" s="302">
        <v>46120</v>
      </c>
      <c r="Q443" s="293" t="s">
        <v>50</v>
      </c>
      <c r="R443" s="302">
        <v>46125</v>
      </c>
      <c r="S443" s="293">
        <v>1630</v>
      </c>
      <c r="T443" s="495">
        <v>221206</v>
      </c>
      <c r="U443" s="555">
        <f>+H443</f>
        <v>10350000</v>
      </c>
      <c r="V443" s="300">
        <v>46122</v>
      </c>
      <c r="W443" s="301" t="s">
        <v>2897</v>
      </c>
      <c r="X443" s="302">
        <v>46132</v>
      </c>
      <c r="Y443" s="307">
        <v>46222</v>
      </c>
      <c r="Z443" s="299"/>
      <c r="AA443" s="295"/>
      <c r="AB443" s="303">
        <f t="shared" si="182"/>
        <v>3450000</v>
      </c>
      <c r="AC443" s="295"/>
      <c r="AD443" s="628" t="s">
        <v>2898</v>
      </c>
      <c r="AE443" s="295">
        <v>0</v>
      </c>
      <c r="AF443" s="295">
        <v>0</v>
      </c>
      <c r="AG443" s="295">
        <v>0</v>
      </c>
      <c r="AH443" s="295" t="s">
        <v>2899</v>
      </c>
      <c r="AI443" s="295">
        <v>3162357404</v>
      </c>
      <c r="AJ443" s="312" t="s">
        <v>2900</v>
      </c>
      <c r="AK443" s="306">
        <v>37065</v>
      </c>
      <c r="AL443" s="293">
        <v>25</v>
      </c>
      <c r="AM443" s="301" t="s">
        <v>274</v>
      </c>
      <c r="AN443" s="301" t="s">
        <v>2895</v>
      </c>
    </row>
    <row r="444" spans="1:40" ht="17.25" customHeight="1" x14ac:dyDescent="0.3">
      <c r="A444" s="572">
        <v>443</v>
      </c>
      <c r="B444" s="525" t="s">
        <v>1515</v>
      </c>
      <c r="C444" s="295" t="s">
        <v>1466</v>
      </c>
      <c r="D444" s="232" t="s">
        <v>2418</v>
      </c>
      <c r="E444" s="293" t="s">
        <v>62</v>
      </c>
      <c r="F444" s="295" t="s">
        <v>434</v>
      </c>
      <c r="G444" s="545" t="s">
        <v>1325</v>
      </c>
      <c r="H444" s="555">
        <v>10350000</v>
      </c>
      <c r="I444" s="295" t="s">
        <v>2901</v>
      </c>
      <c r="J444" s="508">
        <v>93418686</v>
      </c>
      <c r="K444" s="538" t="s">
        <v>535</v>
      </c>
      <c r="L444" s="297">
        <v>6</v>
      </c>
      <c r="M444" s="297">
        <v>1295</v>
      </c>
      <c r="N444" s="299">
        <v>46087</v>
      </c>
      <c r="O444" s="561">
        <v>703800000</v>
      </c>
      <c r="P444" s="302">
        <v>46120</v>
      </c>
      <c r="Q444" s="293" t="s">
        <v>50</v>
      </c>
      <c r="R444" s="302">
        <v>46125</v>
      </c>
      <c r="S444" s="293">
        <v>1629</v>
      </c>
      <c r="T444" s="495">
        <v>221206</v>
      </c>
      <c r="U444" s="555">
        <f>+H444</f>
        <v>10350000</v>
      </c>
      <c r="V444" s="300">
        <v>46125</v>
      </c>
      <c r="W444" s="301">
        <v>100055336</v>
      </c>
      <c r="X444" s="302">
        <v>46128</v>
      </c>
      <c r="Y444" s="307">
        <v>46218</v>
      </c>
      <c r="Z444" s="299"/>
      <c r="AA444" s="295"/>
      <c r="AB444" s="303">
        <f t="shared" si="182"/>
        <v>3450000</v>
      </c>
      <c r="AC444" s="295"/>
      <c r="AD444" s="629" t="s">
        <v>2902</v>
      </c>
      <c r="AE444" s="295">
        <v>0</v>
      </c>
      <c r="AF444" s="295">
        <v>0</v>
      </c>
      <c r="AG444" s="295">
        <v>0</v>
      </c>
      <c r="AH444" s="295" t="s">
        <v>2903</v>
      </c>
      <c r="AI444" s="295">
        <v>3153773485</v>
      </c>
      <c r="AJ444" s="312" t="s">
        <v>2904</v>
      </c>
      <c r="AK444" s="306">
        <v>26703</v>
      </c>
      <c r="AL444" s="293">
        <v>52</v>
      </c>
      <c r="AM444" s="301" t="s">
        <v>274</v>
      </c>
      <c r="AN444" s="301" t="s">
        <v>2895</v>
      </c>
    </row>
    <row r="445" spans="1:40" ht="17.25" customHeight="1" x14ac:dyDescent="0.3">
      <c r="A445" s="572">
        <v>444</v>
      </c>
      <c r="B445" s="525" t="s">
        <v>1515</v>
      </c>
      <c r="C445" s="295" t="s">
        <v>1466</v>
      </c>
      <c r="D445" s="232" t="s">
        <v>2418</v>
      </c>
      <c r="E445" s="293" t="s">
        <v>62</v>
      </c>
      <c r="F445" s="295" t="s">
        <v>434</v>
      </c>
      <c r="G445" s="545" t="s">
        <v>1325</v>
      </c>
      <c r="H445" s="555">
        <v>10350000</v>
      </c>
      <c r="I445" s="295" t="s">
        <v>2905</v>
      </c>
      <c r="J445" s="508">
        <v>65736005</v>
      </c>
      <c r="K445" s="538" t="s">
        <v>89</v>
      </c>
      <c r="L445" s="297">
        <v>2</v>
      </c>
      <c r="M445" s="297">
        <v>1295</v>
      </c>
      <c r="N445" s="299">
        <v>46087</v>
      </c>
      <c r="O445" s="561">
        <v>703800000</v>
      </c>
      <c r="P445" s="302">
        <v>46120</v>
      </c>
      <c r="Q445" s="293" t="s">
        <v>50</v>
      </c>
      <c r="R445" s="302">
        <v>46122</v>
      </c>
      <c r="S445" s="293">
        <v>1603</v>
      </c>
      <c r="T445" s="495">
        <v>221206</v>
      </c>
      <c r="U445" s="555">
        <f>+H445</f>
        <v>10350000</v>
      </c>
      <c r="V445" s="300">
        <v>46121</v>
      </c>
      <c r="W445" s="301" t="s">
        <v>2906</v>
      </c>
      <c r="X445" s="302">
        <v>46128</v>
      </c>
      <c r="Y445" s="307">
        <v>46218</v>
      </c>
      <c r="Z445" s="299"/>
      <c r="AA445" s="295"/>
      <c r="AB445" s="303">
        <f t="shared" si="182"/>
        <v>3450000</v>
      </c>
      <c r="AC445" s="295"/>
      <c r="AD445" s="628" t="s">
        <v>2907</v>
      </c>
      <c r="AE445" s="295">
        <v>0</v>
      </c>
      <c r="AF445" s="295">
        <v>0</v>
      </c>
      <c r="AG445" s="295">
        <v>0</v>
      </c>
      <c r="AH445" s="295" t="s">
        <v>2908</v>
      </c>
      <c r="AI445" s="295">
        <v>3229225936</v>
      </c>
      <c r="AJ445" s="312" t="s">
        <v>2909</v>
      </c>
      <c r="AK445" s="306">
        <v>24579</v>
      </c>
      <c r="AL445" s="293">
        <v>58</v>
      </c>
      <c r="AM445" s="301" t="s">
        <v>274</v>
      </c>
      <c r="AN445" s="301" t="s">
        <v>2895</v>
      </c>
    </row>
    <row r="446" spans="1:40" ht="17.25" customHeight="1" x14ac:dyDescent="0.3">
      <c r="A446" s="576">
        <v>445</v>
      </c>
      <c r="B446" s="525" t="s">
        <v>1515</v>
      </c>
      <c r="C446" s="295" t="s">
        <v>1466</v>
      </c>
      <c r="D446" s="232" t="s">
        <v>1590</v>
      </c>
      <c r="E446" s="293" t="s">
        <v>62</v>
      </c>
      <c r="F446" s="296" t="s">
        <v>769</v>
      </c>
      <c r="G446" s="545" t="s">
        <v>1325</v>
      </c>
      <c r="H446" s="555">
        <v>18900000</v>
      </c>
      <c r="I446" s="295" t="s">
        <v>2910</v>
      </c>
      <c r="J446" s="508">
        <v>1005826981</v>
      </c>
      <c r="K446" s="538" t="s">
        <v>240</v>
      </c>
      <c r="L446" s="401">
        <v>4</v>
      </c>
      <c r="M446" s="297">
        <v>1293</v>
      </c>
      <c r="N446" s="299">
        <v>46087</v>
      </c>
      <c r="O446" s="561">
        <v>321300000</v>
      </c>
      <c r="P446" s="302">
        <v>46120</v>
      </c>
      <c r="Q446" s="293" t="s">
        <v>50</v>
      </c>
      <c r="R446" s="302">
        <v>46122</v>
      </c>
      <c r="S446" s="293">
        <v>1604</v>
      </c>
      <c r="T446" s="495">
        <v>221205</v>
      </c>
      <c r="U446" s="555">
        <f>+H446</f>
        <v>18900000</v>
      </c>
      <c r="V446" s="300">
        <v>46121</v>
      </c>
      <c r="W446" s="301" t="s">
        <v>2911</v>
      </c>
      <c r="X446" s="302">
        <v>46128</v>
      </c>
      <c r="Y446" s="307">
        <v>46218</v>
      </c>
      <c r="Z446" s="299"/>
      <c r="AA446" s="295"/>
      <c r="AB446" s="303">
        <f t="shared" si="182"/>
        <v>6300000</v>
      </c>
      <c r="AC446" s="295"/>
      <c r="AD446" s="629" t="s">
        <v>2912</v>
      </c>
      <c r="AE446" s="295">
        <v>0</v>
      </c>
      <c r="AF446" s="295">
        <v>0</v>
      </c>
      <c r="AG446" s="295">
        <v>0</v>
      </c>
      <c r="AH446" s="295" t="s">
        <v>2913</v>
      </c>
      <c r="AI446" s="295">
        <v>3176751979</v>
      </c>
      <c r="AJ446" s="312" t="s">
        <v>2914</v>
      </c>
      <c r="AK446" s="306">
        <v>37037</v>
      </c>
      <c r="AL446" s="293">
        <v>25</v>
      </c>
      <c r="AM446" s="301" t="s">
        <v>769</v>
      </c>
      <c r="AN446" s="301" t="s">
        <v>2895</v>
      </c>
    </row>
    <row r="447" spans="1:40" ht="17.25" customHeight="1" x14ac:dyDescent="0.3">
      <c r="A447" s="576">
        <v>446</v>
      </c>
      <c r="B447" s="525" t="s">
        <v>1515</v>
      </c>
      <c r="C447" s="295" t="s">
        <v>1466</v>
      </c>
      <c r="D447" s="232" t="s">
        <v>1584</v>
      </c>
      <c r="E447" s="293" t="s">
        <v>62</v>
      </c>
      <c r="F447" s="294" t="s">
        <v>1426</v>
      </c>
      <c r="G447" s="545" t="s">
        <v>1325</v>
      </c>
      <c r="H447" s="555">
        <v>25200000</v>
      </c>
      <c r="I447" s="295" t="s">
        <v>2915</v>
      </c>
      <c r="J447" s="508">
        <v>1110563225</v>
      </c>
      <c r="K447" s="538" t="s">
        <v>89</v>
      </c>
      <c r="L447" s="297">
        <v>6</v>
      </c>
      <c r="M447" s="297">
        <v>1292</v>
      </c>
      <c r="N447" s="299">
        <v>46087</v>
      </c>
      <c r="O447" s="561">
        <v>428400000</v>
      </c>
      <c r="P447" s="302">
        <v>46120</v>
      </c>
      <c r="Q447" s="293" t="s">
        <v>50</v>
      </c>
      <c r="R447" s="302">
        <v>46125</v>
      </c>
      <c r="S447" s="293">
        <v>1628</v>
      </c>
      <c r="T447" s="495">
        <v>221205</v>
      </c>
      <c r="U447" s="555">
        <v>25200000</v>
      </c>
      <c r="V447" s="300">
        <v>46121</v>
      </c>
      <c r="W447" s="301" t="s">
        <v>2916</v>
      </c>
      <c r="X447" s="302">
        <v>46128</v>
      </c>
      <c r="Y447" s="307">
        <v>46218</v>
      </c>
      <c r="Z447" s="299"/>
      <c r="AA447" s="295"/>
      <c r="AB447" s="303">
        <f t="shared" si="182"/>
        <v>8400000</v>
      </c>
      <c r="AC447" s="295"/>
      <c r="AD447" s="628" t="s">
        <v>2917</v>
      </c>
      <c r="AE447" s="295">
        <v>0</v>
      </c>
      <c r="AF447" s="295">
        <v>0</v>
      </c>
      <c r="AG447" s="295">
        <v>0</v>
      </c>
      <c r="AH447" s="295" t="s">
        <v>2918</v>
      </c>
      <c r="AI447" s="295">
        <v>3124451310</v>
      </c>
      <c r="AJ447" s="312" t="s">
        <v>2919</v>
      </c>
      <c r="AK447" s="306">
        <v>34965</v>
      </c>
      <c r="AL447" s="293">
        <v>30</v>
      </c>
      <c r="AM447" s="301" t="s">
        <v>1548</v>
      </c>
      <c r="AN447" s="301" t="s">
        <v>2895</v>
      </c>
    </row>
    <row r="448" spans="1:40" ht="17.25" customHeight="1" x14ac:dyDescent="0.3">
      <c r="A448" s="576">
        <v>447</v>
      </c>
      <c r="B448" s="525" t="s">
        <v>1515</v>
      </c>
      <c r="C448" s="295" t="s">
        <v>1466</v>
      </c>
      <c r="D448" s="232" t="s">
        <v>1578</v>
      </c>
      <c r="E448" s="293" t="s">
        <v>62</v>
      </c>
      <c r="F448" s="295" t="s">
        <v>107</v>
      </c>
      <c r="G448" s="545" t="s">
        <v>1325</v>
      </c>
      <c r="H448" s="555">
        <v>34650000</v>
      </c>
      <c r="I448" s="295" t="s">
        <v>2920</v>
      </c>
      <c r="J448" s="508">
        <v>1126458083</v>
      </c>
      <c r="K448" s="538" t="s">
        <v>2921</v>
      </c>
      <c r="L448" s="297">
        <v>6</v>
      </c>
      <c r="M448" s="297">
        <v>1291</v>
      </c>
      <c r="N448" s="299">
        <v>46087</v>
      </c>
      <c r="O448" s="561">
        <v>589050000</v>
      </c>
      <c r="P448" s="302">
        <v>46120</v>
      </c>
      <c r="Q448" s="293" t="s">
        <v>50</v>
      </c>
      <c r="R448" s="302">
        <v>46125</v>
      </c>
      <c r="S448" s="293">
        <v>1632</v>
      </c>
      <c r="T448" s="495">
        <v>221205</v>
      </c>
      <c r="U448" s="555">
        <f t="shared" ref="U448:U453" si="192">+H448</f>
        <v>34650000</v>
      </c>
      <c r="V448" s="300">
        <v>46126</v>
      </c>
      <c r="W448" s="301" t="s">
        <v>2922</v>
      </c>
      <c r="X448" s="302">
        <v>46132</v>
      </c>
      <c r="Y448" s="307">
        <v>46222</v>
      </c>
      <c r="Z448" s="299"/>
      <c r="AA448" s="295"/>
      <c r="AB448" s="303">
        <f t="shared" si="182"/>
        <v>11550000</v>
      </c>
      <c r="AC448" s="295"/>
      <c r="AD448" s="629" t="s">
        <v>2923</v>
      </c>
      <c r="AE448" s="295">
        <v>0</v>
      </c>
      <c r="AF448" s="295">
        <v>0</v>
      </c>
      <c r="AG448" s="295">
        <v>0</v>
      </c>
      <c r="AH448" s="295" t="s">
        <v>2924</v>
      </c>
      <c r="AI448" s="295">
        <v>3125533850</v>
      </c>
      <c r="AJ448" s="312" t="s">
        <v>2925</v>
      </c>
      <c r="AK448" s="306">
        <v>35999</v>
      </c>
      <c r="AL448" s="293">
        <v>37</v>
      </c>
      <c r="AM448" s="301" t="s">
        <v>1440</v>
      </c>
      <c r="AN448" s="301" t="s">
        <v>2895</v>
      </c>
    </row>
    <row r="449" spans="1:40" ht="17.25" customHeight="1" x14ac:dyDescent="0.3">
      <c r="A449" s="576">
        <v>448</v>
      </c>
      <c r="B449" s="525" t="s">
        <v>1515</v>
      </c>
      <c r="C449" s="295" t="s">
        <v>1466</v>
      </c>
      <c r="D449" s="232" t="s">
        <v>1557</v>
      </c>
      <c r="E449" s="293" t="s">
        <v>62</v>
      </c>
      <c r="F449" s="295" t="s">
        <v>434</v>
      </c>
      <c r="G449" s="545" t="s">
        <v>1325</v>
      </c>
      <c r="H449" s="555">
        <v>10350000</v>
      </c>
      <c r="I449" s="344" t="s">
        <v>2926</v>
      </c>
      <c r="J449" s="508">
        <v>1071550555</v>
      </c>
      <c r="K449" s="538" t="s">
        <v>2927</v>
      </c>
      <c r="L449" s="297">
        <v>4</v>
      </c>
      <c r="M449" s="297">
        <v>1295</v>
      </c>
      <c r="N449" s="299">
        <v>46087</v>
      </c>
      <c r="O449" s="561">
        <v>703800000</v>
      </c>
      <c r="P449" s="302">
        <v>46120</v>
      </c>
      <c r="Q449" s="293" t="s">
        <v>50</v>
      </c>
      <c r="R449" s="302"/>
      <c r="S449" s="293"/>
      <c r="T449" s="495">
        <v>221206</v>
      </c>
      <c r="U449" s="555">
        <f t="shared" si="192"/>
        <v>10350000</v>
      </c>
      <c r="V449" s="300"/>
      <c r="W449" s="386" t="s">
        <v>891</v>
      </c>
      <c r="X449" s="302"/>
      <c r="Y449" s="307">
        <v>46222</v>
      </c>
      <c r="Z449" s="299"/>
      <c r="AA449" s="295"/>
      <c r="AB449" s="303">
        <f t="shared" si="182"/>
        <v>3450000</v>
      </c>
      <c r="AC449" s="295"/>
      <c r="AD449" s="628" t="s">
        <v>2928</v>
      </c>
      <c r="AE449" s="295">
        <v>0</v>
      </c>
      <c r="AF449" s="295">
        <v>0</v>
      </c>
      <c r="AG449" s="295">
        <v>0</v>
      </c>
      <c r="AH449" s="295" t="s">
        <v>2929</v>
      </c>
      <c r="AI449" s="295">
        <v>3156041720</v>
      </c>
      <c r="AJ449" s="312" t="s">
        <v>2930</v>
      </c>
      <c r="AK449" s="306">
        <v>35333</v>
      </c>
      <c r="AL449" s="293">
        <v>29</v>
      </c>
      <c r="AM449" s="301" t="s">
        <v>274</v>
      </c>
      <c r="AN449" s="301" t="s">
        <v>2931</v>
      </c>
    </row>
    <row r="450" spans="1:40" ht="17.25" customHeight="1" x14ac:dyDescent="0.3">
      <c r="A450" s="576">
        <v>449</v>
      </c>
      <c r="B450" s="525" t="s">
        <v>1515</v>
      </c>
      <c r="C450" s="295" t="s">
        <v>1466</v>
      </c>
      <c r="D450" s="232" t="s">
        <v>1557</v>
      </c>
      <c r="E450" s="293" t="s">
        <v>62</v>
      </c>
      <c r="F450" s="295" t="s">
        <v>434</v>
      </c>
      <c r="G450" s="545" t="s">
        <v>1325</v>
      </c>
      <c r="H450" s="555">
        <v>10350000</v>
      </c>
      <c r="I450" s="344" t="s">
        <v>2932</v>
      </c>
      <c r="J450" s="508">
        <v>1110495346</v>
      </c>
      <c r="K450" s="538" t="s">
        <v>89</v>
      </c>
      <c r="L450" s="297">
        <v>7</v>
      </c>
      <c r="M450" s="297">
        <v>1295</v>
      </c>
      <c r="N450" s="299">
        <v>46087</v>
      </c>
      <c r="O450" s="561">
        <v>703800000</v>
      </c>
      <c r="P450" s="302">
        <v>46120</v>
      </c>
      <c r="Q450" s="293" t="s">
        <v>50</v>
      </c>
      <c r="R450" s="302">
        <v>46125</v>
      </c>
      <c r="S450" s="293">
        <v>1626</v>
      </c>
      <c r="T450" s="495">
        <v>221206</v>
      </c>
      <c r="U450" s="555">
        <f t="shared" si="192"/>
        <v>10350000</v>
      </c>
      <c r="V450" s="300">
        <v>46122</v>
      </c>
      <c r="W450" s="301">
        <v>100055294</v>
      </c>
      <c r="X450" s="302">
        <v>46132</v>
      </c>
      <c r="Y450" s="307">
        <v>46222</v>
      </c>
      <c r="Z450" s="299"/>
      <c r="AA450" s="295"/>
      <c r="AB450" s="303">
        <f t="shared" si="182"/>
        <v>3450000</v>
      </c>
      <c r="AC450" s="295"/>
      <c r="AD450" s="629" t="s">
        <v>2933</v>
      </c>
      <c r="AE450" s="295">
        <v>0</v>
      </c>
      <c r="AF450" s="295">
        <v>0</v>
      </c>
      <c r="AG450" s="295">
        <v>0</v>
      </c>
      <c r="AH450" s="295" t="s">
        <v>2934</v>
      </c>
      <c r="AI450" s="295">
        <v>3150617190</v>
      </c>
      <c r="AJ450" s="312" t="s">
        <v>2935</v>
      </c>
      <c r="AK450" s="306">
        <v>32942</v>
      </c>
      <c r="AL450" s="293">
        <v>36</v>
      </c>
      <c r="AM450" s="301" t="s">
        <v>274</v>
      </c>
      <c r="AN450" s="301" t="s">
        <v>2931</v>
      </c>
    </row>
    <row r="451" spans="1:40" ht="17.25" customHeight="1" x14ac:dyDescent="0.3">
      <c r="A451" s="576">
        <v>450</v>
      </c>
      <c r="B451" s="525" t="s">
        <v>1515</v>
      </c>
      <c r="C451" s="295" t="s">
        <v>1466</v>
      </c>
      <c r="D451" s="232" t="s">
        <v>1557</v>
      </c>
      <c r="E451" s="293" t="s">
        <v>62</v>
      </c>
      <c r="F451" s="295" t="s">
        <v>434</v>
      </c>
      <c r="G451" s="545" t="s">
        <v>1325</v>
      </c>
      <c r="H451" s="555">
        <v>10350000</v>
      </c>
      <c r="I451" s="344" t="s">
        <v>2936</v>
      </c>
      <c r="J451" s="508">
        <v>65763680</v>
      </c>
      <c r="K451" s="538" t="s">
        <v>89</v>
      </c>
      <c r="L451" s="297">
        <v>9</v>
      </c>
      <c r="M451" s="297">
        <v>1295</v>
      </c>
      <c r="N451" s="299">
        <v>46087</v>
      </c>
      <c r="O451" s="561">
        <v>703800000</v>
      </c>
      <c r="P451" s="302">
        <v>46120</v>
      </c>
      <c r="Q451" s="293" t="s">
        <v>50</v>
      </c>
      <c r="R451" s="302">
        <v>46125</v>
      </c>
      <c r="S451" s="293">
        <v>1625</v>
      </c>
      <c r="T451" s="495">
        <v>221206</v>
      </c>
      <c r="U451" s="555">
        <f t="shared" si="192"/>
        <v>10350000</v>
      </c>
      <c r="V451" s="300">
        <v>46122</v>
      </c>
      <c r="W451" s="301" t="s">
        <v>2937</v>
      </c>
      <c r="X451" s="302">
        <v>46132</v>
      </c>
      <c r="Y451" s="307">
        <v>46222</v>
      </c>
      <c r="Z451" s="299"/>
      <c r="AA451" s="295"/>
      <c r="AB451" s="303">
        <f t="shared" si="182"/>
        <v>3450000</v>
      </c>
      <c r="AC451" s="295"/>
      <c r="AD451" s="628" t="s">
        <v>2938</v>
      </c>
      <c r="AE451" s="295">
        <v>0</v>
      </c>
      <c r="AF451" s="295">
        <v>0</v>
      </c>
      <c r="AG451" s="295">
        <v>0</v>
      </c>
      <c r="AH451" s="295" t="s">
        <v>2939</v>
      </c>
      <c r="AI451" s="295">
        <v>3225818609</v>
      </c>
      <c r="AJ451" s="312" t="s">
        <v>2940</v>
      </c>
      <c r="AK451" s="306">
        <v>27237</v>
      </c>
      <c r="AL451" s="293">
        <v>52</v>
      </c>
      <c r="AM451" s="301" t="s">
        <v>274</v>
      </c>
      <c r="AN451" s="301" t="s">
        <v>2931</v>
      </c>
    </row>
    <row r="452" spans="1:40" ht="17.25" customHeight="1" x14ac:dyDescent="0.3">
      <c r="A452" s="576">
        <v>451</v>
      </c>
      <c r="B452" s="525" t="s">
        <v>1515</v>
      </c>
      <c r="C452" s="295" t="s">
        <v>1466</v>
      </c>
      <c r="D452" s="232" t="s">
        <v>1557</v>
      </c>
      <c r="E452" s="293" t="s">
        <v>62</v>
      </c>
      <c r="F452" s="295" t="s">
        <v>434</v>
      </c>
      <c r="G452" s="545" t="s">
        <v>1325</v>
      </c>
      <c r="H452" s="555">
        <v>10350000</v>
      </c>
      <c r="I452" s="344" t="s">
        <v>2941</v>
      </c>
      <c r="J452" s="508">
        <v>1110595993</v>
      </c>
      <c r="K452" s="538" t="s">
        <v>89</v>
      </c>
      <c r="L452" s="297">
        <v>1</v>
      </c>
      <c r="M452" s="297">
        <v>1295</v>
      </c>
      <c r="N452" s="299">
        <v>46087</v>
      </c>
      <c r="O452" s="561">
        <v>703800000</v>
      </c>
      <c r="P452" s="302">
        <v>46120</v>
      </c>
      <c r="Q452" s="293" t="s">
        <v>50</v>
      </c>
      <c r="R452" s="302">
        <v>46125</v>
      </c>
      <c r="S452" s="293">
        <v>1611</v>
      </c>
      <c r="T452" s="495">
        <v>221206</v>
      </c>
      <c r="U452" s="555">
        <f t="shared" si="192"/>
        <v>10350000</v>
      </c>
      <c r="V452" s="300">
        <v>46122</v>
      </c>
      <c r="W452" s="301">
        <v>100055290</v>
      </c>
      <c r="X452" s="302">
        <v>46132</v>
      </c>
      <c r="Y452" s="307">
        <v>46222</v>
      </c>
      <c r="Z452" s="299"/>
      <c r="AA452" s="295"/>
      <c r="AB452" s="303">
        <f t="shared" si="182"/>
        <v>3450000</v>
      </c>
      <c r="AC452" s="295"/>
      <c r="AD452" s="629" t="s">
        <v>2942</v>
      </c>
      <c r="AE452" s="295">
        <v>0</v>
      </c>
      <c r="AF452" s="295">
        <v>0</v>
      </c>
      <c r="AG452" s="295">
        <v>0</v>
      </c>
      <c r="AH452" s="295" t="s">
        <v>2943</v>
      </c>
      <c r="AI452" s="295">
        <v>3228972781</v>
      </c>
      <c r="AJ452" s="312" t="s">
        <v>2944</v>
      </c>
      <c r="AK452" s="306">
        <v>36183</v>
      </c>
      <c r="AL452" s="293">
        <v>27</v>
      </c>
      <c r="AM452" s="301" t="s">
        <v>274</v>
      </c>
      <c r="AN452" s="301" t="s">
        <v>2931</v>
      </c>
    </row>
    <row r="453" spans="1:40" ht="17.25" customHeight="1" x14ac:dyDescent="0.3">
      <c r="A453" s="576">
        <v>452</v>
      </c>
      <c r="B453" s="525" t="s">
        <v>1515</v>
      </c>
      <c r="C453" s="295" t="s">
        <v>1466</v>
      </c>
      <c r="D453" s="232" t="s">
        <v>1590</v>
      </c>
      <c r="E453" s="293" t="s">
        <v>62</v>
      </c>
      <c r="F453" s="296" t="s">
        <v>769</v>
      </c>
      <c r="G453" s="545" t="s">
        <v>1325</v>
      </c>
      <c r="H453" s="555">
        <v>18900000</v>
      </c>
      <c r="I453" s="295" t="s">
        <v>2945</v>
      </c>
      <c r="J453" s="508">
        <v>1110574161</v>
      </c>
      <c r="K453" s="538" t="s">
        <v>89</v>
      </c>
      <c r="L453" s="297">
        <v>0</v>
      </c>
      <c r="M453" s="297">
        <v>1293</v>
      </c>
      <c r="N453" s="299">
        <v>46087</v>
      </c>
      <c r="O453" s="561">
        <v>321300000</v>
      </c>
      <c r="P453" s="302">
        <v>46121</v>
      </c>
      <c r="Q453" s="293" t="s">
        <v>50</v>
      </c>
      <c r="R453" s="302">
        <v>46126</v>
      </c>
      <c r="S453" s="293">
        <v>1662</v>
      </c>
      <c r="T453" s="495">
        <v>221205</v>
      </c>
      <c r="U453" s="555">
        <f t="shared" si="192"/>
        <v>18900000</v>
      </c>
      <c r="V453" s="300">
        <v>46858</v>
      </c>
      <c r="W453" s="301" t="s">
        <v>2946</v>
      </c>
      <c r="X453" s="302">
        <v>46132</v>
      </c>
      <c r="Y453" s="307">
        <v>46222</v>
      </c>
      <c r="Z453" s="299"/>
      <c r="AA453" s="295"/>
      <c r="AB453" s="303">
        <f t="shared" si="182"/>
        <v>6300000</v>
      </c>
      <c r="AC453" s="295"/>
      <c r="AD453" s="628" t="s">
        <v>2947</v>
      </c>
      <c r="AE453" s="295">
        <v>0</v>
      </c>
      <c r="AF453" s="295">
        <v>0</v>
      </c>
      <c r="AG453" s="295">
        <v>0</v>
      </c>
      <c r="AH453" s="295" t="s">
        <v>2948</v>
      </c>
      <c r="AI453" s="295">
        <v>3195406046</v>
      </c>
      <c r="AJ453" s="312" t="s">
        <v>2949</v>
      </c>
      <c r="AK453" s="306">
        <v>35304</v>
      </c>
      <c r="AL453" s="293">
        <v>29</v>
      </c>
      <c r="AM453" s="301" t="s">
        <v>769</v>
      </c>
      <c r="AN453" s="301" t="s">
        <v>2931</v>
      </c>
    </row>
    <row r="454" spans="1:40" ht="17.25" customHeight="1" x14ac:dyDescent="0.3">
      <c r="A454" s="576">
        <v>453</v>
      </c>
      <c r="B454" s="525" t="s">
        <v>1515</v>
      </c>
      <c r="C454" s="295" t="s">
        <v>1466</v>
      </c>
      <c r="D454" s="232" t="s">
        <v>1584</v>
      </c>
      <c r="E454" s="293" t="s">
        <v>62</v>
      </c>
      <c r="F454" s="294" t="s">
        <v>1426</v>
      </c>
      <c r="G454" s="545" t="s">
        <v>1325</v>
      </c>
      <c r="H454" s="555">
        <v>25200000</v>
      </c>
      <c r="I454" s="295" t="s">
        <v>2950</v>
      </c>
      <c r="J454" s="508">
        <v>65589203</v>
      </c>
      <c r="K454" s="538" t="s">
        <v>2951</v>
      </c>
      <c r="L454" s="297">
        <v>3</v>
      </c>
      <c r="M454" s="297">
        <v>1292</v>
      </c>
      <c r="N454" s="299">
        <v>46087</v>
      </c>
      <c r="O454" s="561">
        <v>428400000</v>
      </c>
      <c r="P454" s="302">
        <v>46121</v>
      </c>
      <c r="Q454" s="293" t="s">
        <v>50</v>
      </c>
      <c r="R454" s="302">
        <v>46125</v>
      </c>
      <c r="S454" s="293">
        <v>1607</v>
      </c>
      <c r="T454" s="495">
        <v>221205</v>
      </c>
      <c r="U454" s="555">
        <v>25200000</v>
      </c>
      <c r="V454" s="300">
        <v>46122</v>
      </c>
      <c r="W454" s="301" t="s">
        <v>2952</v>
      </c>
      <c r="X454" s="302">
        <v>46132</v>
      </c>
      <c r="Y454" s="307">
        <v>46131</v>
      </c>
      <c r="Z454" s="299"/>
      <c r="AA454" s="295"/>
      <c r="AB454" s="303">
        <f t="shared" si="182"/>
        <v>8400000</v>
      </c>
      <c r="AC454" s="295"/>
      <c r="AD454" s="629" t="s">
        <v>2953</v>
      </c>
      <c r="AE454" s="295">
        <v>0</v>
      </c>
      <c r="AF454" s="295">
        <v>0</v>
      </c>
      <c r="AG454" s="295">
        <v>0</v>
      </c>
      <c r="AH454" s="295" t="s">
        <v>2954</v>
      </c>
      <c r="AI454" s="295">
        <v>3154255999</v>
      </c>
      <c r="AJ454" s="312" t="s">
        <v>2955</v>
      </c>
      <c r="AK454" s="306">
        <v>30522</v>
      </c>
      <c r="AL454" s="293">
        <v>42</v>
      </c>
      <c r="AM454" s="301" t="s">
        <v>1548</v>
      </c>
      <c r="AN454" s="301" t="s">
        <v>2956</v>
      </c>
    </row>
    <row r="455" spans="1:40" ht="17.25" customHeight="1" x14ac:dyDescent="0.3">
      <c r="A455" s="576">
        <v>454</v>
      </c>
      <c r="B455" s="525" t="s">
        <v>1515</v>
      </c>
      <c r="C455" s="295" t="s">
        <v>1466</v>
      </c>
      <c r="D455" s="232" t="s">
        <v>1578</v>
      </c>
      <c r="E455" s="293" t="s">
        <v>62</v>
      </c>
      <c r="F455" s="295" t="s">
        <v>107</v>
      </c>
      <c r="G455" s="545" t="s">
        <v>1325</v>
      </c>
      <c r="H455" s="555">
        <v>34650000</v>
      </c>
      <c r="I455" s="295" t="s">
        <v>2957</v>
      </c>
      <c r="J455" s="508">
        <v>2231353</v>
      </c>
      <c r="K455" s="538" t="s">
        <v>89</v>
      </c>
      <c r="L455" s="297">
        <v>3</v>
      </c>
      <c r="M455" s="297">
        <v>1291</v>
      </c>
      <c r="N455" s="299">
        <v>46087</v>
      </c>
      <c r="O455" s="561">
        <v>589050000</v>
      </c>
      <c r="P455" s="302">
        <v>46121</v>
      </c>
      <c r="Q455" s="293" t="s">
        <v>50</v>
      </c>
      <c r="R455" s="302">
        <v>46125</v>
      </c>
      <c r="S455" s="293">
        <v>1608</v>
      </c>
      <c r="T455" s="495">
        <v>21205</v>
      </c>
      <c r="U455" s="555">
        <f>+H455</f>
        <v>34650000</v>
      </c>
      <c r="V455" s="300">
        <v>46122</v>
      </c>
      <c r="W455" s="301" t="s">
        <v>2958</v>
      </c>
      <c r="X455" s="302">
        <v>46132</v>
      </c>
      <c r="Y455" s="307">
        <v>46222</v>
      </c>
      <c r="Z455" s="299"/>
      <c r="AA455" s="295"/>
      <c r="AB455" s="303">
        <f t="shared" si="182"/>
        <v>11550000</v>
      </c>
      <c r="AC455" s="295"/>
      <c r="AD455" s="628" t="s">
        <v>2959</v>
      </c>
      <c r="AE455" s="295">
        <v>0</v>
      </c>
      <c r="AF455" s="295">
        <v>0</v>
      </c>
      <c r="AG455" s="295">
        <v>0</v>
      </c>
      <c r="AH455" s="295" t="s">
        <v>2960</v>
      </c>
      <c r="AI455" s="295">
        <v>3115078220</v>
      </c>
      <c r="AJ455" s="312" t="s">
        <v>2925</v>
      </c>
      <c r="AK455" s="306">
        <v>29711</v>
      </c>
      <c r="AL455" s="293">
        <v>44</v>
      </c>
      <c r="AM455" s="301" t="s">
        <v>1440</v>
      </c>
      <c r="AN455" s="301" t="s">
        <v>2961</v>
      </c>
    </row>
    <row r="456" spans="1:40" ht="17.25" customHeight="1" x14ac:dyDescent="0.3">
      <c r="A456" s="576">
        <v>455</v>
      </c>
      <c r="B456" s="525" t="s">
        <v>1248</v>
      </c>
      <c r="C456" s="295" t="s">
        <v>1466</v>
      </c>
      <c r="D456" s="232" t="s">
        <v>2732</v>
      </c>
      <c r="E456" s="293" t="s">
        <v>62</v>
      </c>
      <c r="F456" s="295" t="s">
        <v>434</v>
      </c>
      <c r="G456" s="545" t="s">
        <v>1325</v>
      </c>
      <c r="H456" s="560">
        <v>9450000</v>
      </c>
      <c r="I456" s="232" t="s">
        <v>2962</v>
      </c>
      <c r="J456" s="517">
        <v>1110513010</v>
      </c>
      <c r="K456" s="538" t="s">
        <v>89</v>
      </c>
      <c r="L456" s="297">
        <v>6</v>
      </c>
      <c r="M456" s="297">
        <v>1289</v>
      </c>
      <c r="N456" s="299">
        <v>46087</v>
      </c>
      <c r="O456" s="561">
        <v>1578150000</v>
      </c>
      <c r="P456" s="302">
        <v>46121</v>
      </c>
      <c r="Q456" s="293" t="s">
        <v>50</v>
      </c>
      <c r="R456" s="302">
        <v>46125</v>
      </c>
      <c r="S456" s="293">
        <v>1609</v>
      </c>
      <c r="T456" s="495">
        <v>221202</v>
      </c>
      <c r="U456" s="555">
        <f t="shared" ref="U456" si="193">+H456</f>
        <v>9450000</v>
      </c>
      <c r="V456" s="300">
        <v>46122</v>
      </c>
      <c r="W456" s="301" t="s">
        <v>2963</v>
      </c>
      <c r="X456" s="302">
        <v>46134</v>
      </c>
      <c r="Y456" s="307">
        <v>46224</v>
      </c>
      <c r="Z456" s="299"/>
      <c r="AA456" s="295"/>
      <c r="AB456" s="303">
        <f t="shared" ref="AB456:AB479" si="194">+U456/3</f>
        <v>3150000</v>
      </c>
      <c r="AC456" s="295"/>
      <c r="AD456" s="629" t="s">
        <v>2964</v>
      </c>
      <c r="AE456" s="295">
        <v>0</v>
      </c>
      <c r="AF456" s="295">
        <v>0</v>
      </c>
      <c r="AG456" s="295">
        <v>0</v>
      </c>
      <c r="AH456" s="232" t="s">
        <v>2965</v>
      </c>
      <c r="AI456" s="232">
        <v>3134604640</v>
      </c>
      <c r="AJ456" s="366" t="s">
        <v>2966</v>
      </c>
      <c r="AK456" s="306">
        <v>33405</v>
      </c>
      <c r="AL456" s="293">
        <v>34</v>
      </c>
      <c r="AM456" s="301" t="str">
        <f t="shared" ref="AM456" si="195">+F456</f>
        <v>AUXILIAR DE ENFERMERIA</v>
      </c>
      <c r="AN456" s="301" t="s">
        <v>2967</v>
      </c>
    </row>
    <row r="457" spans="1:40" ht="17.25" customHeight="1" x14ac:dyDescent="0.3">
      <c r="A457" s="576">
        <v>456</v>
      </c>
      <c r="B457" s="525" t="s">
        <v>1248</v>
      </c>
      <c r="C457" s="295" t="s">
        <v>1466</v>
      </c>
      <c r="D457" s="232" t="s">
        <v>2732</v>
      </c>
      <c r="E457" s="293" t="s">
        <v>62</v>
      </c>
      <c r="F457" s="295" t="s">
        <v>434</v>
      </c>
      <c r="G457" s="545" t="s">
        <v>1325</v>
      </c>
      <c r="H457" s="560">
        <v>9450000</v>
      </c>
      <c r="I457" s="232" t="s">
        <v>2968</v>
      </c>
      <c r="J457" s="517">
        <v>65763083</v>
      </c>
      <c r="K457" s="538" t="s">
        <v>89</v>
      </c>
      <c r="L457" s="297">
        <v>1</v>
      </c>
      <c r="M457" s="297">
        <v>1289</v>
      </c>
      <c r="N457" s="299">
        <v>46087</v>
      </c>
      <c r="O457" s="561">
        <v>1578150000</v>
      </c>
      <c r="P457" s="302">
        <v>46121</v>
      </c>
      <c r="Q457" s="293" t="s">
        <v>50</v>
      </c>
      <c r="R457" s="302">
        <v>46126</v>
      </c>
      <c r="S457" s="293">
        <v>1655</v>
      </c>
      <c r="T457" s="495">
        <v>221202</v>
      </c>
      <c r="U457" s="555">
        <f t="shared" ref="U457" si="196">+H457</f>
        <v>9450000</v>
      </c>
      <c r="V457" s="300">
        <v>46121</v>
      </c>
      <c r="W457" s="301" t="s">
        <v>2969</v>
      </c>
      <c r="X457" s="302">
        <v>46129</v>
      </c>
      <c r="Y457" s="307">
        <v>46219</v>
      </c>
      <c r="Z457" s="299"/>
      <c r="AA457" s="295"/>
      <c r="AB457" s="303">
        <f t="shared" si="194"/>
        <v>3150000</v>
      </c>
      <c r="AC457" s="295"/>
      <c r="AD457" s="628" t="s">
        <v>2970</v>
      </c>
      <c r="AE457" s="295">
        <v>0</v>
      </c>
      <c r="AF457" s="295">
        <v>0</v>
      </c>
      <c r="AG457" s="295">
        <v>0</v>
      </c>
      <c r="AH457" s="232" t="s">
        <v>2971</v>
      </c>
      <c r="AI457" s="232">
        <v>3138579131</v>
      </c>
      <c r="AJ457" s="366" t="s">
        <v>2972</v>
      </c>
      <c r="AK457" s="306">
        <v>27125</v>
      </c>
      <c r="AL457" s="293">
        <v>51</v>
      </c>
      <c r="AM457" s="301" t="str">
        <f t="shared" ref="AM457" si="197">+F457</f>
        <v>AUXILIAR DE ENFERMERIA</v>
      </c>
      <c r="AN457" s="301" t="s">
        <v>2967</v>
      </c>
    </row>
    <row r="458" spans="1:40" ht="17.25" customHeight="1" x14ac:dyDescent="0.3">
      <c r="A458" s="576">
        <v>457</v>
      </c>
      <c r="B458" s="525" t="s">
        <v>1248</v>
      </c>
      <c r="C458" s="295" t="s">
        <v>1466</v>
      </c>
      <c r="D458" s="232" t="s">
        <v>2732</v>
      </c>
      <c r="E458" s="293" t="s">
        <v>62</v>
      </c>
      <c r="F458" s="295" t="s">
        <v>434</v>
      </c>
      <c r="G458" s="545" t="s">
        <v>1325</v>
      </c>
      <c r="H458" s="560">
        <v>9450000</v>
      </c>
      <c r="I458" s="232" t="s">
        <v>2973</v>
      </c>
      <c r="J458" s="517">
        <v>1006505737</v>
      </c>
      <c r="K458" s="538" t="s">
        <v>2531</v>
      </c>
      <c r="L458" s="297">
        <v>0</v>
      </c>
      <c r="M458" s="297">
        <v>1289</v>
      </c>
      <c r="N458" s="299">
        <v>46087</v>
      </c>
      <c r="O458" s="561">
        <v>1578150000</v>
      </c>
      <c r="P458" s="302">
        <v>46121</v>
      </c>
      <c r="Q458" s="293" t="s">
        <v>50</v>
      </c>
      <c r="R458" s="490"/>
      <c r="S458" s="342"/>
      <c r="T458" s="495">
        <v>221202</v>
      </c>
      <c r="U458" s="555">
        <f t="shared" ref="U458" si="198">+H458</f>
        <v>9450000</v>
      </c>
      <c r="V458" s="300"/>
      <c r="W458" s="386" t="s">
        <v>891</v>
      </c>
      <c r="X458" s="302"/>
      <c r="Y458" s="307" t="s">
        <v>892</v>
      </c>
      <c r="Z458" s="299"/>
      <c r="AA458" s="295"/>
      <c r="AB458" s="303">
        <f t="shared" si="194"/>
        <v>3150000</v>
      </c>
      <c r="AC458" s="295"/>
      <c r="AD458" s="629" t="s">
        <v>2974</v>
      </c>
      <c r="AE458" s="295">
        <v>0</v>
      </c>
      <c r="AF458" s="295">
        <v>0</v>
      </c>
      <c r="AG458" s="295">
        <v>0</v>
      </c>
      <c r="AH458" s="232" t="s">
        <v>2975</v>
      </c>
      <c r="AI458" s="232">
        <v>3125442786</v>
      </c>
      <c r="AJ458" s="366" t="s">
        <v>2976</v>
      </c>
      <c r="AK458" s="306">
        <v>37190</v>
      </c>
      <c r="AL458" s="293">
        <v>25</v>
      </c>
      <c r="AM458" s="301" t="str">
        <f t="shared" ref="AM458" si="199">+F458</f>
        <v>AUXILIAR DE ENFERMERIA</v>
      </c>
      <c r="AN458" s="301" t="s">
        <v>2967</v>
      </c>
    </row>
    <row r="459" spans="1:40" ht="17.25" customHeight="1" x14ac:dyDescent="0.3">
      <c r="A459" s="576">
        <v>458</v>
      </c>
      <c r="B459" s="525" t="s">
        <v>1515</v>
      </c>
      <c r="C459" s="295" t="s">
        <v>1466</v>
      </c>
      <c r="D459" s="232" t="s">
        <v>2399</v>
      </c>
      <c r="E459" s="293" t="s">
        <v>62</v>
      </c>
      <c r="F459" s="296" t="s">
        <v>769</v>
      </c>
      <c r="G459" s="545" t="s">
        <v>1325</v>
      </c>
      <c r="H459" s="555">
        <v>15900000</v>
      </c>
      <c r="I459" s="295" t="s">
        <v>2977</v>
      </c>
      <c r="J459" s="508">
        <v>1110554905</v>
      </c>
      <c r="K459" s="538" t="s">
        <v>89</v>
      </c>
      <c r="L459" s="297">
        <v>8</v>
      </c>
      <c r="M459" s="297">
        <v>1287</v>
      </c>
      <c r="N459" s="299">
        <v>46087</v>
      </c>
      <c r="O459" s="561">
        <v>885100000</v>
      </c>
      <c r="P459" s="302">
        <v>46121</v>
      </c>
      <c r="Q459" s="293" t="s">
        <v>50</v>
      </c>
      <c r="R459" s="302">
        <v>46125</v>
      </c>
      <c r="S459" s="293">
        <v>1615</v>
      </c>
      <c r="T459" s="495">
        <v>221201</v>
      </c>
      <c r="U459" s="555">
        <f>+H459</f>
        <v>15900000</v>
      </c>
      <c r="V459" s="300"/>
      <c r="W459" s="301"/>
      <c r="X459" s="302"/>
      <c r="Y459" s="307" t="s">
        <v>892</v>
      </c>
      <c r="Z459" s="299"/>
      <c r="AA459" s="295"/>
      <c r="AB459" s="303">
        <f t="shared" si="194"/>
        <v>5300000</v>
      </c>
      <c r="AC459" s="295"/>
      <c r="AD459" s="628" t="s">
        <v>2978</v>
      </c>
      <c r="AE459" s="295">
        <v>0</v>
      </c>
      <c r="AF459" s="295">
        <v>0</v>
      </c>
      <c r="AG459" s="295">
        <v>0</v>
      </c>
      <c r="AH459" s="295" t="s">
        <v>2979</v>
      </c>
      <c r="AI459" s="295">
        <v>3132864351</v>
      </c>
      <c r="AJ459" s="312" t="s">
        <v>2980</v>
      </c>
      <c r="AK459" s="306">
        <v>34699</v>
      </c>
      <c r="AL459" s="293">
        <v>41</v>
      </c>
      <c r="AM459" s="301" t="s">
        <v>769</v>
      </c>
      <c r="AN459" s="301" t="s">
        <v>2967</v>
      </c>
    </row>
    <row r="460" spans="1:40" ht="17.25" customHeight="1" x14ac:dyDescent="0.3">
      <c r="A460" s="576">
        <v>459</v>
      </c>
      <c r="B460" s="525" t="s">
        <v>1248</v>
      </c>
      <c r="C460" s="295" t="s">
        <v>1466</v>
      </c>
      <c r="D460" s="232" t="s">
        <v>2757</v>
      </c>
      <c r="E460" s="293" t="s">
        <v>62</v>
      </c>
      <c r="F460" s="294" t="s">
        <v>1426</v>
      </c>
      <c r="G460" s="545" t="s">
        <v>1325</v>
      </c>
      <c r="H460" s="560">
        <v>19200000</v>
      </c>
      <c r="I460" s="232" t="s">
        <v>2981</v>
      </c>
      <c r="J460" s="517">
        <v>1012362399</v>
      </c>
      <c r="K460" s="533" t="s">
        <v>170</v>
      </c>
      <c r="L460" s="297">
        <v>0</v>
      </c>
      <c r="M460" s="297">
        <v>1286</v>
      </c>
      <c r="N460" s="299">
        <v>46087</v>
      </c>
      <c r="O460" s="567">
        <v>1068800000</v>
      </c>
      <c r="P460" s="302">
        <v>46121</v>
      </c>
      <c r="Q460" s="293" t="s">
        <v>50</v>
      </c>
      <c r="R460" s="302">
        <v>46126</v>
      </c>
      <c r="S460" s="293">
        <v>1662</v>
      </c>
      <c r="T460" s="495">
        <v>221201</v>
      </c>
      <c r="U460" s="555">
        <f t="shared" ref="U460" si="200">+H460</f>
        <v>19200000</v>
      </c>
      <c r="V460" s="300">
        <v>46126</v>
      </c>
      <c r="W460" s="301" t="s">
        <v>2982</v>
      </c>
      <c r="X460" s="302">
        <v>46140</v>
      </c>
      <c r="Y460" s="307">
        <v>46230</v>
      </c>
      <c r="Z460" s="299"/>
      <c r="AA460" s="295"/>
      <c r="AB460" s="303">
        <f t="shared" si="194"/>
        <v>6400000</v>
      </c>
      <c r="AC460" s="295"/>
      <c r="AD460" s="629" t="s">
        <v>2983</v>
      </c>
      <c r="AE460" s="295">
        <v>0</v>
      </c>
      <c r="AF460" s="295">
        <v>0</v>
      </c>
      <c r="AG460" s="295">
        <v>0</v>
      </c>
      <c r="AH460" s="232" t="s">
        <v>2984</v>
      </c>
      <c r="AI460" s="232">
        <v>3165396255</v>
      </c>
      <c r="AJ460" s="366" t="s">
        <v>2985</v>
      </c>
      <c r="AK460" s="306">
        <v>32900</v>
      </c>
      <c r="AL460" s="293">
        <v>35</v>
      </c>
      <c r="AM460" s="301" t="str">
        <f t="shared" ref="AM460" si="201">+F460</f>
        <v>ENFERMERO(A)</v>
      </c>
      <c r="AN460" s="301" t="s">
        <v>2967</v>
      </c>
    </row>
    <row r="461" spans="1:40" ht="17.25" customHeight="1" x14ac:dyDescent="0.3">
      <c r="A461" s="576">
        <v>460</v>
      </c>
      <c r="B461" s="525" t="s">
        <v>1515</v>
      </c>
      <c r="C461" s="295" t="s">
        <v>1466</v>
      </c>
      <c r="D461" s="232" t="s">
        <v>2411</v>
      </c>
      <c r="E461" s="293" t="s">
        <v>62</v>
      </c>
      <c r="F461" s="295" t="s">
        <v>107</v>
      </c>
      <c r="G461" s="545" t="s">
        <v>1325</v>
      </c>
      <c r="H461" s="555">
        <v>25650000</v>
      </c>
      <c r="I461" s="295" t="s">
        <v>2986</v>
      </c>
      <c r="J461" s="508" t="s">
        <v>2987</v>
      </c>
      <c r="K461" s="533" t="s">
        <v>170</v>
      </c>
      <c r="L461" s="297">
        <v>7</v>
      </c>
      <c r="M461" s="297">
        <v>1285</v>
      </c>
      <c r="N461" s="299">
        <v>46087</v>
      </c>
      <c r="O461" s="561">
        <v>1427850000</v>
      </c>
      <c r="P461" s="302">
        <v>46121</v>
      </c>
      <c r="Q461" s="293" t="s">
        <v>50</v>
      </c>
      <c r="R461" s="302">
        <v>46125</v>
      </c>
      <c r="S461" s="293">
        <v>1610</v>
      </c>
      <c r="T461" s="495">
        <v>221201</v>
      </c>
      <c r="U461" s="555">
        <f>+H461</f>
        <v>25650000</v>
      </c>
      <c r="V461" s="300">
        <v>46122</v>
      </c>
      <c r="W461" s="301" t="s">
        <v>2988</v>
      </c>
      <c r="X461" s="302">
        <v>46132</v>
      </c>
      <c r="Y461" s="307">
        <v>46222</v>
      </c>
      <c r="Z461" s="299"/>
      <c r="AA461" s="295"/>
      <c r="AB461" s="303">
        <f t="shared" si="194"/>
        <v>8550000</v>
      </c>
      <c r="AC461" s="295"/>
      <c r="AD461" s="628" t="s">
        <v>2989</v>
      </c>
      <c r="AE461" s="295">
        <v>0</v>
      </c>
      <c r="AF461" s="295">
        <v>0</v>
      </c>
      <c r="AG461" s="295">
        <v>0</v>
      </c>
      <c r="AH461" s="295" t="s">
        <v>2990</v>
      </c>
      <c r="AI461" s="295">
        <v>3203455427</v>
      </c>
      <c r="AJ461" s="312" t="s">
        <v>2991</v>
      </c>
      <c r="AK461" s="306">
        <v>36958</v>
      </c>
      <c r="AL461" s="293">
        <v>25</v>
      </c>
      <c r="AM461" s="301" t="s">
        <v>1440</v>
      </c>
      <c r="AN461" s="301" t="s">
        <v>2967</v>
      </c>
    </row>
    <row r="462" spans="1:40" ht="17.25" customHeight="1" x14ac:dyDescent="0.3">
      <c r="A462" s="576">
        <v>461</v>
      </c>
      <c r="B462" s="525" t="s">
        <v>1248</v>
      </c>
      <c r="C462" s="295" t="s">
        <v>1466</v>
      </c>
      <c r="D462" s="232" t="s">
        <v>2732</v>
      </c>
      <c r="E462" s="293" t="s">
        <v>62</v>
      </c>
      <c r="F462" s="295" t="s">
        <v>434</v>
      </c>
      <c r="G462" s="545" t="s">
        <v>1325</v>
      </c>
      <c r="H462" s="560">
        <v>9450000</v>
      </c>
      <c r="I462" s="232" t="s">
        <v>2992</v>
      </c>
      <c r="J462" s="517">
        <v>1110563458</v>
      </c>
      <c r="K462" s="538" t="s">
        <v>89</v>
      </c>
      <c r="L462" s="297">
        <v>6</v>
      </c>
      <c r="M462" s="297">
        <v>1289</v>
      </c>
      <c r="N462" s="299">
        <v>46087</v>
      </c>
      <c r="O462" s="561">
        <v>1578150000</v>
      </c>
      <c r="P462" s="302">
        <v>46121</v>
      </c>
      <c r="Q462" s="293" t="s">
        <v>50</v>
      </c>
      <c r="R462" s="302">
        <v>46125</v>
      </c>
      <c r="S462" s="293">
        <v>1624</v>
      </c>
      <c r="T462" s="495">
        <v>221202</v>
      </c>
      <c r="U462" s="555">
        <f t="shared" ref="U462:U464" si="202">+H462</f>
        <v>9450000</v>
      </c>
      <c r="V462" s="300">
        <v>46122</v>
      </c>
      <c r="W462" s="301">
        <v>100055317</v>
      </c>
      <c r="X462" s="302">
        <v>46132</v>
      </c>
      <c r="Y462" s="307">
        <v>46222</v>
      </c>
      <c r="Z462" s="299"/>
      <c r="AA462" s="295"/>
      <c r="AB462" s="303">
        <f t="shared" si="194"/>
        <v>3150000</v>
      </c>
      <c r="AC462" s="295"/>
      <c r="AD462" s="629" t="s">
        <v>2993</v>
      </c>
      <c r="AE462" s="295">
        <v>0</v>
      </c>
      <c r="AF462" s="295">
        <v>0</v>
      </c>
      <c r="AG462" s="295">
        <v>0</v>
      </c>
      <c r="AH462" s="232" t="s">
        <v>2994</v>
      </c>
      <c r="AI462" s="232">
        <v>3214545045</v>
      </c>
      <c r="AJ462" s="366" t="s">
        <v>2995</v>
      </c>
      <c r="AK462" s="306">
        <v>34901</v>
      </c>
      <c r="AL462" s="293">
        <v>30</v>
      </c>
      <c r="AM462" s="301" t="str">
        <f t="shared" ref="AM462:AM464" si="203">+F462</f>
        <v>AUXILIAR DE ENFERMERIA</v>
      </c>
      <c r="AN462" s="301" t="s">
        <v>2996</v>
      </c>
    </row>
    <row r="463" spans="1:40" ht="17.25" customHeight="1" x14ac:dyDescent="0.3">
      <c r="A463" s="576">
        <v>462</v>
      </c>
      <c r="B463" s="525" t="s">
        <v>1248</v>
      </c>
      <c r="C463" s="295" t="s">
        <v>1466</v>
      </c>
      <c r="D463" s="232" t="s">
        <v>2732</v>
      </c>
      <c r="E463" s="293" t="s">
        <v>62</v>
      </c>
      <c r="F463" s="295" t="s">
        <v>434</v>
      </c>
      <c r="G463" s="545" t="s">
        <v>1325</v>
      </c>
      <c r="H463" s="560">
        <v>9450000</v>
      </c>
      <c r="I463" s="232" t="s">
        <v>2997</v>
      </c>
      <c r="J463" s="517">
        <v>1109416725</v>
      </c>
      <c r="K463" s="538" t="s">
        <v>2998</v>
      </c>
      <c r="L463" s="297">
        <v>4</v>
      </c>
      <c r="M463" s="297">
        <v>1289</v>
      </c>
      <c r="N463" s="299">
        <v>46087</v>
      </c>
      <c r="O463" s="561">
        <v>1578150000</v>
      </c>
      <c r="P463" s="302">
        <v>46121</v>
      </c>
      <c r="Q463" s="293" t="s">
        <v>50</v>
      </c>
      <c r="R463" s="302">
        <v>46125</v>
      </c>
      <c r="S463" s="293">
        <v>1622</v>
      </c>
      <c r="T463" s="495">
        <v>221202</v>
      </c>
      <c r="U463" s="555">
        <f t="shared" si="202"/>
        <v>9450000</v>
      </c>
      <c r="V463" s="300"/>
      <c r="W463" s="301"/>
      <c r="X463" s="302"/>
      <c r="Y463" s="307" t="s">
        <v>892</v>
      </c>
      <c r="Z463" s="299"/>
      <c r="AA463" s="295"/>
      <c r="AB463" s="303">
        <f t="shared" si="194"/>
        <v>3150000</v>
      </c>
      <c r="AC463" s="295"/>
      <c r="AD463" s="628" t="s">
        <v>2999</v>
      </c>
      <c r="AE463" s="295">
        <v>0</v>
      </c>
      <c r="AF463" s="295">
        <v>0</v>
      </c>
      <c r="AG463" s="295">
        <v>0</v>
      </c>
      <c r="AH463" s="232" t="s">
        <v>3000</v>
      </c>
      <c r="AI463" s="232">
        <v>3228640800</v>
      </c>
      <c r="AJ463" s="366" t="s">
        <v>3001</v>
      </c>
      <c r="AK463" s="306">
        <v>33490</v>
      </c>
      <c r="AL463" s="293">
        <v>34</v>
      </c>
      <c r="AM463" s="301" t="str">
        <f t="shared" si="203"/>
        <v>AUXILIAR DE ENFERMERIA</v>
      </c>
      <c r="AN463" s="301" t="s">
        <v>2996</v>
      </c>
    </row>
    <row r="464" spans="1:40" ht="17.25" customHeight="1" x14ac:dyDescent="0.3">
      <c r="A464" s="576">
        <v>463</v>
      </c>
      <c r="B464" s="525" t="s">
        <v>1248</v>
      </c>
      <c r="C464" s="295" t="s">
        <v>1466</v>
      </c>
      <c r="D464" s="232" t="s">
        <v>2732</v>
      </c>
      <c r="E464" s="293" t="s">
        <v>62</v>
      </c>
      <c r="F464" s="295" t="s">
        <v>434</v>
      </c>
      <c r="G464" s="545" t="s">
        <v>1325</v>
      </c>
      <c r="H464" s="560">
        <v>9450000</v>
      </c>
      <c r="I464" s="232" t="s">
        <v>3002</v>
      </c>
      <c r="J464" s="517">
        <v>1106741256</v>
      </c>
      <c r="K464" s="538" t="s">
        <v>1225</v>
      </c>
      <c r="L464" s="297">
        <v>3</v>
      </c>
      <c r="M464" s="297">
        <v>1289</v>
      </c>
      <c r="N464" s="299">
        <v>46087</v>
      </c>
      <c r="O464" s="561">
        <v>1578150000</v>
      </c>
      <c r="P464" s="302">
        <v>46121</v>
      </c>
      <c r="Q464" s="293" t="s">
        <v>50</v>
      </c>
      <c r="R464" s="493"/>
      <c r="S464" s="393"/>
      <c r="T464" s="495">
        <v>221202</v>
      </c>
      <c r="U464" s="555">
        <f t="shared" si="202"/>
        <v>9450000</v>
      </c>
      <c r="V464" s="300"/>
      <c r="W464" s="343" t="s">
        <v>891</v>
      </c>
      <c r="X464" s="302"/>
      <c r="Y464" s="307" t="s">
        <v>892</v>
      </c>
      <c r="Z464" s="299"/>
      <c r="AA464" s="295"/>
      <c r="AB464" s="303">
        <f t="shared" si="194"/>
        <v>3150000</v>
      </c>
      <c r="AC464" s="295"/>
      <c r="AD464" s="629" t="s">
        <v>3003</v>
      </c>
      <c r="AE464" s="295">
        <v>0</v>
      </c>
      <c r="AF464" s="295">
        <v>0</v>
      </c>
      <c r="AG464" s="295">
        <v>0</v>
      </c>
      <c r="AH464" s="232" t="s">
        <v>3004</v>
      </c>
      <c r="AI464" s="402">
        <v>303132054784</v>
      </c>
      <c r="AJ464" s="366" t="s">
        <v>3005</v>
      </c>
      <c r="AK464" s="306">
        <v>35117</v>
      </c>
      <c r="AL464" s="293">
        <v>30</v>
      </c>
      <c r="AM464" s="301" t="str">
        <f t="shared" si="203"/>
        <v>AUXILIAR DE ENFERMERIA</v>
      </c>
      <c r="AN464" s="301" t="s">
        <v>2996</v>
      </c>
    </row>
    <row r="465" spans="1:40" ht="17.25" customHeight="1" x14ac:dyDescent="0.3">
      <c r="A465" s="576">
        <v>464</v>
      </c>
      <c r="B465" s="525" t="s">
        <v>1515</v>
      </c>
      <c r="C465" s="295" t="s">
        <v>1466</v>
      </c>
      <c r="D465" s="232" t="s">
        <v>2399</v>
      </c>
      <c r="E465" s="293" t="s">
        <v>62</v>
      </c>
      <c r="F465" s="296" t="s">
        <v>769</v>
      </c>
      <c r="G465" s="545" t="s">
        <v>1325</v>
      </c>
      <c r="H465" s="555">
        <v>15900000</v>
      </c>
      <c r="I465" s="295" t="s">
        <v>3006</v>
      </c>
      <c r="J465" s="508">
        <v>1110552330</v>
      </c>
      <c r="K465" s="538" t="s">
        <v>89</v>
      </c>
      <c r="L465" s="297">
        <v>4</v>
      </c>
      <c r="M465" s="297">
        <v>1287</v>
      </c>
      <c r="N465" s="299">
        <v>46087</v>
      </c>
      <c r="O465" s="561">
        <v>885100000</v>
      </c>
      <c r="P465" s="302">
        <v>46121</v>
      </c>
      <c r="Q465" s="293" t="s">
        <v>50</v>
      </c>
      <c r="R465" s="302">
        <v>46125</v>
      </c>
      <c r="S465" s="293">
        <v>1621</v>
      </c>
      <c r="T465" s="495">
        <v>221201</v>
      </c>
      <c r="U465" s="555">
        <f>+H465</f>
        <v>15900000</v>
      </c>
      <c r="V465" s="300">
        <v>46122</v>
      </c>
      <c r="W465" s="301">
        <v>100055330</v>
      </c>
      <c r="X465" s="302">
        <v>46132</v>
      </c>
      <c r="Y465" s="307">
        <v>46222</v>
      </c>
      <c r="Z465" s="299"/>
      <c r="AA465" s="295"/>
      <c r="AB465" s="303">
        <f t="shared" si="194"/>
        <v>5300000</v>
      </c>
      <c r="AC465" s="295"/>
      <c r="AD465" s="628" t="s">
        <v>3007</v>
      </c>
      <c r="AE465" s="295">
        <v>0</v>
      </c>
      <c r="AF465" s="295">
        <v>0</v>
      </c>
      <c r="AG465" s="295">
        <v>0</v>
      </c>
      <c r="AH465" s="295" t="s">
        <v>3008</v>
      </c>
      <c r="AI465" s="295">
        <v>3102871602</v>
      </c>
      <c r="AJ465" s="312" t="s">
        <v>3009</v>
      </c>
      <c r="AK465" s="306">
        <v>34616</v>
      </c>
      <c r="AL465" s="293">
        <v>31</v>
      </c>
      <c r="AM465" s="301" t="s">
        <v>769</v>
      </c>
      <c r="AN465" s="301" t="s">
        <v>2996</v>
      </c>
    </row>
    <row r="466" spans="1:40" ht="17.25" customHeight="1" x14ac:dyDescent="0.3">
      <c r="A466" s="576">
        <v>465</v>
      </c>
      <c r="B466" s="525" t="s">
        <v>1248</v>
      </c>
      <c r="C466" s="295" t="s">
        <v>1466</v>
      </c>
      <c r="D466" s="232" t="s">
        <v>2757</v>
      </c>
      <c r="E466" s="293" t="s">
        <v>62</v>
      </c>
      <c r="F466" s="294" t="s">
        <v>1426</v>
      </c>
      <c r="G466" s="545" t="s">
        <v>1325</v>
      </c>
      <c r="H466" s="560">
        <v>19200000</v>
      </c>
      <c r="I466" s="232" t="s">
        <v>2981</v>
      </c>
      <c r="J466" s="517">
        <v>1012362399</v>
      </c>
      <c r="K466" s="533" t="s">
        <v>170</v>
      </c>
      <c r="L466" s="297">
        <v>0</v>
      </c>
      <c r="M466" s="297">
        <v>1286</v>
      </c>
      <c r="N466" s="299">
        <v>46087</v>
      </c>
      <c r="O466" s="567">
        <v>1068800000</v>
      </c>
      <c r="P466" s="302">
        <v>46121</v>
      </c>
      <c r="Q466" s="293" t="s">
        <v>50</v>
      </c>
      <c r="R466" s="302">
        <v>46125</v>
      </c>
      <c r="S466" s="293">
        <v>1620</v>
      </c>
      <c r="T466" s="495">
        <v>221201</v>
      </c>
      <c r="U466" s="555">
        <f t="shared" ref="U466" si="204">+H466</f>
        <v>19200000</v>
      </c>
      <c r="V466" s="300">
        <v>46122</v>
      </c>
      <c r="W466" s="301">
        <v>100014496</v>
      </c>
      <c r="X466" s="302">
        <v>46132</v>
      </c>
      <c r="Y466" s="307">
        <v>46222</v>
      </c>
      <c r="Z466" s="299"/>
      <c r="AA466" s="295"/>
      <c r="AB466" s="303">
        <f t="shared" si="194"/>
        <v>6400000</v>
      </c>
      <c r="AC466" s="295"/>
      <c r="AD466" s="629" t="s">
        <v>3010</v>
      </c>
      <c r="AE466" s="295">
        <v>0</v>
      </c>
      <c r="AF466" s="295">
        <v>0</v>
      </c>
      <c r="AG466" s="295">
        <v>0</v>
      </c>
      <c r="AH466" s="232" t="s">
        <v>3011</v>
      </c>
      <c r="AI466" s="232">
        <v>3155714794</v>
      </c>
      <c r="AJ466" s="366" t="s">
        <v>3012</v>
      </c>
      <c r="AK466" s="306">
        <v>26505</v>
      </c>
      <c r="AL466" s="293">
        <v>53</v>
      </c>
      <c r="AM466" s="301" t="str">
        <f t="shared" ref="AM466" si="205">+F466</f>
        <v>ENFERMERO(A)</v>
      </c>
      <c r="AN466" s="301" t="s">
        <v>2996</v>
      </c>
    </row>
    <row r="467" spans="1:40" ht="17.25" customHeight="1" x14ac:dyDescent="0.3">
      <c r="A467" s="576">
        <v>466</v>
      </c>
      <c r="B467" s="525" t="s">
        <v>1515</v>
      </c>
      <c r="C467" s="295" t="s">
        <v>1466</v>
      </c>
      <c r="D467" s="232" t="s">
        <v>2411</v>
      </c>
      <c r="E467" s="293" t="s">
        <v>62</v>
      </c>
      <c r="F467" s="295" t="s">
        <v>107</v>
      </c>
      <c r="G467" s="545" t="s">
        <v>1325</v>
      </c>
      <c r="H467" s="555">
        <v>25650000</v>
      </c>
      <c r="I467" s="295" t="s">
        <v>3013</v>
      </c>
      <c r="J467" s="508">
        <v>1005714490</v>
      </c>
      <c r="K467" s="538" t="s">
        <v>89</v>
      </c>
      <c r="L467" s="297">
        <v>1</v>
      </c>
      <c r="M467" s="297">
        <v>1285</v>
      </c>
      <c r="N467" s="299">
        <v>46087</v>
      </c>
      <c r="O467" s="561">
        <v>1427850000</v>
      </c>
      <c r="P467" s="302">
        <v>46121</v>
      </c>
      <c r="Q467" s="293" t="s">
        <v>50</v>
      </c>
      <c r="R467" s="302">
        <v>46125</v>
      </c>
      <c r="S467" s="293">
        <v>1619</v>
      </c>
      <c r="T467" s="495">
        <v>221201</v>
      </c>
      <c r="U467" s="555">
        <f>+H467</f>
        <v>25650000</v>
      </c>
      <c r="V467" s="300">
        <v>46125</v>
      </c>
      <c r="W467" s="301" t="s">
        <v>3014</v>
      </c>
      <c r="X467" s="302">
        <v>46132</v>
      </c>
      <c r="Y467" s="307">
        <v>46222</v>
      </c>
      <c r="Z467" s="299"/>
      <c r="AA467" s="295"/>
      <c r="AB467" s="303">
        <f t="shared" si="194"/>
        <v>8550000</v>
      </c>
      <c r="AC467" s="295"/>
      <c r="AD467" s="628" t="s">
        <v>3015</v>
      </c>
      <c r="AE467" s="295">
        <v>0</v>
      </c>
      <c r="AF467" s="295">
        <v>0</v>
      </c>
      <c r="AG467" s="295">
        <v>0</v>
      </c>
      <c r="AH467" s="295" t="s">
        <v>3016</v>
      </c>
      <c r="AI467" s="295">
        <v>3004672756</v>
      </c>
      <c r="AJ467" s="312" t="s">
        <v>3017</v>
      </c>
      <c r="AK467" s="306">
        <v>37351</v>
      </c>
      <c r="AL467" s="293">
        <v>24</v>
      </c>
      <c r="AM467" s="301" t="s">
        <v>1440</v>
      </c>
      <c r="AN467" s="301" t="s">
        <v>2996</v>
      </c>
    </row>
    <row r="468" spans="1:40" ht="17.25" customHeight="1" x14ac:dyDescent="0.3">
      <c r="A468" s="576">
        <v>467</v>
      </c>
      <c r="B468" s="525" t="s">
        <v>1248</v>
      </c>
      <c r="C468" s="295" t="s">
        <v>1466</v>
      </c>
      <c r="D468" s="232" t="s">
        <v>2732</v>
      </c>
      <c r="E468" s="293" t="s">
        <v>62</v>
      </c>
      <c r="F468" s="295" t="s">
        <v>434</v>
      </c>
      <c r="G468" s="545" t="s">
        <v>1325</v>
      </c>
      <c r="H468" s="560">
        <v>9450000</v>
      </c>
      <c r="I468" s="232" t="s">
        <v>3018</v>
      </c>
      <c r="J468" s="517">
        <v>1110487594</v>
      </c>
      <c r="K468" s="538" t="s">
        <v>89</v>
      </c>
      <c r="L468" s="297">
        <v>3</v>
      </c>
      <c r="M468" s="297">
        <v>1289</v>
      </c>
      <c r="N468" s="299">
        <v>46087</v>
      </c>
      <c r="O468" s="561">
        <v>1578150000</v>
      </c>
      <c r="P468" s="302">
        <v>46121</v>
      </c>
      <c r="Q468" s="293" t="s">
        <v>50</v>
      </c>
      <c r="R468" s="302"/>
      <c r="S468" s="293"/>
      <c r="T468" s="495">
        <v>221202</v>
      </c>
      <c r="U468" s="555">
        <f t="shared" ref="U468:U470" si="206">+H468</f>
        <v>9450000</v>
      </c>
      <c r="V468" s="300"/>
      <c r="W468" s="386" t="s">
        <v>891</v>
      </c>
      <c r="X468" s="302"/>
      <c r="Y468" s="307" t="s">
        <v>892</v>
      </c>
      <c r="Z468" s="299"/>
      <c r="AA468" s="295"/>
      <c r="AB468" s="303">
        <f t="shared" si="194"/>
        <v>3150000</v>
      </c>
      <c r="AC468" s="295"/>
      <c r="AD468" s="629" t="s">
        <v>3019</v>
      </c>
      <c r="AE468" s="295">
        <v>0</v>
      </c>
      <c r="AF468" s="295">
        <v>0</v>
      </c>
      <c r="AG468" s="295">
        <v>0</v>
      </c>
      <c r="AH468" s="232" t="s">
        <v>3020</v>
      </c>
      <c r="AI468" s="232">
        <v>3108007688</v>
      </c>
      <c r="AJ468" s="366" t="s">
        <v>3021</v>
      </c>
      <c r="AK468" s="306">
        <v>32724</v>
      </c>
      <c r="AL468" s="293">
        <v>36</v>
      </c>
      <c r="AM468" s="301" t="str">
        <f t="shared" ref="AM468:AM470" si="207">+F468</f>
        <v>AUXILIAR DE ENFERMERIA</v>
      </c>
      <c r="AN468" s="301" t="s">
        <v>3022</v>
      </c>
    </row>
    <row r="469" spans="1:40" ht="17.25" customHeight="1" x14ac:dyDescent="0.3">
      <c r="A469" s="576">
        <v>468</v>
      </c>
      <c r="B469" s="525" t="s">
        <v>1248</v>
      </c>
      <c r="C469" s="295" t="s">
        <v>1466</v>
      </c>
      <c r="D469" s="232" t="s">
        <v>2732</v>
      </c>
      <c r="E469" s="293" t="s">
        <v>62</v>
      </c>
      <c r="F469" s="295" t="s">
        <v>434</v>
      </c>
      <c r="G469" s="545" t="s">
        <v>1325</v>
      </c>
      <c r="H469" s="560">
        <v>9450000</v>
      </c>
      <c r="I469" s="232" t="s">
        <v>3023</v>
      </c>
      <c r="J469" s="517">
        <v>1006121345</v>
      </c>
      <c r="K469" s="538" t="s">
        <v>89</v>
      </c>
      <c r="L469" s="297">
        <v>8</v>
      </c>
      <c r="M469" s="297">
        <v>1289</v>
      </c>
      <c r="N469" s="299">
        <v>46087</v>
      </c>
      <c r="O469" s="561">
        <v>1578150000</v>
      </c>
      <c r="P469" s="302">
        <v>46121</v>
      </c>
      <c r="Q469" s="293" t="s">
        <v>50</v>
      </c>
      <c r="R469" s="302"/>
      <c r="S469" s="293"/>
      <c r="T469" s="495">
        <v>221202</v>
      </c>
      <c r="U469" s="555">
        <f t="shared" si="206"/>
        <v>9450000</v>
      </c>
      <c r="V469" s="300"/>
      <c r="W469" s="301"/>
      <c r="X469" s="302"/>
      <c r="Y469" s="307" t="s">
        <v>892</v>
      </c>
      <c r="Z469" s="299"/>
      <c r="AA469" s="295"/>
      <c r="AB469" s="303">
        <f t="shared" si="194"/>
        <v>3150000</v>
      </c>
      <c r="AC469" s="295"/>
      <c r="AD469" s="628" t="s">
        <v>3024</v>
      </c>
      <c r="AE469" s="295">
        <v>0</v>
      </c>
      <c r="AF469" s="295">
        <v>0</v>
      </c>
      <c r="AG469" s="295">
        <v>0</v>
      </c>
      <c r="AH469" s="232" t="s">
        <v>3025</v>
      </c>
      <c r="AI469" s="232">
        <v>3023557362</v>
      </c>
      <c r="AJ469" s="366" t="s">
        <v>3026</v>
      </c>
      <c r="AK469" s="306">
        <v>37228</v>
      </c>
      <c r="AL469" s="293">
        <v>25</v>
      </c>
      <c r="AM469" s="301" t="str">
        <f t="shared" si="207"/>
        <v>AUXILIAR DE ENFERMERIA</v>
      </c>
      <c r="AN469" s="301" t="s">
        <v>3022</v>
      </c>
    </row>
    <row r="470" spans="1:40" ht="17.25" customHeight="1" x14ac:dyDescent="0.3">
      <c r="A470" s="576">
        <v>469</v>
      </c>
      <c r="B470" s="525" t="s">
        <v>1248</v>
      </c>
      <c r="C470" s="295" t="s">
        <v>1466</v>
      </c>
      <c r="D470" s="232" t="s">
        <v>2732</v>
      </c>
      <c r="E470" s="293" t="s">
        <v>62</v>
      </c>
      <c r="F470" s="295" t="s">
        <v>434</v>
      </c>
      <c r="G470" s="545" t="s">
        <v>1325</v>
      </c>
      <c r="H470" s="560">
        <v>9450000</v>
      </c>
      <c r="I470" s="232" t="s">
        <v>3027</v>
      </c>
      <c r="J470" s="517">
        <v>1234638347</v>
      </c>
      <c r="K470" s="538" t="s">
        <v>89</v>
      </c>
      <c r="L470" s="297">
        <v>1</v>
      </c>
      <c r="M470" s="297">
        <v>1289</v>
      </c>
      <c r="N470" s="299">
        <v>46087</v>
      </c>
      <c r="O470" s="561">
        <v>1578150000</v>
      </c>
      <c r="P470" s="302">
        <v>46121</v>
      </c>
      <c r="Q470" s="293" t="s">
        <v>50</v>
      </c>
      <c r="R470" s="302">
        <v>46125</v>
      </c>
      <c r="S470" s="293">
        <v>1618</v>
      </c>
      <c r="T470" s="495">
        <v>221202</v>
      </c>
      <c r="U470" s="555">
        <f t="shared" si="206"/>
        <v>9450000</v>
      </c>
      <c r="V470" s="300">
        <v>46122</v>
      </c>
      <c r="W470" s="301">
        <v>100055315</v>
      </c>
      <c r="X470" s="302">
        <v>46132</v>
      </c>
      <c r="Y470" s="307">
        <v>46222</v>
      </c>
      <c r="Z470" s="299"/>
      <c r="AA470" s="295"/>
      <c r="AB470" s="303">
        <f t="shared" si="194"/>
        <v>3150000</v>
      </c>
      <c r="AC470" s="295"/>
      <c r="AD470" s="629" t="s">
        <v>3028</v>
      </c>
      <c r="AE470" s="295">
        <v>0</v>
      </c>
      <c r="AF470" s="295">
        <v>0</v>
      </c>
      <c r="AG470" s="295">
        <v>0</v>
      </c>
      <c r="AH470" s="232" t="s">
        <v>3029</v>
      </c>
      <c r="AI470" s="402">
        <v>3155550828</v>
      </c>
      <c r="AJ470" s="366" t="s">
        <v>3030</v>
      </c>
      <c r="AK470" s="306">
        <v>35558</v>
      </c>
      <c r="AL470" s="293">
        <v>28</v>
      </c>
      <c r="AM470" s="301" t="str">
        <f t="shared" si="207"/>
        <v>AUXILIAR DE ENFERMERIA</v>
      </c>
      <c r="AN470" s="301" t="s">
        <v>3022</v>
      </c>
    </row>
    <row r="471" spans="1:40" ht="17.25" customHeight="1" x14ac:dyDescent="0.3">
      <c r="A471" s="576">
        <v>470</v>
      </c>
      <c r="B471" s="525" t="s">
        <v>1515</v>
      </c>
      <c r="C471" s="295" t="s">
        <v>1466</v>
      </c>
      <c r="D471" s="232" t="s">
        <v>2399</v>
      </c>
      <c r="E471" s="293" t="s">
        <v>62</v>
      </c>
      <c r="F471" s="296" t="s">
        <v>769</v>
      </c>
      <c r="G471" s="545" t="s">
        <v>1325</v>
      </c>
      <c r="H471" s="555">
        <v>15900000</v>
      </c>
      <c r="I471" s="295" t="s">
        <v>3031</v>
      </c>
      <c r="J471" s="508">
        <v>28538327</v>
      </c>
      <c r="K471" s="538" t="s">
        <v>89</v>
      </c>
      <c r="L471" s="297">
        <v>5</v>
      </c>
      <c r="M471" s="297">
        <v>1289</v>
      </c>
      <c r="N471" s="299">
        <v>46087</v>
      </c>
      <c r="O471" s="561">
        <v>1578150000</v>
      </c>
      <c r="P471" s="302">
        <v>46121</v>
      </c>
      <c r="Q471" s="293" t="s">
        <v>50</v>
      </c>
      <c r="R471" s="302">
        <v>46122</v>
      </c>
      <c r="S471" s="293">
        <v>1602</v>
      </c>
      <c r="T471" s="495">
        <v>221202</v>
      </c>
      <c r="U471" s="555">
        <f>+H471</f>
        <v>15900000</v>
      </c>
      <c r="V471" s="300">
        <v>46121</v>
      </c>
      <c r="W471" s="301" t="s">
        <v>3032</v>
      </c>
      <c r="X471" s="302">
        <v>46143</v>
      </c>
      <c r="Y471" s="307">
        <v>46233</v>
      </c>
      <c r="Z471" s="299"/>
      <c r="AA471" s="295"/>
      <c r="AB471" s="303">
        <f t="shared" si="194"/>
        <v>5300000</v>
      </c>
      <c r="AC471" s="295"/>
      <c r="AD471" s="628" t="s">
        <v>3033</v>
      </c>
      <c r="AE471" s="295">
        <v>0</v>
      </c>
      <c r="AF471" s="295">
        <v>0</v>
      </c>
      <c r="AG471" s="295">
        <v>0</v>
      </c>
      <c r="AH471" s="295" t="s">
        <v>3034</v>
      </c>
      <c r="AI471" s="312">
        <v>3168778515</v>
      </c>
      <c r="AJ471" s="312" t="s">
        <v>3035</v>
      </c>
      <c r="AK471" s="306">
        <v>29786</v>
      </c>
      <c r="AL471" s="293">
        <v>44</v>
      </c>
      <c r="AM471" s="301" t="s">
        <v>769</v>
      </c>
      <c r="AN471" s="301" t="s">
        <v>3022</v>
      </c>
    </row>
    <row r="472" spans="1:40" ht="17.25" customHeight="1" x14ac:dyDescent="0.3">
      <c r="A472" s="576">
        <v>471</v>
      </c>
      <c r="B472" s="525" t="s">
        <v>1248</v>
      </c>
      <c r="C472" s="295" t="s">
        <v>1466</v>
      </c>
      <c r="D472" s="232" t="s">
        <v>2757</v>
      </c>
      <c r="E472" s="293" t="s">
        <v>62</v>
      </c>
      <c r="F472" s="294" t="s">
        <v>1426</v>
      </c>
      <c r="G472" s="545" t="s">
        <v>1325</v>
      </c>
      <c r="H472" s="560">
        <v>19200000</v>
      </c>
      <c r="I472" s="232" t="s">
        <v>3036</v>
      </c>
      <c r="J472" s="517">
        <v>1005718818</v>
      </c>
      <c r="K472" s="538" t="s">
        <v>89</v>
      </c>
      <c r="L472" s="297">
        <v>1</v>
      </c>
      <c r="M472" s="297">
        <v>1286</v>
      </c>
      <c r="N472" s="299">
        <v>46087</v>
      </c>
      <c r="O472" s="567">
        <v>1068800000</v>
      </c>
      <c r="P472" s="302">
        <v>46121</v>
      </c>
      <c r="Q472" s="293" t="s">
        <v>50</v>
      </c>
      <c r="R472" s="302">
        <v>46142</v>
      </c>
      <c r="S472" s="293">
        <v>1849</v>
      </c>
      <c r="T472" s="495">
        <v>221201</v>
      </c>
      <c r="U472" s="555">
        <f t="shared" ref="U472" si="208">+H472</f>
        <v>19200000</v>
      </c>
      <c r="V472" s="300">
        <v>46135</v>
      </c>
      <c r="W472" s="301" t="s">
        <v>3037</v>
      </c>
      <c r="X472" s="302">
        <v>46149</v>
      </c>
      <c r="Y472" s="307">
        <v>46240</v>
      </c>
      <c r="Z472" s="299"/>
      <c r="AA472" s="295"/>
      <c r="AB472" s="303">
        <f t="shared" si="194"/>
        <v>6400000</v>
      </c>
      <c r="AC472" s="295"/>
      <c r="AD472" s="629" t="s">
        <v>3038</v>
      </c>
      <c r="AE472" s="295">
        <v>0</v>
      </c>
      <c r="AF472" s="295">
        <v>0</v>
      </c>
      <c r="AG472" s="295">
        <v>0</v>
      </c>
      <c r="AH472" s="232" t="s">
        <v>3039</v>
      </c>
      <c r="AI472" s="232">
        <v>32277498716</v>
      </c>
      <c r="AJ472" s="366" t="s">
        <v>3040</v>
      </c>
      <c r="AK472" s="306">
        <v>36951</v>
      </c>
      <c r="AL472" s="293">
        <v>25</v>
      </c>
      <c r="AM472" s="301" t="str">
        <f t="shared" ref="AM472" si="209">+F472</f>
        <v>ENFERMERO(A)</v>
      </c>
      <c r="AN472" s="301" t="s">
        <v>3022</v>
      </c>
    </row>
    <row r="473" spans="1:40" ht="17.25" customHeight="1" x14ac:dyDescent="0.3">
      <c r="A473" s="576">
        <v>472</v>
      </c>
      <c r="B473" s="525" t="s">
        <v>1515</v>
      </c>
      <c r="C473" s="295" t="s">
        <v>1466</v>
      </c>
      <c r="D473" s="232" t="s">
        <v>2411</v>
      </c>
      <c r="E473" s="293" t="s">
        <v>62</v>
      </c>
      <c r="F473" s="295" t="s">
        <v>107</v>
      </c>
      <c r="G473" s="545" t="s">
        <v>1325</v>
      </c>
      <c r="H473" s="555">
        <v>25650000</v>
      </c>
      <c r="I473" s="295" t="s">
        <v>3041</v>
      </c>
      <c r="J473" s="508">
        <v>1129538207</v>
      </c>
      <c r="K473" s="538" t="s">
        <v>1108</v>
      </c>
      <c r="L473" s="297">
        <v>7</v>
      </c>
      <c r="M473" s="297">
        <v>1285</v>
      </c>
      <c r="N473" s="299">
        <v>46087</v>
      </c>
      <c r="O473" s="561">
        <v>1427850000</v>
      </c>
      <c r="P473" s="302">
        <v>46121</v>
      </c>
      <c r="Q473" s="293" t="s">
        <v>50</v>
      </c>
      <c r="R473" s="302">
        <v>46125</v>
      </c>
      <c r="S473" s="293">
        <v>1617</v>
      </c>
      <c r="T473" s="495">
        <v>221201</v>
      </c>
      <c r="U473" s="555">
        <f>+H473</f>
        <v>25650000</v>
      </c>
      <c r="V473" s="300">
        <v>46122</v>
      </c>
      <c r="W473" s="301" t="s">
        <v>3042</v>
      </c>
      <c r="X473" s="302">
        <v>46132</v>
      </c>
      <c r="Y473" s="307">
        <v>46222</v>
      </c>
      <c r="Z473" s="299"/>
      <c r="AA473" s="295"/>
      <c r="AB473" s="303">
        <f t="shared" si="194"/>
        <v>8550000</v>
      </c>
      <c r="AC473" s="295"/>
      <c r="AD473" s="628" t="s">
        <v>3043</v>
      </c>
      <c r="AE473" s="295">
        <v>0</v>
      </c>
      <c r="AF473" s="295">
        <v>0</v>
      </c>
      <c r="AG473" s="295">
        <v>0</v>
      </c>
      <c r="AH473" s="295" t="s">
        <v>3044</v>
      </c>
      <c r="AI473" s="295">
        <v>3204744841</v>
      </c>
      <c r="AJ473" s="312" t="s">
        <v>3045</v>
      </c>
      <c r="AK473" s="306">
        <v>32203</v>
      </c>
      <c r="AL473" s="293">
        <v>47</v>
      </c>
      <c r="AM473" s="301" t="s">
        <v>1440</v>
      </c>
      <c r="AN473" s="301" t="s">
        <v>3022</v>
      </c>
    </row>
    <row r="474" spans="1:40" ht="17.25" customHeight="1" x14ac:dyDescent="0.3">
      <c r="A474" s="576">
        <v>473</v>
      </c>
      <c r="B474" s="525" t="s">
        <v>1248</v>
      </c>
      <c r="C474" s="295" t="s">
        <v>1466</v>
      </c>
      <c r="D474" s="232" t="s">
        <v>2732</v>
      </c>
      <c r="E474" s="293" t="s">
        <v>62</v>
      </c>
      <c r="F474" s="295" t="s">
        <v>434</v>
      </c>
      <c r="G474" s="545" t="s">
        <v>1325</v>
      </c>
      <c r="H474" s="560">
        <v>9450000</v>
      </c>
      <c r="I474" s="232" t="s">
        <v>3046</v>
      </c>
      <c r="J474" s="517">
        <v>1110459655</v>
      </c>
      <c r="K474" s="538" t="s">
        <v>388</v>
      </c>
      <c r="L474" s="297">
        <v>5</v>
      </c>
      <c r="M474" s="297">
        <v>1289</v>
      </c>
      <c r="N474" s="299">
        <v>46087</v>
      </c>
      <c r="O474" s="561">
        <v>1578150000</v>
      </c>
      <c r="P474" s="302">
        <v>46121</v>
      </c>
      <c r="Q474" s="293" t="s">
        <v>50</v>
      </c>
      <c r="R474" s="302"/>
      <c r="S474" s="293"/>
      <c r="T474" s="495">
        <v>221202</v>
      </c>
      <c r="U474" s="555">
        <f t="shared" ref="U474:U476" si="210">+H474</f>
        <v>9450000</v>
      </c>
      <c r="V474" s="300"/>
      <c r="W474" s="301"/>
      <c r="X474" s="302"/>
      <c r="Y474" s="307" t="s">
        <v>892</v>
      </c>
      <c r="Z474" s="299"/>
      <c r="AA474" s="295"/>
      <c r="AB474" s="303">
        <f t="shared" si="194"/>
        <v>3150000</v>
      </c>
      <c r="AC474" s="295"/>
      <c r="AD474" s="629" t="s">
        <v>3047</v>
      </c>
      <c r="AE474" s="295">
        <v>0</v>
      </c>
      <c r="AF474" s="295">
        <v>0</v>
      </c>
      <c r="AG474" s="295">
        <v>0</v>
      </c>
      <c r="AH474" s="232" t="s">
        <v>3048</v>
      </c>
      <c r="AI474" s="232">
        <v>3108811186</v>
      </c>
      <c r="AJ474" s="366" t="s">
        <v>3049</v>
      </c>
      <c r="AK474" s="306">
        <v>38450</v>
      </c>
      <c r="AL474" s="293">
        <v>20</v>
      </c>
      <c r="AM474" s="301" t="str">
        <f t="shared" ref="AM474:AM476" si="211">+F474</f>
        <v>AUXILIAR DE ENFERMERIA</v>
      </c>
      <c r="AN474" s="301" t="s">
        <v>3050</v>
      </c>
    </row>
    <row r="475" spans="1:40" ht="17.25" customHeight="1" x14ac:dyDescent="0.3">
      <c r="A475" s="576">
        <v>474</v>
      </c>
      <c r="B475" s="525" t="s">
        <v>1248</v>
      </c>
      <c r="C475" s="295" t="s">
        <v>1466</v>
      </c>
      <c r="D475" s="232" t="s">
        <v>2732</v>
      </c>
      <c r="E475" s="293" t="s">
        <v>62</v>
      </c>
      <c r="F475" s="295" t="s">
        <v>434</v>
      </c>
      <c r="G475" s="545" t="s">
        <v>1325</v>
      </c>
      <c r="H475" s="560">
        <v>9450000</v>
      </c>
      <c r="I475" s="232" t="s">
        <v>3051</v>
      </c>
      <c r="J475" s="517">
        <v>1005882580</v>
      </c>
      <c r="K475" s="538" t="s">
        <v>89</v>
      </c>
      <c r="L475" s="297">
        <v>5</v>
      </c>
      <c r="M475" s="297">
        <v>1289</v>
      </c>
      <c r="N475" s="299">
        <v>46087</v>
      </c>
      <c r="O475" s="561">
        <v>1578150000</v>
      </c>
      <c r="P475" s="302">
        <v>46121</v>
      </c>
      <c r="Q475" s="293" t="s">
        <v>50</v>
      </c>
      <c r="R475" s="302">
        <v>46126</v>
      </c>
      <c r="S475" s="293">
        <v>1656</v>
      </c>
      <c r="T475" s="495">
        <v>221202</v>
      </c>
      <c r="U475" s="555">
        <f t="shared" si="210"/>
        <v>9450000</v>
      </c>
      <c r="V475" s="300">
        <v>46125</v>
      </c>
      <c r="W475" s="301">
        <v>100055367</v>
      </c>
      <c r="X475" s="302">
        <v>46129</v>
      </c>
      <c r="Y475" s="307">
        <v>46219</v>
      </c>
      <c r="Z475" s="299"/>
      <c r="AA475" s="295"/>
      <c r="AB475" s="303">
        <f t="shared" si="194"/>
        <v>3150000</v>
      </c>
      <c r="AC475" s="295"/>
      <c r="AD475" s="628" t="s">
        <v>3052</v>
      </c>
      <c r="AE475" s="295">
        <v>0</v>
      </c>
      <c r="AF475" s="295">
        <v>0</v>
      </c>
      <c r="AG475" s="295">
        <v>0</v>
      </c>
      <c r="AH475" s="232" t="s">
        <v>3053</v>
      </c>
      <c r="AI475" s="232">
        <v>3123902998</v>
      </c>
      <c r="AJ475" s="366" t="s">
        <v>3054</v>
      </c>
      <c r="AK475" s="306">
        <v>37527</v>
      </c>
      <c r="AL475" s="293">
        <v>23</v>
      </c>
      <c r="AM475" s="301" t="str">
        <f t="shared" si="211"/>
        <v>AUXILIAR DE ENFERMERIA</v>
      </c>
      <c r="AN475" s="301" t="s">
        <v>3050</v>
      </c>
    </row>
    <row r="476" spans="1:40" ht="17.25" customHeight="1" x14ac:dyDescent="0.3">
      <c r="A476" s="576">
        <v>475</v>
      </c>
      <c r="B476" s="525" t="s">
        <v>1248</v>
      </c>
      <c r="C476" s="295" t="s">
        <v>1466</v>
      </c>
      <c r="D476" s="232" t="s">
        <v>2732</v>
      </c>
      <c r="E476" s="293" t="s">
        <v>62</v>
      </c>
      <c r="F476" s="295" t="s">
        <v>434</v>
      </c>
      <c r="G476" s="545" t="s">
        <v>1325</v>
      </c>
      <c r="H476" s="560">
        <v>9450000</v>
      </c>
      <c r="I476" s="232" t="s">
        <v>3055</v>
      </c>
      <c r="J476" s="517">
        <v>1110599964</v>
      </c>
      <c r="K476" s="538" t="s">
        <v>89</v>
      </c>
      <c r="L476" s="297">
        <v>6</v>
      </c>
      <c r="M476" s="297">
        <v>1289</v>
      </c>
      <c r="N476" s="299">
        <v>46087</v>
      </c>
      <c r="O476" s="561">
        <v>1578150000</v>
      </c>
      <c r="P476" s="302">
        <v>46121</v>
      </c>
      <c r="Q476" s="293" t="s">
        <v>50</v>
      </c>
      <c r="R476" s="302">
        <v>46126</v>
      </c>
      <c r="S476" s="293">
        <v>1657</v>
      </c>
      <c r="T476" s="495">
        <v>221202</v>
      </c>
      <c r="U476" s="555">
        <f t="shared" si="210"/>
        <v>9450000</v>
      </c>
      <c r="V476" s="300">
        <v>46123</v>
      </c>
      <c r="W476" s="301">
        <v>100055363</v>
      </c>
      <c r="X476" s="302">
        <v>46129</v>
      </c>
      <c r="Y476" s="307">
        <v>46219</v>
      </c>
      <c r="Z476" s="299"/>
      <c r="AA476" s="295"/>
      <c r="AB476" s="303">
        <f t="shared" si="194"/>
        <v>3150000</v>
      </c>
      <c r="AC476" s="295"/>
      <c r="AD476" s="629" t="s">
        <v>3056</v>
      </c>
      <c r="AE476" s="295">
        <v>0</v>
      </c>
      <c r="AF476" s="295">
        <v>0</v>
      </c>
      <c r="AG476" s="295">
        <v>0</v>
      </c>
      <c r="AH476" s="232" t="s">
        <v>3057</v>
      </c>
      <c r="AI476" s="402">
        <v>3024427830</v>
      </c>
      <c r="AJ476" s="366" t="s">
        <v>3058</v>
      </c>
      <c r="AK476" s="306">
        <v>36386</v>
      </c>
      <c r="AL476" s="293">
        <v>26</v>
      </c>
      <c r="AM476" s="301" t="str">
        <f t="shared" si="211"/>
        <v>AUXILIAR DE ENFERMERIA</v>
      </c>
      <c r="AN476" s="301" t="s">
        <v>3050</v>
      </c>
    </row>
    <row r="477" spans="1:40" ht="17.25" customHeight="1" x14ac:dyDescent="0.3">
      <c r="A477" s="576">
        <v>476</v>
      </c>
      <c r="B477" s="525" t="s">
        <v>1515</v>
      </c>
      <c r="C477" s="295" t="s">
        <v>1466</v>
      </c>
      <c r="D477" s="232" t="s">
        <v>2399</v>
      </c>
      <c r="E477" s="293" t="s">
        <v>62</v>
      </c>
      <c r="F477" s="296" t="s">
        <v>769</v>
      </c>
      <c r="G477" s="545" t="s">
        <v>1325</v>
      </c>
      <c r="H477" s="555">
        <v>15900000</v>
      </c>
      <c r="I477" s="295" t="s">
        <v>3059</v>
      </c>
      <c r="J477" s="508">
        <v>1006130653</v>
      </c>
      <c r="K477" s="538" t="s">
        <v>1274</v>
      </c>
      <c r="L477" s="297">
        <v>1</v>
      </c>
      <c r="M477" s="297">
        <v>1287</v>
      </c>
      <c r="N477" s="299">
        <v>46087</v>
      </c>
      <c r="O477" s="561">
        <v>885100000</v>
      </c>
      <c r="P477" s="302">
        <v>46121</v>
      </c>
      <c r="Q477" s="293" t="s">
        <v>50</v>
      </c>
      <c r="R477" s="302">
        <v>46126</v>
      </c>
      <c r="S477" s="293">
        <v>1661</v>
      </c>
      <c r="T477" s="495">
        <v>221202</v>
      </c>
      <c r="U477" s="555">
        <f>+H477</f>
        <v>15900000</v>
      </c>
      <c r="V477" s="300">
        <v>46125</v>
      </c>
      <c r="W477" s="301" t="s">
        <v>3060</v>
      </c>
      <c r="X477" s="302">
        <v>46129</v>
      </c>
      <c r="Y477" s="307">
        <v>46219</v>
      </c>
      <c r="Z477" s="299"/>
      <c r="AA477" s="295"/>
      <c r="AB477" s="303">
        <f t="shared" si="194"/>
        <v>5300000</v>
      </c>
      <c r="AC477" s="295"/>
      <c r="AD477" s="628" t="s">
        <v>3061</v>
      </c>
      <c r="AE477" s="295">
        <v>0</v>
      </c>
      <c r="AF477" s="295">
        <v>0</v>
      </c>
      <c r="AG477" s="295">
        <v>0</v>
      </c>
      <c r="AH477" s="295" t="s">
        <v>3062</v>
      </c>
      <c r="AI477" s="312">
        <v>3166356578</v>
      </c>
      <c r="AJ477" s="312" t="s">
        <v>3063</v>
      </c>
      <c r="AK477" s="306">
        <v>36936</v>
      </c>
      <c r="AL477" s="293">
        <v>25</v>
      </c>
      <c r="AM477" s="301" t="s">
        <v>769</v>
      </c>
      <c r="AN477" s="301" t="s">
        <v>3050</v>
      </c>
    </row>
    <row r="478" spans="1:40" ht="17.25" customHeight="1" x14ac:dyDescent="0.3">
      <c r="A478" s="576">
        <v>477</v>
      </c>
      <c r="B478" s="525" t="s">
        <v>1248</v>
      </c>
      <c r="C478" s="295" t="s">
        <v>1466</v>
      </c>
      <c r="D478" s="232" t="s">
        <v>2757</v>
      </c>
      <c r="E478" s="293" t="s">
        <v>62</v>
      </c>
      <c r="F478" s="294" t="s">
        <v>1426</v>
      </c>
      <c r="G478" s="545" t="s">
        <v>1325</v>
      </c>
      <c r="H478" s="560">
        <v>19200000</v>
      </c>
      <c r="I478" s="232" t="s">
        <v>3064</v>
      </c>
      <c r="J478" s="517">
        <v>1110516308</v>
      </c>
      <c r="K478" s="538" t="s">
        <v>89</v>
      </c>
      <c r="L478" s="297">
        <v>9</v>
      </c>
      <c r="M478" s="297">
        <v>1286</v>
      </c>
      <c r="N478" s="299">
        <v>46087</v>
      </c>
      <c r="O478" s="567">
        <v>1068800000</v>
      </c>
      <c r="P478" s="302">
        <v>46121</v>
      </c>
      <c r="Q478" s="293" t="s">
        <v>50</v>
      </c>
      <c r="R478" s="302">
        <v>46126</v>
      </c>
      <c r="S478" s="293">
        <v>1653</v>
      </c>
      <c r="T478" s="495">
        <v>221201</v>
      </c>
      <c r="U478" s="555">
        <f t="shared" ref="U478" si="212">+H478</f>
        <v>19200000</v>
      </c>
      <c r="V478" s="300">
        <v>46125</v>
      </c>
      <c r="W478" s="301" t="s">
        <v>3065</v>
      </c>
      <c r="X478" s="302">
        <v>46129</v>
      </c>
      <c r="Y478" s="307">
        <v>46219</v>
      </c>
      <c r="Z478" s="299"/>
      <c r="AA478" s="295"/>
      <c r="AB478" s="303">
        <f t="shared" si="194"/>
        <v>6400000</v>
      </c>
      <c r="AC478" s="295"/>
      <c r="AD478" s="629" t="s">
        <v>3066</v>
      </c>
      <c r="AE478" s="295">
        <v>0</v>
      </c>
      <c r="AF478" s="295">
        <v>0</v>
      </c>
      <c r="AG478" s="295">
        <v>0</v>
      </c>
      <c r="AH478" s="232" t="s">
        <v>3067</v>
      </c>
      <c r="AI478" s="232">
        <v>3124610632</v>
      </c>
      <c r="AJ478" s="366" t="s">
        <v>3068</v>
      </c>
      <c r="AK478" s="306">
        <v>33519</v>
      </c>
      <c r="AL478" s="293">
        <v>34</v>
      </c>
      <c r="AM478" s="301" t="str">
        <f t="shared" ref="AM478" si="213">+F478</f>
        <v>ENFERMERO(A)</v>
      </c>
      <c r="AN478" s="301" t="s">
        <v>3050</v>
      </c>
    </row>
    <row r="479" spans="1:40" ht="17.25" customHeight="1" x14ac:dyDescent="0.3">
      <c r="A479" s="576">
        <v>478</v>
      </c>
      <c r="B479" s="525" t="s">
        <v>1515</v>
      </c>
      <c r="C479" s="295" t="s">
        <v>1466</v>
      </c>
      <c r="D479" s="232" t="s">
        <v>2411</v>
      </c>
      <c r="E479" s="293" t="s">
        <v>62</v>
      </c>
      <c r="F479" s="295" t="s">
        <v>107</v>
      </c>
      <c r="G479" s="545" t="s">
        <v>1325</v>
      </c>
      <c r="H479" s="555">
        <v>25650000</v>
      </c>
      <c r="I479" s="295" t="s">
        <v>3069</v>
      </c>
      <c r="J479" s="508">
        <v>93394565</v>
      </c>
      <c r="K479" s="538" t="s">
        <v>89</v>
      </c>
      <c r="L479" s="297">
        <v>8</v>
      </c>
      <c r="M479" s="297">
        <v>1285</v>
      </c>
      <c r="N479" s="299">
        <v>46087</v>
      </c>
      <c r="O479" s="561">
        <v>1427850000</v>
      </c>
      <c r="P479" s="302">
        <v>46121</v>
      </c>
      <c r="Q479" s="293" t="s">
        <v>50</v>
      </c>
      <c r="R479" s="302">
        <v>46126</v>
      </c>
      <c r="S479" s="293">
        <v>1652</v>
      </c>
      <c r="T479" s="495">
        <v>221201</v>
      </c>
      <c r="U479" s="555">
        <f t="shared" ref="U479:U492" si="214">+H479</f>
        <v>25650000</v>
      </c>
      <c r="V479" s="300">
        <v>46123</v>
      </c>
      <c r="W479" s="301" t="s">
        <v>3070</v>
      </c>
      <c r="X479" s="302">
        <v>46129</v>
      </c>
      <c r="Y479" s="307">
        <v>46219</v>
      </c>
      <c r="Z479" s="299"/>
      <c r="AA479" s="295"/>
      <c r="AB479" s="303">
        <f t="shared" si="194"/>
        <v>8550000</v>
      </c>
      <c r="AC479" s="295"/>
      <c r="AD479" s="628" t="s">
        <v>3071</v>
      </c>
      <c r="AE479" s="295">
        <v>0</v>
      </c>
      <c r="AF479" s="295">
        <v>0</v>
      </c>
      <c r="AG479" s="295">
        <v>0</v>
      </c>
      <c r="AH479" s="295" t="s">
        <v>3072</v>
      </c>
      <c r="AI479" s="295">
        <v>3164043258</v>
      </c>
      <c r="AJ479" s="312" t="s">
        <v>3073</v>
      </c>
      <c r="AK479" s="306">
        <v>27410</v>
      </c>
      <c r="AL479" s="293">
        <v>51</v>
      </c>
      <c r="AM479" s="301" t="s">
        <v>1440</v>
      </c>
      <c r="AN479" s="301" t="s">
        <v>3050</v>
      </c>
    </row>
    <row r="480" spans="1:40" ht="17.25" customHeight="1" x14ac:dyDescent="0.3">
      <c r="A480" s="576">
        <v>479</v>
      </c>
      <c r="B480" s="525" t="s">
        <v>1248</v>
      </c>
      <c r="C480" s="295" t="s">
        <v>1466</v>
      </c>
      <c r="D480" s="232" t="s">
        <v>1808</v>
      </c>
      <c r="E480" s="293" t="s">
        <v>62</v>
      </c>
      <c r="F480" s="295" t="s">
        <v>107</v>
      </c>
      <c r="G480" s="545" t="s">
        <v>1325</v>
      </c>
      <c r="H480" s="560">
        <v>34200000</v>
      </c>
      <c r="I480" s="232" t="s">
        <v>3074</v>
      </c>
      <c r="J480" s="517">
        <v>1015475697</v>
      </c>
      <c r="K480" s="533" t="s">
        <v>170</v>
      </c>
      <c r="L480" s="297">
        <v>7</v>
      </c>
      <c r="M480" s="297">
        <v>1285</v>
      </c>
      <c r="N480" s="299">
        <v>46087</v>
      </c>
      <c r="O480" s="567">
        <v>1427850000</v>
      </c>
      <c r="P480" s="302">
        <v>46121</v>
      </c>
      <c r="Q480" s="293" t="s">
        <v>50</v>
      </c>
      <c r="R480" s="302">
        <v>46121</v>
      </c>
      <c r="S480" s="293">
        <v>1599</v>
      </c>
      <c r="T480" s="495">
        <v>221201</v>
      </c>
      <c r="U480" s="555">
        <f t="shared" si="214"/>
        <v>34200000</v>
      </c>
      <c r="V480" s="300">
        <v>46125</v>
      </c>
      <c r="W480" s="301" t="s">
        <v>3075</v>
      </c>
      <c r="X480" s="302">
        <v>46127</v>
      </c>
      <c r="Y480" s="307">
        <v>46248</v>
      </c>
      <c r="Z480" s="299"/>
      <c r="AA480" s="295"/>
      <c r="AB480" s="303">
        <f t="shared" ref="AB480" si="215">+U480/4</f>
        <v>8550000</v>
      </c>
      <c r="AC480" s="295"/>
      <c r="AD480" s="629" t="s">
        <v>3076</v>
      </c>
      <c r="AE480" s="295">
        <v>0</v>
      </c>
      <c r="AF480" s="295">
        <v>0</v>
      </c>
      <c r="AG480" s="295">
        <v>0</v>
      </c>
      <c r="AH480" s="232" t="s">
        <v>3077</v>
      </c>
      <c r="AI480" s="232">
        <v>3175729439</v>
      </c>
      <c r="AJ480" s="366" t="s">
        <v>3078</v>
      </c>
      <c r="AK480" s="306">
        <v>35985</v>
      </c>
      <c r="AL480" s="293">
        <v>27</v>
      </c>
      <c r="AM480" s="301" t="str">
        <f t="shared" ref="AM480:AM486" si="216">+F480</f>
        <v>MÉDICO GENERAL</v>
      </c>
      <c r="AN480" s="301" t="s">
        <v>3079</v>
      </c>
    </row>
    <row r="481" spans="1:40" ht="17.25" customHeight="1" x14ac:dyDescent="0.3">
      <c r="A481" s="576">
        <v>480</v>
      </c>
      <c r="B481" s="525" t="s">
        <v>1248</v>
      </c>
      <c r="C481" s="295" t="s">
        <v>1466</v>
      </c>
      <c r="D481" s="232" t="s">
        <v>2705</v>
      </c>
      <c r="E481" s="293" t="s">
        <v>62</v>
      </c>
      <c r="F481" s="295" t="s">
        <v>434</v>
      </c>
      <c r="G481" s="545" t="s">
        <v>1325</v>
      </c>
      <c r="H481" s="560">
        <v>12600000</v>
      </c>
      <c r="I481" s="232" t="s">
        <v>3080</v>
      </c>
      <c r="J481" s="517">
        <v>65634724</v>
      </c>
      <c r="K481" s="538" t="s">
        <v>89</v>
      </c>
      <c r="L481" s="297">
        <v>1</v>
      </c>
      <c r="M481" s="297">
        <v>1289</v>
      </c>
      <c r="N481" s="299">
        <v>46087</v>
      </c>
      <c r="O481" s="561">
        <v>1578150000</v>
      </c>
      <c r="P481" s="302">
        <v>46122</v>
      </c>
      <c r="Q481" s="293" t="s">
        <v>50</v>
      </c>
      <c r="R481" s="302">
        <v>46126</v>
      </c>
      <c r="S481" s="293">
        <v>1659</v>
      </c>
      <c r="T481" s="495">
        <v>221202</v>
      </c>
      <c r="U481" s="555">
        <f t="shared" si="214"/>
        <v>12600000</v>
      </c>
      <c r="V481" s="300">
        <v>46125</v>
      </c>
      <c r="W481" s="301">
        <v>100055377</v>
      </c>
      <c r="X481" s="302">
        <v>46132</v>
      </c>
      <c r="Y481" s="307">
        <v>46253</v>
      </c>
      <c r="Z481" s="299"/>
      <c r="AA481" s="295"/>
      <c r="AB481" s="303">
        <f>+U481/4</f>
        <v>3150000</v>
      </c>
      <c r="AC481" s="295"/>
      <c r="AD481" s="628" t="s">
        <v>3081</v>
      </c>
      <c r="AE481" s="295">
        <v>0</v>
      </c>
      <c r="AF481" s="295">
        <v>0</v>
      </c>
      <c r="AG481" s="295">
        <v>0</v>
      </c>
      <c r="AH481" s="232" t="s">
        <v>3082</v>
      </c>
      <c r="AI481" s="232">
        <v>3172635459</v>
      </c>
      <c r="AJ481" s="366" t="s">
        <v>3083</v>
      </c>
      <c r="AK481" s="306">
        <v>31203</v>
      </c>
      <c r="AL481" s="293">
        <v>40</v>
      </c>
      <c r="AM481" s="301" t="str">
        <f t="shared" si="216"/>
        <v>AUXILIAR DE ENFERMERIA</v>
      </c>
      <c r="AN481" s="301" t="s">
        <v>3084</v>
      </c>
    </row>
    <row r="482" spans="1:40" ht="17.25" customHeight="1" x14ac:dyDescent="0.3">
      <c r="A482" s="576">
        <v>481</v>
      </c>
      <c r="B482" s="525" t="s">
        <v>1248</v>
      </c>
      <c r="C482" s="295" t="s">
        <v>1466</v>
      </c>
      <c r="D482" s="232" t="s">
        <v>2774</v>
      </c>
      <c r="E482" s="293" t="s">
        <v>62</v>
      </c>
      <c r="F482" s="295" t="s">
        <v>434</v>
      </c>
      <c r="G482" s="545" t="s">
        <v>1325</v>
      </c>
      <c r="H482" s="560">
        <v>12600000</v>
      </c>
      <c r="I482" s="232" t="s">
        <v>3085</v>
      </c>
      <c r="J482" s="517">
        <v>1010017928</v>
      </c>
      <c r="K482" s="538" t="s">
        <v>719</v>
      </c>
      <c r="L482" s="297">
        <v>1</v>
      </c>
      <c r="M482" s="297">
        <v>1289</v>
      </c>
      <c r="N482" s="299">
        <v>46087</v>
      </c>
      <c r="O482" s="561">
        <v>1578150000</v>
      </c>
      <c r="P482" s="302">
        <v>46122</v>
      </c>
      <c r="Q482" s="293" t="s">
        <v>50</v>
      </c>
      <c r="R482" s="493"/>
      <c r="S482" s="393"/>
      <c r="T482" s="495">
        <v>221202</v>
      </c>
      <c r="U482" s="555">
        <f t="shared" si="214"/>
        <v>12600000</v>
      </c>
      <c r="V482" s="300"/>
      <c r="W482" s="343" t="s">
        <v>891</v>
      </c>
      <c r="X482" s="302"/>
      <c r="Y482" s="307" t="s">
        <v>1537</v>
      </c>
      <c r="Z482" s="299"/>
      <c r="AA482" s="295"/>
      <c r="AB482" s="303">
        <f t="shared" ref="AB482" si="217">+U482/4</f>
        <v>3150000</v>
      </c>
      <c r="AC482" s="295"/>
      <c r="AD482" s="629" t="s">
        <v>3086</v>
      </c>
      <c r="AE482" s="295">
        <v>0</v>
      </c>
      <c r="AF482" s="295">
        <v>0</v>
      </c>
      <c r="AG482" s="295">
        <v>0</v>
      </c>
      <c r="AH482" s="232" t="s">
        <v>3087</v>
      </c>
      <c r="AI482" s="232">
        <v>3178159708</v>
      </c>
      <c r="AJ482" s="366" t="s">
        <v>3088</v>
      </c>
      <c r="AK482" s="306">
        <v>36532</v>
      </c>
      <c r="AL482" s="293">
        <v>26</v>
      </c>
      <c r="AM482" s="301" t="str">
        <f t="shared" si="216"/>
        <v>AUXILIAR DE ENFERMERIA</v>
      </c>
      <c r="AN482" s="301" t="s">
        <v>3084</v>
      </c>
    </row>
    <row r="483" spans="1:40" ht="17.25" customHeight="1" x14ac:dyDescent="0.3">
      <c r="A483" s="576">
        <v>482</v>
      </c>
      <c r="B483" s="525" t="s">
        <v>1248</v>
      </c>
      <c r="C483" s="295" t="s">
        <v>1466</v>
      </c>
      <c r="D483" s="232" t="s">
        <v>2780</v>
      </c>
      <c r="E483" s="293" t="s">
        <v>62</v>
      </c>
      <c r="F483" s="295" t="s">
        <v>434</v>
      </c>
      <c r="G483" s="545" t="s">
        <v>1325</v>
      </c>
      <c r="H483" s="560">
        <v>12600000</v>
      </c>
      <c r="I483" s="232" t="s">
        <v>3089</v>
      </c>
      <c r="J483" s="517">
        <v>65766540</v>
      </c>
      <c r="K483" s="538" t="s">
        <v>89</v>
      </c>
      <c r="L483" s="297">
        <v>1</v>
      </c>
      <c r="M483" s="297">
        <v>1289</v>
      </c>
      <c r="N483" s="299">
        <v>46087</v>
      </c>
      <c r="O483" s="561">
        <v>1578150000</v>
      </c>
      <c r="P483" s="302">
        <v>46122</v>
      </c>
      <c r="Q483" s="293" t="s">
        <v>50</v>
      </c>
      <c r="R483" s="302">
        <v>46125</v>
      </c>
      <c r="S483" s="293">
        <v>1616</v>
      </c>
      <c r="T483" s="495">
        <v>221202</v>
      </c>
      <c r="U483" s="555">
        <f t="shared" si="214"/>
        <v>12600000</v>
      </c>
      <c r="V483" s="300">
        <v>46125</v>
      </c>
      <c r="W483" s="301" t="s">
        <v>3090</v>
      </c>
      <c r="X483" s="302">
        <v>46132</v>
      </c>
      <c r="Y483" s="307">
        <v>46253</v>
      </c>
      <c r="Z483" s="299"/>
      <c r="AA483" s="295"/>
      <c r="AB483" s="303">
        <f>+U483/4</f>
        <v>3150000</v>
      </c>
      <c r="AC483" s="295"/>
      <c r="AD483" s="628" t="s">
        <v>3091</v>
      </c>
      <c r="AE483" s="295">
        <v>0</v>
      </c>
      <c r="AF483" s="295">
        <v>0</v>
      </c>
      <c r="AG483" s="295">
        <v>0</v>
      </c>
      <c r="AH483" s="232" t="s">
        <v>3092</v>
      </c>
      <c r="AI483" s="232">
        <v>3143451780</v>
      </c>
      <c r="AJ483" s="366" t="s">
        <v>3093</v>
      </c>
      <c r="AK483" s="306">
        <v>27480</v>
      </c>
      <c r="AL483" s="293">
        <v>50</v>
      </c>
      <c r="AM483" s="301" t="str">
        <f t="shared" si="216"/>
        <v>AUXILIAR DE ENFERMERIA</v>
      </c>
      <c r="AN483" s="301" t="s">
        <v>3084</v>
      </c>
    </row>
    <row r="484" spans="1:40" ht="17.25" customHeight="1" x14ac:dyDescent="0.3">
      <c r="A484" s="576">
        <v>483</v>
      </c>
      <c r="B484" s="525" t="s">
        <v>1248</v>
      </c>
      <c r="C484" s="295" t="s">
        <v>1466</v>
      </c>
      <c r="D484" s="232" t="s">
        <v>1808</v>
      </c>
      <c r="E484" s="293" t="s">
        <v>62</v>
      </c>
      <c r="F484" s="295" t="s">
        <v>107</v>
      </c>
      <c r="G484" s="545" t="s">
        <v>1325</v>
      </c>
      <c r="H484" s="560">
        <v>34200000</v>
      </c>
      <c r="I484" s="262" t="s">
        <v>3094</v>
      </c>
      <c r="J484" s="519">
        <v>1005838506</v>
      </c>
      <c r="K484" s="538" t="s">
        <v>89</v>
      </c>
      <c r="L484" s="297">
        <v>1</v>
      </c>
      <c r="M484" s="297">
        <v>1285</v>
      </c>
      <c r="N484" s="299">
        <v>46087</v>
      </c>
      <c r="O484" s="567">
        <v>1427850000</v>
      </c>
      <c r="P484" s="302">
        <v>46122</v>
      </c>
      <c r="Q484" s="293" t="s">
        <v>50</v>
      </c>
      <c r="R484" s="302">
        <v>46128</v>
      </c>
      <c r="S484" s="293">
        <v>1689</v>
      </c>
      <c r="T484" s="495">
        <v>221201</v>
      </c>
      <c r="U484" s="555">
        <f t="shared" si="214"/>
        <v>34200000</v>
      </c>
      <c r="V484" s="300">
        <v>46127</v>
      </c>
      <c r="W484" s="301" t="s">
        <v>3095</v>
      </c>
      <c r="X484" s="302">
        <v>46134</v>
      </c>
      <c r="Y484" s="307">
        <v>46255</v>
      </c>
      <c r="Z484" s="299"/>
      <c r="AA484" s="295"/>
      <c r="AB484" s="303">
        <f t="shared" ref="AB484" si="218">+U484/4</f>
        <v>8550000</v>
      </c>
      <c r="AC484" s="295"/>
      <c r="AD484" s="629" t="s">
        <v>3096</v>
      </c>
      <c r="AE484" s="295">
        <v>0</v>
      </c>
      <c r="AF484" s="295">
        <v>0</v>
      </c>
      <c r="AG484" s="295">
        <v>0</v>
      </c>
      <c r="AH484" s="232" t="s">
        <v>3097</v>
      </c>
      <c r="AI484" s="232">
        <v>318809767</v>
      </c>
      <c r="AJ484" s="366" t="s">
        <v>3098</v>
      </c>
      <c r="AK484" s="306">
        <v>36590</v>
      </c>
      <c r="AL484" s="293">
        <v>26</v>
      </c>
      <c r="AM484" s="301" t="str">
        <f t="shared" ref="AM484" si="219">+F484</f>
        <v>MÉDICO GENERAL</v>
      </c>
      <c r="AN484" s="301" t="s">
        <v>3084</v>
      </c>
    </row>
    <row r="485" spans="1:40" ht="17.25" customHeight="1" x14ac:dyDescent="0.3">
      <c r="A485" s="576">
        <v>484</v>
      </c>
      <c r="B485" s="525" t="s">
        <v>1248</v>
      </c>
      <c r="C485" s="295" t="s">
        <v>1466</v>
      </c>
      <c r="D485" s="614" t="s">
        <v>2786</v>
      </c>
      <c r="E485" s="293" t="s">
        <v>62</v>
      </c>
      <c r="F485" s="296" t="s">
        <v>769</v>
      </c>
      <c r="G485" s="545" t="s">
        <v>1325</v>
      </c>
      <c r="H485" s="560">
        <v>21200000</v>
      </c>
      <c r="I485" s="262" t="s">
        <v>3099</v>
      </c>
      <c r="J485" s="519">
        <v>38360727</v>
      </c>
      <c r="K485" s="538" t="s">
        <v>89</v>
      </c>
      <c r="L485" s="297">
        <v>8</v>
      </c>
      <c r="M485" s="297">
        <v>1287</v>
      </c>
      <c r="N485" s="299">
        <v>46087</v>
      </c>
      <c r="O485" s="567">
        <v>885100000</v>
      </c>
      <c r="P485" s="302">
        <v>46122</v>
      </c>
      <c r="Q485" s="293" t="s">
        <v>50</v>
      </c>
      <c r="R485" s="302">
        <v>46126</v>
      </c>
      <c r="S485" s="293">
        <v>1660</v>
      </c>
      <c r="T485" s="495">
        <v>221201</v>
      </c>
      <c r="U485" s="555">
        <f t="shared" si="214"/>
        <v>21200000</v>
      </c>
      <c r="V485" s="300">
        <v>46126</v>
      </c>
      <c r="W485" s="301" t="s">
        <v>3100</v>
      </c>
      <c r="X485" s="302">
        <v>46132</v>
      </c>
      <c r="Y485" s="307">
        <v>46253</v>
      </c>
      <c r="Z485" s="299"/>
      <c r="AA485" s="295"/>
      <c r="AB485" s="303">
        <f t="shared" ref="AB485:AB486" si="220">+U485/4</f>
        <v>5300000</v>
      </c>
      <c r="AC485" s="295"/>
      <c r="AD485" s="628" t="s">
        <v>3101</v>
      </c>
      <c r="AE485" s="295">
        <v>0</v>
      </c>
      <c r="AF485" s="295">
        <v>0</v>
      </c>
      <c r="AG485" s="295">
        <v>0</v>
      </c>
      <c r="AH485" s="232" t="s">
        <v>3102</v>
      </c>
      <c r="AI485" s="232">
        <v>3155375724</v>
      </c>
      <c r="AJ485" s="366" t="s">
        <v>3103</v>
      </c>
      <c r="AK485" s="306">
        <v>30641</v>
      </c>
      <c r="AL485" s="293">
        <v>2</v>
      </c>
      <c r="AM485" s="301" t="str">
        <f t="shared" si="216"/>
        <v>PSICOLOGO</v>
      </c>
      <c r="AN485" s="301" t="s">
        <v>3084</v>
      </c>
    </row>
    <row r="486" spans="1:40" ht="17.25" customHeight="1" x14ac:dyDescent="0.3">
      <c r="A486" s="576">
        <v>485</v>
      </c>
      <c r="B486" s="525" t="s">
        <v>1248</v>
      </c>
      <c r="C486" s="295" t="s">
        <v>1466</v>
      </c>
      <c r="D486" s="232" t="s">
        <v>1622</v>
      </c>
      <c r="E486" s="293" t="s">
        <v>62</v>
      </c>
      <c r="F486" s="294" t="s">
        <v>1426</v>
      </c>
      <c r="G486" s="545" t="s">
        <v>1325</v>
      </c>
      <c r="H486" s="560">
        <v>25600000</v>
      </c>
      <c r="I486" s="232" t="s">
        <v>3104</v>
      </c>
      <c r="J486" s="517">
        <v>1110466854</v>
      </c>
      <c r="K486" s="538" t="s">
        <v>89</v>
      </c>
      <c r="L486" s="297">
        <v>3</v>
      </c>
      <c r="M486" s="297">
        <v>1286</v>
      </c>
      <c r="N486" s="299">
        <v>46087</v>
      </c>
      <c r="O486" s="567">
        <v>1068800000</v>
      </c>
      <c r="P486" s="302">
        <v>46122</v>
      </c>
      <c r="Q486" s="293" t="s">
        <v>50</v>
      </c>
      <c r="R486" s="302">
        <v>46126</v>
      </c>
      <c r="S486" s="293">
        <v>1654</v>
      </c>
      <c r="T486" s="495">
        <v>221201</v>
      </c>
      <c r="U486" s="555">
        <f t="shared" si="214"/>
        <v>25600000</v>
      </c>
      <c r="V486" s="300">
        <v>46127</v>
      </c>
      <c r="W486" s="301" t="s">
        <v>3105</v>
      </c>
      <c r="X486" s="302">
        <v>46132</v>
      </c>
      <c r="Y486" s="307">
        <v>46253</v>
      </c>
      <c r="Z486" s="299"/>
      <c r="AA486" s="295"/>
      <c r="AB486" s="303">
        <f t="shared" si="220"/>
        <v>6400000</v>
      </c>
      <c r="AC486" s="295"/>
      <c r="AD486" s="629" t="s">
        <v>3106</v>
      </c>
      <c r="AE486" s="295">
        <v>0</v>
      </c>
      <c r="AF486" s="295">
        <v>0</v>
      </c>
      <c r="AG486" s="295">
        <v>0</v>
      </c>
      <c r="AH486" s="232" t="s">
        <v>3107</v>
      </c>
      <c r="AI486" s="232">
        <v>3023500496</v>
      </c>
      <c r="AJ486" s="366" t="s">
        <v>3108</v>
      </c>
      <c r="AK486" s="306">
        <v>32070</v>
      </c>
      <c r="AL486" s="293">
        <v>38</v>
      </c>
      <c r="AM486" s="301" t="str">
        <f t="shared" si="216"/>
        <v>ENFERMERO(A)</v>
      </c>
      <c r="AN486" s="301" t="s">
        <v>3084</v>
      </c>
    </row>
    <row r="487" spans="1:40" ht="17.25" customHeight="1" x14ac:dyDescent="0.3">
      <c r="A487" s="576">
        <v>486</v>
      </c>
      <c r="B487" s="525" t="s">
        <v>1248</v>
      </c>
      <c r="C487" s="295" t="s">
        <v>1466</v>
      </c>
      <c r="D487" s="232" t="s">
        <v>2705</v>
      </c>
      <c r="E487" s="293" t="s">
        <v>62</v>
      </c>
      <c r="F487" s="295" t="s">
        <v>434</v>
      </c>
      <c r="G487" s="545" t="s">
        <v>1325</v>
      </c>
      <c r="H487" s="560">
        <v>12600000</v>
      </c>
      <c r="I487" s="232" t="s">
        <v>3109</v>
      </c>
      <c r="J487" s="517">
        <v>1111340986</v>
      </c>
      <c r="K487" s="538" t="s">
        <v>1976</v>
      </c>
      <c r="L487" s="297">
        <v>9</v>
      </c>
      <c r="M487" s="297">
        <v>1289</v>
      </c>
      <c r="N487" s="299">
        <v>46087</v>
      </c>
      <c r="O487" s="561">
        <v>1578150000</v>
      </c>
      <c r="P487" s="302">
        <v>46122</v>
      </c>
      <c r="Q487" s="293" t="s">
        <v>50</v>
      </c>
      <c r="R487" s="302">
        <v>46128</v>
      </c>
      <c r="S487" s="293">
        <v>1686</v>
      </c>
      <c r="T487" s="495">
        <v>221202</v>
      </c>
      <c r="U487" s="555">
        <f t="shared" si="214"/>
        <v>12600000</v>
      </c>
      <c r="V487" s="300">
        <v>46127</v>
      </c>
      <c r="W487" s="301">
        <v>100055445</v>
      </c>
      <c r="X487" s="302">
        <v>46133</v>
      </c>
      <c r="Y487" s="307">
        <v>46254</v>
      </c>
      <c r="Z487" s="299"/>
      <c r="AA487" s="295"/>
      <c r="AB487" s="303">
        <f>+U487/4</f>
        <v>3150000</v>
      </c>
      <c r="AC487" s="295"/>
      <c r="AD487" s="628" t="s">
        <v>3110</v>
      </c>
      <c r="AE487" s="295">
        <v>0</v>
      </c>
      <c r="AF487" s="295">
        <v>0</v>
      </c>
      <c r="AG487" s="295">
        <v>0</v>
      </c>
      <c r="AH487" s="232" t="s">
        <v>3111</v>
      </c>
      <c r="AI487" s="232">
        <v>3233237793</v>
      </c>
      <c r="AJ487" s="366" t="s">
        <v>3112</v>
      </c>
      <c r="AK487" s="306">
        <v>35647</v>
      </c>
      <c r="AL487" s="293">
        <v>28</v>
      </c>
      <c r="AM487" s="301" t="str">
        <f t="shared" ref="AM487:AM492" si="221">+F487</f>
        <v>AUXILIAR DE ENFERMERIA</v>
      </c>
      <c r="AN487" s="301" t="s">
        <v>3113</v>
      </c>
    </row>
    <row r="488" spans="1:40" ht="17.25" customHeight="1" x14ac:dyDescent="0.3">
      <c r="A488" s="576">
        <v>487</v>
      </c>
      <c r="B488" s="525" t="s">
        <v>1248</v>
      </c>
      <c r="C488" s="295" t="s">
        <v>1466</v>
      </c>
      <c r="D488" s="232" t="s">
        <v>2774</v>
      </c>
      <c r="E488" s="293" t="s">
        <v>62</v>
      </c>
      <c r="F488" s="295" t="s">
        <v>434</v>
      </c>
      <c r="G488" s="545" t="s">
        <v>1325</v>
      </c>
      <c r="H488" s="560">
        <v>12600000</v>
      </c>
      <c r="I488" s="232" t="s">
        <v>3114</v>
      </c>
      <c r="J488" s="517">
        <v>1111771715</v>
      </c>
      <c r="K488" s="538" t="s">
        <v>3115</v>
      </c>
      <c r="L488" s="297">
        <v>9</v>
      </c>
      <c r="M488" s="297">
        <v>1289</v>
      </c>
      <c r="N488" s="299">
        <v>46087</v>
      </c>
      <c r="O488" s="561">
        <v>1578150000</v>
      </c>
      <c r="P488" s="302">
        <v>46122</v>
      </c>
      <c r="Q488" s="293" t="s">
        <v>50</v>
      </c>
      <c r="R488" s="302">
        <v>46148</v>
      </c>
      <c r="S488" s="293">
        <v>1853</v>
      </c>
      <c r="T488" s="495">
        <v>221202</v>
      </c>
      <c r="U488" s="555">
        <f t="shared" si="214"/>
        <v>12600000</v>
      </c>
      <c r="V488" s="300">
        <v>46149</v>
      </c>
      <c r="W488" s="399" t="s">
        <v>3116</v>
      </c>
      <c r="X488" s="302">
        <v>46158</v>
      </c>
      <c r="Y488" s="307">
        <v>46280</v>
      </c>
      <c r="Z488" s="299"/>
      <c r="AA488" s="295"/>
      <c r="AB488" s="303">
        <f t="shared" ref="AB488" si="222">+U488/4</f>
        <v>3150000</v>
      </c>
      <c r="AC488" s="295"/>
      <c r="AD488" s="629" t="s">
        <v>3117</v>
      </c>
      <c r="AE488" s="295">
        <v>0</v>
      </c>
      <c r="AF488" s="295">
        <v>0</v>
      </c>
      <c r="AG488" s="295">
        <v>0</v>
      </c>
      <c r="AH488" s="232" t="s">
        <v>3118</v>
      </c>
      <c r="AI488" s="232">
        <v>3157294930</v>
      </c>
      <c r="AJ488" s="366" t="s">
        <v>3119</v>
      </c>
      <c r="AK488" s="306">
        <v>32554</v>
      </c>
      <c r="AL488" s="293">
        <v>37</v>
      </c>
      <c r="AM488" s="301" t="str">
        <f t="shared" si="221"/>
        <v>AUXILIAR DE ENFERMERIA</v>
      </c>
      <c r="AN488" s="301" t="s">
        <v>3113</v>
      </c>
    </row>
    <row r="489" spans="1:40" ht="17.25" customHeight="1" x14ac:dyDescent="0.3">
      <c r="A489" s="576">
        <v>488</v>
      </c>
      <c r="B489" s="525" t="s">
        <v>1248</v>
      </c>
      <c r="C489" s="295" t="s">
        <v>1466</v>
      </c>
      <c r="D489" s="232" t="s">
        <v>2780</v>
      </c>
      <c r="E489" s="293" t="s">
        <v>62</v>
      </c>
      <c r="F489" s="295" t="s">
        <v>434</v>
      </c>
      <c r="G489" s="545" t="s">
        <v>1325</v>
      </c>
      <c r="H489" s="560">
        <v>12600000</v>
      </c>
      <c r="I489" s="232" t="s">
        <v>3120</v>
      </c>
      <c r="J489" s="517">
        <v>1105463169</v>
      </c>
      <c r="K489" s="538" t="s">
        <v>89</v>
      </c>
      <c r="L489" s="297">
        <v>4</v>
      </c>
      <c r="M489" s="297">
        <v>1289</v>
      </c>
      <c r="N489" s="299">
        <v>46087</v>
      </c>
      <c r="O489" s="561">
        <v>1578150000</v>
      </c>
      <c r="P489" s="302">
        <v>46122</v>
      </c>
      <c r="Q489" s="293" t="s">
        <v>50</v>
      </c>
      <c r="R489" s="302">
        <v>46125</v>
      </c>
      <c r="S489" s="293">
        <v>1612</v>
      </c>
      <c r="T489" s="495">
        <v>221202</v>
      </c>
      <c r="U489" s="555">
        <f t="shared" si="214"/>
        <v>12600000</v>
      </c>
      <c r="V489" s="300">
        <v>46125</v>
      </c>
      <c r="W489" s="301">
        <v>17233702</v>
      </c>
      <c r="X489" s="302">
        <v>46133</v>
      </c>
      <c r="Y489" s="307">
        <v>46254</v>
      </c>
      <c r="Z489" s="299"/>
      <c r="AA489" s="295"/>
      <c r="AB489" s="303">
        <f>+U489/4</f>
        <v>3150000</v>
      </c>
      <c r="AC489" s="295"/>
      <c r="AD489" s="628" t="s">
        <v>3121</v>
      </c>
      <c r="AE489" s="295">
        <v>0</v>
      </c>
      <c r="AF489" s="295">
        <v>0</v>
      </c>
      <c r="AG489" s="295">
        <v>0</v>
      </c>
      <c r="AH489" s="232" t="s">
        <v>3122</v>
      </c>
      <c r="AI489" s="232">
        <v>3118546544</v>
      </c>
      <c r="AJ489" s="366" t="s">
        <v>3123</v>
      </c>
      <c r="AK489" s="306">
        <v>38732</v>
      </c>
      <c r="AL489" s="293">
        <v>20</v>
      </c>
      <c r="AM489" s="301" t="str">
        <f t="shared" si="221"/>
        <v>AUXILIAR DE ENFERMERIA</v>
      </c>
      <c r="AN489" s="301" t="s">
        <v>3113</v>
      </c>
    </row>
    <row r="490" spans="1:40" ht="17.25" customHeight="1" x14ac:dyDescent="0.3">
      <c r="A490" s="576">
        <v>489</v>
      </c>
      <c r="B490" s="525" t="s">
        <v>1248</v>
      </c>
      <c r="C490" s="295" t="s">
        <v>1466</v>
      </c>
      <c r="D490" s="232" t="s">
        <v>1808</v>
      </c>
      <c r="E490" s="293" t="s">
        <v>62</v>
      </c>
      <c r="F490" s="295" t="s">
        <v>107</v>
      </c>
      <c r="G490" s="545" t="s">
        <v>1325</v>
      </c>
      <c r="H490" s="560">
        <v>34200000</v>
      </c>
      <c r="I490" s="262" t="s">
        <v>3124</v>
      </c>
      <c r="J490" s="519">
        <v>1010042882</v>
      </c>
      <c r="K490" s="533" t="s">
        <v>170</v>
      </c>
      <c r="L490" s="297">
        <v>7</v>
      </c>
      <c r="M490" s="297">
        <v>1285</v>
      </c>
      <c r="N490" s="299">
        <v>46087</v>
      </c>
      <c r="O490" s="567">
        <v>1427850000</v>
      </c>
      <c r="P490" s="302">
        <v>46122</v>
      </c>
      <c r="Q490" s="293" t="s">
        <v>50</v>
      </c>
      <c r="R490" s="302">
        <v>46126</v>
      </c>
      <c r="S490" s="293">
        <v>1663</v>
      </c>
      <c r="T490" s="495">
        <v>221201</v>
      </c>
      <c r="U490" s="555">
        <f t="shared" si="214"/>
        <v>34200000</v>
      </c>
      <c r="V490" s="300">
        <v>46126</v>
      </c>
      <c r="W490" s="301" t="s">
        <v>3125</v>
      </c>
      <c r="X490" s="302">
        <v>46133</v>
      </c>
      <c r="Y490" s="307">
        <v>46254</v>
      </c>
      <c r="Z490" s="299"/>
      <c r="AA490" s="295"/>
      <c r="AB490" s="303">
        <f t="shared" ref="AB490:AB492" si="223">+U490/4</f>
        <v>8550000</v>
      </c>
      <c r="AC490" s="295"/>
      <c r="AD490" s="629" t="s">
        <v>3126</v>
      </c>
      <c r="AE490" s="295">
        <v>0</v>
      </c>
      <c r="AF490" s="295">
        <v>0</v>
      </c>
      <c r="AG490" s="295">
        <v>0</v>
      </c>
      <c r="AH490" s="232" t="s">
        <v>3127</v>
      </c>
      <c r="AI490" s="232">
        <v>3133798629</v>
      </c>
      <c r="AJ490" s="366" t="s">
        <v>3128</v>
      </c>
      <c r="AK490" s="306">
        <v>36864</v>
      </c>
      <c r="AL490" s="293">
        <v>25</v>
      </c>
      <c r="AM490" s="301" t="str">
        <f t="shared" si="221"/>
        <v>MÉDICO GENERAL</v>
      </c>
      <c r="AN490" s="301" t="s">
        <v>3113</v>
      </c>
    </row>
    <row r="491" spans="1:40" ht="17.25" customHeight="1" x14ac:dyDescent="0.3">
      <c r="A491" s="576">
        <v>490</v>
      </c>
      <c r="B491" s="525" t="s">
        <v>1248</v>
      </c>
      <c r="C491" s="295" t="s">
        <v>1466</v>
      </c>
      <c r="D491" s="232" t="s">
        <v>1622</v>
      </c>
      <c r="E491" s="293" t="s">
        <v>62</v>
      </c>
      <c r="F491" s="294" t="s">
        <v>1426</v>
      </c>
      <c r="G491" s="545" t="s">
        <v>1325</v>
      </c>
      <c r="H491" s="560">
        <v>25600000</v>
      </c>
      <c r="I491" s="232" t="s">
        <v>3129</v>
      </c>
      <c r="J491" s="517">
        <v>1110590679</v>
      </c>
      <c r="K491" s="538" t="s">
        <v>89</v>
      </c>
      <c r="L491" s="297">
        <v>0</v>
      </c>
      <c r="M491" s="297">
        <v>1286</v>
      </c>
      <c r="N491" s="299">
        <v>46087</v>
      </c>
      <c r="O491" s="567">
        <v>1068800000</v>
      </c>
      <c r="P491" s="302">
        <v>46122</v>
      </c>
      <c r="Q491" s="293" t="s">
        <v>50</v>
      </c>
      <c r="R491" s="302">
        <v>46128</v>
      </c>
      <c r="S491" s="293">
        <v>1707</v>
      </c>
      <c r="T491" s="495">
        <v>221201</v>
      </c>
      <c r="U491" s="555">
        <f t="shared" si="214"/>
        <v>25600000</v>
      </c>
      <c r="V491" s="300">
        <v>46126</v>
      </c>
      <c r="W491" s="301" t="s">
        <v>3130</v>
      </c>
      <c r="X491" s="302">
        <v>46133</v>
      </c>
      <c r="Y491" s="307">
        <v>46254</v>
      </c>
      <c r="Z491" s="299"/>
      <c r="AA491" s="295"/>
      <c r="AB491" s="303">
        <f t="shared" si="223"/>
        <v>6400000</v>
      </c>
      <c r="AC491" s="295"/>
      <c r="AD491" s="628" t="s">
        <v>3131</v>
      </c>
      <c r="AE491" s="295">
        <v>0</v>
      </c>
      <c r="AF491" s="295">
        <v>0</v>
      </c>
      <c r="AG491" s="295">
        <v>0</v>
      </c>
      <c r="AH491" s="232" t="s">
        <v>3132</v>
      </c>
      <c r="AI491" s="232">
        <v>3022834831</v>
      </c>
      <c r="AJ491" s="366" t="s">
        <v>3133</v>
      </c>
      <c r="AK491" s="306">
        <v>35944</v>
      </c>
      <c r="AL491" s="293">
        <v>26</v>
      </c>
      <c r="AM491" s="301" t="str">
        <f t="shared" si="221"/>
        <v>ENFERMERO(A)</v>
      </c>
      <c r="AN491" s="301" t="s">
        <v>3113</v>
      </c>
    </row>
    <row r="492" spans="1:40" ht="17.25" customHeight="1" x14ac:dyDescent="0.3">
      <c r="A492" s="576">
        <v>491</v>
      </c>
      <c r="B492" s="525" t="s">
        <v>1248</v>
      </c>
      <c r="C492" s="295" t="s">
        <v>1466</v>
      </c>
      <c r="D492" s="232" t="s">
        <v>2786</v>
      </c>
      <c r="E492" s="293" t="s">
        <v>62</v>
      </c>
      <c r="F492" s="296" t="s">
        <v>769</v>
      </c>
      <c r="G492" s="545" t="s">
        <v>1325</v>
      </c>
      <c r="H492" s="560">
        <v>21200000</v>
      </c>
      <c r="I492" s="262" t="s">
        <v>3134</v>
      </c>
      <c r="J492" s="519">
        <v>94460623</v>
      </c>
      <c r="K492" s="538" t="s">
        <v>988</v>
      </c>
      <c r="L492" s="297">
        <v>8</v>
      </c>
      <c r="M492" s="297">
        <v>1287</v>
      </c>
      <c r="N492" s="299">
        <v>46087</v>
      </c>
      <c r="O492" s="567">
        <v>885100000</v>
      </c>
      <c r="P492" s="302">
        <v>46122</v>
      </c>
      <c r="Q492" s="293" t="s">
        <v>50</v>
      </c>
      <c r="R492" s="302">
        <v>46125</v>
      </c>
      <c r="S492" s="293">
        <v>1613</v>
      </c>
      <c r="T492" s="495">
        <v>221201</v>
      </c>
      <c r="U492" s="555">
        <f t="shared" si="214"/>
        <v>21200000</v>
      </c>
      <c r="V492" s="300">
        <v>46125</v>
      </c>
      <c r="W492" s="301" t="s">
        <v>3135</v>
      </c>
      <c r="X492" s="302">
        <v>46132</v>
      </c>
      <c r="Y492" s="307">
        <v>46253</v>
      </c>
      <c r="Z492" s="299"/>
      <c r="AA492" s="295"/>
      <c r="AB492" s="303">
        <f t="shared" si="223"/>
        <v>5300000</v>
      </c>
      <c r="AC492" s="295"/>
      <c r="AD492" s="629" t="s">
        <v>3136</v>
      </c>
      <c r="AE492" s="295">
        <v>0</v>
      </c>
      <c r="AF492" s="295">
        <v>0</v>
      </c>
      <c r="AG492" s="295">
        <v>0</v>
      </c>
      <c r="AH492" s="232" t="s">
        <v>3137</v>
      </c>
      <c r="AI492" s="232">
        <v>3239640113</v>
      </c>
      <c r="AJ492" s="366" t="s">
        <v>3138</v>
      </c>
      <c r="AK492" s="306">
        <v>27896</v>
      </c>
      <c r="AL492" s="293">
        <v>49</v>
      </c>
      <c r="AM492" s="301" t="str">
        <f t="shared" si="221"/>
        <v>PSICOLOGO</v>
      </c>
      <c r="AN492" s="301" t="s">
        <v>3113</v>
      </c>
    </row>
    <row r="493" spans="1:40" ht="17.25" customHeight="1" x14ac:dyDescent="0.3">
      <c r="A493" s="572">
        <v>492</v>
      </c>
      <c r="B493" s="525" t="s">
        <v>41</v>
      </c>
      <c r="C493" s="295" t="s">
        <v>681</v>
      </c>
      <c r="D493" s="295" t="s">
        <v>3139</v>
      </c>
      <c r="E493" s="293" t="s">
        <v>62</v>
      </c>
      <c r="F493" s="296" t="s">
        <v>3140</v>
      </c>
      <c r="G493" s="545" t="s">
        <v>64</v>
      </c>
      <c r="H493" s="555">
        <v>11833155</v>
      </c>
      <c r="I493" s="295" t="s">
        <v>1026</v>
      </c>
      <c r="J493" s="508">
        <v>1017208625</v>
      </c>
      <c r="K493" s="538" t="s">
        <v>1027</v>
      </c>
      <c r="L493" s="297">
        <v>0</v>
      </c>
      <c r="M493" s="297">
        <v>1419</v>
      </c>
      <c r="N493" s="299">
        <v>46120</v>
      </c>
      <c r="O493" s="561">
        <f t="shared" ref="O493:O495" si="224">+H493</f>
        <v>11833155</v>
      </c>
      <c r="P493" s="302">
        <v>46126</v>
      </c>
      <c r="Q493" s="293" t="s">
        <v>50</v>
      </c>
      <c r="R493" s="302">
        <v>46128</v>
      </c>
      <c r="S493" s="293">
        <v>1687</v>
      </c>
      <c r="T493" s="495">
        <v>21030202</v>
      </c>
      <c r="U493" s="555">
        <f t="shared" ref="U493:U495" si="225">+H493</f>
        <v>11833155</v>
      </c>
      <c r="V493" s="300">
        <v>46126</v>
      </c>
      <c r="W493" s="301" t="s">
        <v>3141</v>
      </c>
      <c r="X493" s="302">
        <v>46128</v>
      </c>
      <c r="Y493" s="307" t="s">
        <v>3142</v>
      </c>
      <c r="Z493" s="320"/>
      <c r="AA493" s="320"/>
      <c r="AB493" s="303">
        <f>+U493/3</f>
        <v>3944385</v>
      </c>
      <c r="AC493" s="303"/>
      <c r="AD493" s="628" t="s">
        <v>3143</v>
      </c>
      <c r="AE493" s="295">
        <v>0</v>
      </c>
      <c r="AF493" s="295">
        <v>0</v>
      </c>
      <c r="AG493" s="295">
        <v>0</v>
      </c>
      <c r="AH493" s="295" t="s">
        <v>3144</v>
      </c>
      <c r="AI493" s="295">
        <v>3187941898</v>
      </c>
      <c r="AJ493" s="312" t="s">
        <v>1031</v>
      </c>
      <c r="AK493" s="306">
        <v>34015</v>
      </c>
      <c r="AL493" s="293">
        <v>33</v>
      </c>
      <c r="AM493" s="301" t="s">
        <v>149</v>
      </c>
      <c r="AN493" s="301" t="s">
        <v>64</v>
      </c>
    </row>
    <row r="494" spans="1:40" ht="17.25" customHeight="1" x14ac:dyDescent="0.3">
      <c r="A494" s="572">
        <v>493</v>
      </c>
      <c r="B494" s="525" t="s">
        <v>41</v>
      </c>
      <c r="C494" s="295" t="s">
        <v>681</v>
      </c>
      <c r="D494" s="295" t="s">
        <v>3139</v>
      </c>
      <c r="E494" s="293" t="s">
        <v>62</v>
      </c>
      <c r="F494" s="296" t="s">
        <v>3145</v>
      </c>
      <c r="G494" s="545" t="s">
        <v>64</v>
      </c>
      <c r="H494" s="555">
        <v>11833155</v>
      </c>
      <c r="I494" s="295" t="s">
        <v>1020</v>
      </c>
      <c r="J494" s="508">
        <v>5824170</v>
      </c>
      <c r="K494" s="538" t="s">
        <v>89</v>
      </c>
      <c r="L494" s="297">
        <v>9</v>
      </c>
      <c r="M494" s="297">
        <v>1421</v>
      </c>
      <c r="N494" s="299">
        <v>46120</v>
      </c>
      <c r="O494" s="561">
        <f t="shared" si="224"/>
        <v>11833155</v>
      </c>
      <c r="P494" s="302">
        <v>46126</v>
      </c>
      <c r="Q494" s="293" t="s">
        <v>50</v>
      </c>
      <c r="R494" s="302">
        <v>46128</v>
      </c>
      <c r="S494" s="293">
        <v>1691</v>
      </c>
      <c r="T494" s="495">
        <v>21030202</v>
      </c>
      <c r="U494" s="555">
        <f t="shared" si="225"/>
        <v>11833155</v>
      </c>
      <c r="V494" s="300">
        <v>46126</v>
      </c>
      <c r="W494" s="301">
        <v>100055411</v>
      </c>
      <c r="X494" s="302">
        <v>46128</v>
      </c>
      <c r="Y494" s="307">
        <v>46218</v>
      </c>
      <c r="Z494" s="320"/>
      <c r="AA494" s="320"/>
      <c r="AB494" s="303">
        <f>+U494/3</f>
        <v>3944385</v>
      </c>
      <c r="AC494" s="303"/>
      <c r="AD494" s="629" t="s">
        <v>3146</v>
      </c>
      <c r="AE494" s="295">
        <v>0</v>
      </c>
      <c r="AF494" s="295">
        <v>0</v>
      </c>
      <c r="AG494" s="295">
        <v>0</v>
      </c>
      <c r="AH494" s="295" t="s">
        <v>1023</v>
      </c>
      <c r="AI494" s="295">
        <v>3187392682</v>
      </c>
      <c r="AJ494" s="312" t="s">
        <v>1024</v>
      </c>
      <c r="AK494" s="306">
        <v>29577</v>
      </c>
      <c r="AL494" s="293">
        <v>45</v>
      </c>
      <c r="AM494" s="301" t="s">
        <v>149</v>
      </c>
      <c r="AN494" s="301" t="s">
        <v>64</v>
      </c>
    </row>
    <row r="495" spans="1:40" ht="17.25" customHeight="1" x14ac:dyDescent="0.3">
      <c r="A495" s="576">
        <v>494</v>
      </c>
      <c r="B495" s="525" t="s">
        <v>41</v>
      </c>
      <c r="C495" s="295" t="s">
        <v>681</v>
      </c>
      <c r="D495" s="295" t="s">
        <v>3139</v>
      </c>
      <c r="E495" s="293" t="s">
        <v>62</v>
      </c>
      <c r="F495" s="296" t="s">
        <v>3147</v>
      </c>
      <c r="G495" s="545" t="s">
        <v>64</v>
      </c>
      <c r="H495" s="555">
        <v>11833155</v>
      </c>
      <c r="I495" s="295" t="s">
        <v>1085</v>
      </c>
      <c r="J495" s="508">
        <v>1110563718</v>
      </c>
      <c r="K495" s="538" t="s">
        <v>89</v>
      </c>
      <c r="L495" s="297">
        <v>5</v>
      </c>
      <c r="M495" s="297">
        <v>1420</v>
      </c>
      <c r="N495" s="299">
        <v>46120</v>
      </c>
      <c r="O495" s="561">
        <f t="shared" si="224"/>
        <v>11833155</v>
      </c>
      <c r="P495" s="302">
        <v>46126</v>
      </c>
      <c r="Q495" s="293" t="s">
        <v>50</v>
      </c>
      <c r="R495" s="302">
        <v>46128</v>
      </c>
      <c r="S495" s="293">
        <v>1677</v>
      </c>
      <c r="T495" s="495">
        <v>21030202</v>
      </c>
      <c r="U495" s="555">
        <f t="shared" si="225"/>
        <v>11833155</v>
      </c>
      <c r="V495" s="300">
        <v>46127</v>
      </c>
      <c r="W495" s="301">
        <v>100055416</v>
      </c>
      <c r="X495" s="302">
        <v>46128</v>
      </c>
      <c r="Y495" s="307">
        <v>46218</v>
      </c>
      <c r="Z495" s="320"/>
      <c r="AA495" s="320"/>
      <c r="AB495" s="303">
        <f>+U495/3</f>
        <v>3944385</v>
      </c>
      <c r="AC495" s="303"/>
      <c r="AD495" s="628" t="s">
        <v>3148</v>
      </c>
      <c r="AE495" s="295">
        <v>0</v>
      </c>
      <c r="AF495" s="295">
        <v>0</v>
      </c>
      <c r="AG495" s="295">
        <v>0</v>
      </c>
      <c r="AH495" s="295" t="s">
        <v>1087</v>
      </c>
      <c r="AI495" s="295">
        <v>3163047782</v>
      </c>
      <c r="AJ495" s="312" t="s">
        <v>1088</v>
      </c>
      <c r="AK495" s="306">
        <v>34963</v>
      </c>
      <c r="AL495" s="293">
        <v>30</v>
      </c>
      <c r="AM495" s="301" t="s">
        <v>149</v>
      </c>
      <c r="AN495" s="301" t="s">
        <v>64</v>
      </c>
    </row>
    <row r="496" spans="1:40" ht="17.25" customHeight="1" x14ac:dyDescent="0.3">
      <c r="A496" s="579">
        <v>495</v>
      </c>
      <c r="B496" s="531" t="s">
        <v>1515</v>
      </c>
      <c r="C496" s="232" t="s">
        <v>1466</v>
      </c>
      <c r="D496" s="232" t="s">
        <v>1584</v>
      </c>
      <c r="E496" s="372" t="s">
        <v>62</v>
      </c>
      <c r="F496" s="294" t="s">
        <v>1426</v>
      </c>
      <c r="G496" s="549" t="s">
        <v>1325</v>
      </c>
      <c r="H496" s="569">
        <v>16800000</v>
      </c>
      <c r="I496" s="232" t="s">
        <v>3149</v>
      </c>
      <c r="J496" s="518">
        <v>1005754394</v>
      </c>
      <c r="K496" s="540" t="s">
        <v>89</v>
      </c>
      <c r="L496" s="373">
        <v>1</v>
      </c>
      <c r="M496" s="373">
        <v>1292</v>
      </c>
      <c r="N496" s="374">
        <v>46087</v>
      </c>
      <c r="O496" s="566">
        <v>428400000</v>
      </c>
      <c r="P496" s="377">
        <v>46126</v>
      </c>
      <c r="Q496" s="372" t="s">
        <v>50</v>
      </c>
      <c r="R496" s="377">
        <v>46128</v>
      </c>
      <c r="S496" s="372">
        <v>1678</v>
      </c>
      <c r="T496" s="500">
        <v>221205</v>
      </c>
      <c r="U496" s="560">
        <f>+H496</f>
        <v>16800000</v>
      </c>
      <c r="V496" s="375">
        <v>46127</v>
      </c>
      <c r="W496" s="403" t="s">
        <v>3150</v>
      </c>
      <c r="X496" s="377">
        <v>46132</v>
      </c>
      <c r="Y496" s="378">
        <v>46192</v>
      </c>
      <c r="Z496" s="374"/>
      <c r="AA496" s="232"/>
      <c r="AB496" s="379">
        <f t="shared" ref="AB496" si="226">+U496/2</f>
        <v>8400000</v>
      </c>
      <c r="AC496" s="232"/>
      <c r="AD496" s="629" t="s">
        <v>3151</v>
      </c>
      <c r="AE496" s="295">
        <v>0</v>
      </c>
      <c r="AF496" s="295">
        <v>0</v>
      </c>
      <c r="AG496" s="295">
        <v>0</v>
      </c>
      <c r="AH496" s="232" t="s">
        <v>3152</v>
      </c>
      <c r="AI496" s="232">
        <v>3015406665</v>
      </c>
      <c r="AJ496" s="380" t="s">
        <v>3153</v>
      </c>
      <c r="AK496" s="381">
        <v>37632</v>
      </c>
      <c r="AL496" s="372">
        <v>23</v>
      </c>
      <c r="AM496" s="382" t="s">
        <v>1548</v>
      </c>
      <c r="AN496" s="301" t="s">
        <v>2355</v>
      </c>
    </row>
    <row r="497" spans="1:40" ht="17.25" customHeight="1" x14ac:dyDescent="0.3">
      <c r="A497" s="576">
        <v>496</v>
      </c>
      <c r="B497" s="525" t="s">
        <v>1248</v>
      </c>
      <c r="C497" s="295" t="s">
        <v>1466</v>
      </c>
      <c r="D497" s="232" t="s">
        <v>2757</v>
      </c>
      <c r="E497" s="293" t="s">
        <v>62</v>
      </c>
      <c r="F497" s="294" t="s">
        <v>1426</v>
      </c>
      <c r="G497" s="545" t="s">
        <v>1325</v>
      </c>
      <c r="H497" s="560">
        <v>19200000</v>
      </c>
      <c r="I497" s="232" t="s">
        <v>3154</v>
      </c>
      <c r="J497" s="517">
        <v>1004917048</v>
      </c>
      <c r="K497" s="538" t="s">
        <v>2305</v>
      </c>
      <c r="L497" s="297">
        <v>5</v>
      </c>
      <c r="M497" s="297">
        <v>1286</v>
      </c>
      <c r="N497" s="299">
        <v>46087</v>
      </c>
      <c r="O497" s="567">
        <v>1068800000</v>
      </c>
      <c r="P497" s="302">
        <v>46126</v>
      </c>
      <c r="Q497" s="293" t="s">
        <v>50</v>
      </c>
      <c r="R497" s="302">
        <v>46128</v>
      </c>
      <c r="S497" s="293">
        <v>1683</v>
      </c>
      <c r="T497" s="495">
        <v>221201</v>
      </c>
      <c r="U497" s="555">
        <f t="shared" ref="U497" si="227">+H497</f>
        <v>19200000</v>
      </c>
      <c r="V497" s="300">
        <v>46122</v>
      </c>
      <c r="W497" s="301" t="s">
        <v>3155</v>
      </c>
      <c r="X497" s="302">
        <v>46133</v>
      </c>
      <c r="Y497" s="307">
        <v>46193</v>
      </c>
      <c r="Z497" s="299"/>
      <c r="AA497" s="295"/>
      <c r="AB497" s="303">
        <f>+U497/3</f>
        <v>6400000</v>
      </c>
      <c r="AC497" s="295"/>
      <c r="AD497" s="628" t="s">
        <v>3156</v>
      </c>
      <c r="AE497" s="295">
        <v>0</v>
      </c>
      <c r="AF497" s="295">
        <v>0</v>
      </c>
      <c r="AG497" s="295">
        <v>0</v>
      </c>
      <c r="AH497" s="232" t="s">
        <v>3157</v>
      </c>
      <c r="AI497" s="232">
        <v>3115284772</v>
      </c>
      <c r="AJ497" s="366" t="s">
        <v>3158</v>
      </c>
      <c r="AK497" s="306">
        <v>37635</v>
      </c>
      <c r="AL497" s="293">
        <v>23</v>
      </c>
      <c r="AM497" s="301" t="str">
        <f t="shared" ref="AM497:AM498" si="228">+F497</f>
        <v>ENFERMERO(A)</v>
      </c>
      <c r="AN497" s="301" t="s">
        <v>2457</v>
      </c>
    </row>
    <row r="498" spans="1:40" ht="17.25" customHeight="1" x14ac:dyDescent="0.3">
      <c r="A498" s="576">
        <v>497</v>
      </c>
      <c r="B498" s="525" t="s">
        <v>1248</v>
      </c>
      <c r="C498" s="295" t="s">
        <v>1466</v>
      </c>
      <c r="D498" s="232" t="s">
        <v>1808</v>
      </c>
      <c r="E498" s="293" t="s">
        <v>62</v>
      </c>
      <c r="F498" s="295" t="s">
        <v>107</v>
      </c>
      <c r="G498" s="545" t="s">
        <v>1325</v>
      </c>
      <c r="H498" s="560">
        <v>34200000</v>
      </c>
      <c r="I498" s="262" t="s">
        <v>3159</v>
      </c>
      <c r="J498" s="519">
        <v>1140893434</v>
      </c>
      <c r="K498" s="538" t="s">
        <v>1108</v>
      </c>
      <c r="L498" s="297">
        <v>3</v>
      </c>
      <c r="M498" s="297">
        <v>1285</v>
      </c>
      <c r="N498" s="299">
        <v>46087</v>
      </c>
      <c r="O498" s="567">
        <v>1427850000</v>
      </c>
      <c r="P498" s="302">
        <v>46126</v>
      </c>
      <c r="Q498" s="293" t="s">
        <v>50</v>
      </c>
      <c r="R498" s="302">
        <v>46132</v>
      </c>
      <c r="S498" s="293">
        <v>1759</v>
      </c>
      <c r="T498" s="495">
        <v>221201</v>
      </c>
      <c r="U498" s="555">
        <f t="shared" ref="U498:U504" si="229">+H498</f>
        <v>34200000</v>
      </c>
      <c r="V498" s="300">
        <v>46132</v>
      </c>
      <c r="W498" s="301" t="s">
        <v>3160</v>
      </c>
      <c r="X498" s="302">
        <v>46146</v>
      </c>
      <c r="Y498" s="307">
        <v>46268</v>
      </c>
      <c r="Z498" s="299"/>
      <c r="AA498" s="295"/>
      <c r="AB498" s="303">
        <f t="shared" ref="AB498" si="230">+U498/4</f>
        <v>8550000</v>
      </c>
      <c r="AC498" s="295"/>
      <c r="AD498" s="629" t="s">
        <v>3161</v>
      </c>
      <c r="AE498" s="295">
        <v>0</v>
      </c>
      <c r="AF498" s="295">
        <v>0</v>
      </c>
      <c r="AG498" s="295">
        <v>0</v>
      </c>
      <c r="AH498" s="232" t="s">
        <v>3162</v>
      </c>
      <c r="AI498" s="232">
        <v>3162713087</v>
      </c>
      <c r="AJ498" s="366" t="s">
        <v>3163</v>
      </c>
      <c r="AK498" s="306">
        <v>35623</v>
      </c>
      <c r="AL498" s="293">
        <v>28</v>
      </c>
      <c r="AM498" s="301" t="str">
        <f t="shared" si="228"/>
        <v>MÉDICO GENERAL</v>
      </c>
      <c r="AN498" s="301" t="s">
        <v>3164</v>
      </c>
    </row>
    <row r="499" spans="1:40" ht="17.25" customHeight="1" x14ac:dyDescent="0.3">
      <c r="A499" s="576">
        <v>498</v>
      </c>
      <c r="B499" s="525" t="s">
        <v>1515</v>
      </c>
      <c r="C499" s="295" t="s">
        <v>1466</v>
      </c>
      <c r="D499" s="232" t="s">
        <v>1557</v>
      </c>
      <c r="E499" s="293" t="s">
        <v>62</v>
      </c>
      <c r="F499" s="295" t="s">
        <v>434</v>
      </c>
      <c r="G499" s="545" t="s">
        <v>1325</v>
      </c>
      <c r="H499" s="555">
        <v>10350000</v>
      </c>
      <c r="I499" s="344" t="s">
        <v>3165</v>
      </c>
      <c r="J499" s="508">
        <v>1109494664</v>
      </c>
      <c r="K499" s="538" t="s">
        <v>2951</v>
      </c>
      <c r="L499" s="297">
        <v>6</v>
      </c>
      <c r="M499" s="297">
        <v>1295</v>
      </c>
      <c r="N499" s="299">
        <v>46087</v>
      </c>
      <c r="O499" s="561">
        <v>703800000</v>
      </c>
      <c r="P499" s="302">
        <v>46126</v>
      </c>
      <c r="Q499" s="293" t="s">
        <v>50</v>
      </c>
      <c r="R499" s="302">
        <v>46128</v>
      </c>
      <c r="S499" s="293">
        <v>1679</v>
      </c>
      <c r="T499" s="495">
        <v>221206</v>
      </c>
      <c r="U499" s="555">
        <f t="shared" si="229"/>
        <v>10350000</v>
      </c>
      <c r="V499" s="300">
        <v>46128</v>
      </c>
      <c r="W499" s="301" t="s">
        <v>3166</v>
      </c>
      <c r="X499" s="302">
        <v>46130</v>
      </c>
      <c r="Y499" s="307">
        <v>46220</v>
      </c>
      <c r="Z499" s="299"/>
      <c r="AA499" s="295"/>
      <c r="AB499" s="303">
        <f t="shared" ref="AB499:AB506" si="231">+U499/3</f>
        <v>3450000</v>
      </c>
      <c r="AC499" s="295"/>
      <c r="AD499" s="628" t="s">
        <v>3167</v>
      </c>
      <c r="AE499" s="295">
        <v>0</v>
      </c>
      <c r="AF499" s="295">
        <v>0</v>
      </c>
      <c r="AG499" s="295">
        <v>0</v>
      </c>
      <c r="AH499" s="295" t="s">
        <v>3168</v>
      </c>
      <c r="AI499" s="295">
        <v>3122051862</v>
      </c>
      <c r="AJ499" s="312" t="s">
        <v>3169</v>
      </c>
      <c r="AK499" s="306">
        <v>34693</v>
      </c>
      <c r="AL499" s="293">
        <v>31</v>
      </c>
      <c r="AM499" s="301" t="s">
        <v>274</v>
      </c>
      <c r="AN499" s="301" t="s">
        <v>3170</v>
      </c>
    </row>
    <row r="500" spans="1:40" ht="17.25" customHeight="1" x14ac:dyDescent="0.3">
      <c r="A500" s="576">
        <v>499</v>
      </c>
      <c r="B500" s="525" t="s">
        <v>1515</v>
      </c>
      <c r="C500" s="295" t="s">
        <v>1466</v>
      </c>
      <c r="D500" s="232" t="s">
        <v>1557</v>
      </c>
      <c r="E500" s="293" t="s">
        <v>62</v>
      </c>
      <c r="F500" s="295" t="s">
        <v>434</v>
      </c>
      <c r="G500" s="545" t="s">
        <v>1325</v>
      </c>
      <c r="H500" s="555">
        <v>10350000</v>
      </c>
      <c r="I500" s="344" t="s">
        <v>3171</v>
      </c>
      <c r="J500" s="508">
        <v>1110462862</v>
      </c>
      <c r="K500" s="538" t="s">
        <v>89</v>
      </c>
      <c r="L500" s="297">
        <v>4</v>
      </c>
      <c r="M500" s="297">
        <v>1295</v>
      </c>
      <c r="N500" s="299">
        <v>46087</v>
      </c>
      <c r="O500" s="561">
        <v>703800000</v>
      </c>
      <c r="P500" s="302">
        <v>46126</v>
      </c>
      <c r="Q500" s="293" t="s">
        <v>50</v>
      </c>
      <c r="R500" s="302">
        <v>46128</v>
      </c>
      <c r="S500" s="293">
        <v>1680</v>
      </c>
      <c r="T500" s="495">
        <v>221206</v>
      </c>
      <c r="U500" s="555">
        <f t="shared" si="229"/>
        <v>10350000</v>
      </c>
      <c r="V500" s="300">
        <v>46127</v>
      </c>
      <c r="W500" s="301">
        <v>100055426</v>
      </c>
      <c r="X500" s="302">
        <v>46133</v>
      </c>
      <c r="Y500" s="307">
        <v>46223</v>
      </c>
      <c r="Z500" s="299"/>
      <c r="AA500" s="295"/>
      <c r="AB500" s="303">
        <f t="shared" si="231"/>
        <v>3450000</v>
      </c>
      <c r="AC500" s="295"/>
      <c r="AD500" s="629" t="s">
        <v>3172</v>
      </c>
      <c r="AE500" s="295">
        <v>0</v>
      </c>
      <c r="AF500" s="295">
        <v>0</v>
      </c>
      <c r="AG500" s="295">
        <v>0</v>
      </c>
      <c r="AH500" s="295" t="s">
        <v>3173</v>
      </c>
      <c r="AI500" s="295">
        <v>3228506764</v>
      </c>
      <c r="AJ500" s="312" t="s">
        <v>3174</v>
      </c>
      <c r="AK500" s="306">
        <v>32005</v>
      </c>
      <c r="AL500" s="293">
        <v>38</v>
      </c>
      <c r="AM500" s="301" t="s">
        <v>274</v>
      </c>
      <c r="AN500" s="301" t="s">
        <v>3175</v>
      </c>
    </row>
    <row r="501" spans="1:40" ht="17.25" customHeight="1" x14ac:dyDescent="0.3">
      <c r="A501" s="576">
        <v>500</v>
      </c>
      <c r="B501" s="525" t="s">
        <v>1515</v>
      </c>
      <c r="C501" s="295" t="s">
        <v>1466</v>
      </c>
      <c r="D501" s="232" t="s">
        <v>1557</v>
      </c>
      <c r="E501" s="293" t="s">
        <v>62</v>
      </c>
      <c r="F501" s="295" t="s">
        <v>434</v>
      </c>
      <c r="G501" s="545" t="s">
        <v>1325</v>
      </c>
      <c r="H501" s="555">
        <v>10350000</v>
      </c>
      <c r="I501" s="344" t="s">
        <v>3176</v>
      </c>
      <c r="J501" s="508">
        <v>28542954</v>
      </c>
      <c r="K501" s="538" t="s">
        <v>89</v>
      </c>
      <c r="L501" s="297">
        <v>9</v>
      </c>
      <c r="M501" s="297">
        <v>1295</v>
      </c>
      <c r="N501" s="299">
        <v>46087</v>
      </c>
      <c r="O501" s="561">
        <v>703800000</v>
      </c>
      <c r="P501" s="302">
        <v>46126</v>
      </c>
      <c r="Q501" s="293" t="s">
        <v>50</v>
      </c>
      <c r="R501" s="302">
        <v>46128</v>
      </c>
      <c r="S501" s="293">
        <v>1681</v>
      </c>
      <c r="T501" s="495">
        <v>221206</v>
      </c>
      <c r="U501" s="555">
        <f t="shared" si="229"/>
        <v>10350000</v>
      </c>
      <c r="V501" s="300">
        <v>46128</v>
      </c>
      <c r="W501" s="301" t="s">
        <v>3177</v>
      </c>
      <c r="X501" s="302">
        <v>46133</v>
      </c>
      <c r="Y501" s="307">
        <v>46223</v>
      </c>
      <c r="Z501" s="299"/>
      <c r="AA501" s="295"/>
      <c r="AB501" s="303">
        <f t="shared" si="231"/>
        <v>3450000</v>
      </c>
      <c r="AC501" s="295"/>
      <c r="AD501" s="628" t="s">
        <v>3178</v>
      </c>
      <c r="AE501" s="295">
        <v>0</v>
      </c>
      <c r="AF501" s="295">
        <v>0</v>
      </c>
      <c r="AG501" s="295">
        <v>0</v>
      </c>
      <c r="AH501" s="295" t="s">
        <v>3179</v>
      </c>
      <c r="AI501" s="295">
        <v>3106192496</v>
      </c>
      <c r="AJ501" s="312" t="s">
        <v>3180</v>
      </c>
      <c r="AK501" s="306">
        <v>29118</v>
      </c>
      <c r="AL501" s="293">
        <v>46</v>
      </c>
      <c r="AM501" s="301" t="s">
        <v>274</v>
      </c>
      <c r="AN501" s="301" t="s">
        <v>3175</v>
      </c>
    </row>
    <row r="502" spans="1:40" ht="17.25" customHeight="1" x14ac:dyDescent="0.3">
      <c r="A502" s="576">
        <v>501</v>
      </c>
      <c r="B502" s="525" t="s">
        <v>1515</v>
      </c>
      <c r="C502" s="295" t="s">
        <v>1466</v>
      </c>
      <c r="D502" s="232" t="s">
        <v>1557</v>
      </c>
      <c r="E502" s="293" t="s">
        <v>62</v>
      </c>
      <c r="F502" s="295" t="s">
        <v>434</v>
      </c>
      <c r="G502" s="545" t="s">
        <v>1325</v>
      </c>
      <c r="H502" s="555">
        <v>10350000</v>
      </c>
      <c r="I502" s="344" t="s">
        <v>3181</v>
      </c>
      <c r="J502" s="508">
        <v>1110559745</v>
      </c>
      <c r="K502" s="538" t="s">
        <v>89</v>
      </c>
      <c r="L502" s="297">
        <v>9</v>
      </c>
      <c r="M502" s="297">
        <v>1295</v>
      </c>
      <c r="N502" s="299">
        <v>46087</v>
      </c>
      <c r="O502" s="561">
        <v>703800000</v>
      </c>
      <c r="P502" s="302">
        <v>46126</v>
      </c>
      <c r="Q502" s="293" t="s">
        <v>50</v>
      </c>
      <c r="R502" s="302">
        <v>46128</v>
      </c>
      <c r="S502" s="293">
        <v>1673</v>
      </c>
      <c r="T502" s="495">
        <v>221206</v>
      </c>
      <c r="U502" s="555">
        <f t="shared" si="229"/>
        <v>10350000</v>
      </c>
      <c r="V502" s="300">
        <v>46127</v>
      </c>
      <c r="W502" s="301">
        <v>100055455</v>
      </c>
      <c r="X502" s="302">
        <v>46133</v>
      </c>
      <c r="Y502" s="307">
        <v>46223</v>
      </c>
      <c r="Z502" s="299"/>
      <c r="AA502" s="295"/>
      <c r="AB502" s="303">
        <f t="shared" si="231"/>
        <v>3450000</v>
      </c>
      <c r="AC502" s="295"/>
      <c r="AD502" s="629" t="s">
        <v>3182</v>
      </c>
      <c r="AE502" s="295">
        <v>0</v>
      </c>
      <c r="AF502" s="295">
        <v>0</v>
      </c>
      <c r="AG502" s="295">
        <v>0</v>
      </c>
      <c r="AH502" s="295" t="s">
        <v>3183</v>
      </c>
      <c r="AI502" s="295">
        <v>3133033360</v>
      </c>
      <c r="AJ502" s="312" t="s">
        <v>3184</v>
      </c>
      <c r="AK502" s="306">
        <v>34861</v>
      </c>
      <c r="AL502" s="293">
        <v>30</v>
      </c>
      <c r="AM502" s="301" t="s">
        <v>274</v>
      </c>
      <c r="AN502" s="301" t="s">
        <v>3175</v>
      </c>
    </row>
    <row r="503" spans="1:40" ht="17.25" customHeight="1" x14ac:dyDescent="0.3">
      <c r="A503" s="576">
        <v>502</v>
      </c>
      <c r="B503" s="525" t="s">
        <v>1515</v>
      </c>
      <c r="C503" s="295" t="s">
        <v>1466</v>
      </c>
      <c r="D503" s="232" t="s">
        <v>1557</v>
      </c>
      <c r="E503" s="293" t="s">
        <v>62</v>
      </c>
      <c r="F503" s="295" t="s">
        <v>434</v>
      </c>
      <c r="G503" s="545" t="s">
        <v>1325</v>
      </c>
      <c r="H503" s="555">
        <v>10350000</v>
      </c>
      <c r="I503" s="344" t="s">
        <v>3185</v>
      </c>
      <c r="J503" s="508">
        <v>1105463472</v>
      </c>
      <c r="K503" s="538" t="s">
        <v>89</v>
      </c>
      <c r="L503" s="297">
        <v>1</v>
      </c>
      <c r="M503" s="297">
        <v>1295</v>
      </c>
      <c r="N503" s="299">
        <v>46087</v>
      </c>
      <c r="O503" s="561">
        <v>703800000</v>
      </c>
      <c r="P503" s="302">
        <v>46126</v>
      </c>
      <c r="Q503" s="293" t="s">
        <v>50</v>
      </c>
      <c r="R503" s="302">
        <v>46128</v>
      </c>
      <c r="S503" s="293">
        <v>1674</v>
      </c>
      <c r="T503" s="495">
        <v>221206</v>
      </c>
      <c r="U503" s="555">
        <f t="shared" si="229"/>
        <v>10350000</v>
      </c>
      <c r="V503" s="300">
        <v>46127</v>
      </c>
      <c r="W503" s="301">
        <v>100055428</v>
      </c>
      <c r="X503" s="302">
        <v>46133</v>
      </c>
      <c r="Y503" s="307">
        <v>46223</v>
      </c>
      <c r="Z503" s="299"/>
      <c r="AA503" s="295"/>
      <c r="AB503" s="303">
        <f t="shared" si="231"/>
        <v>3450000</v>
      </c>
      <c r="AC503" s="295"/>
      <c r="AD503" s="628" t="s">
        <v>3186</v>
      </c>
      <c r="AE503" s="295">
        <v>0</v>
      </c>
      <c r="AF503" s="295">
        <v>0</v>
      </c>
      <c r="AG503" s="295">
        <v>0</v>
      </c>
      <c r="AH503" s="295" t="s">
        <v>3187</v>
      </c>
      <c r="AI503" s="295">
        <v>3136740646</v>
      </c>
      <c r="AJ503" s="312" t="s">
        <v>3188</v>
      </c>
      <c r="AK503" s="306">
        <v>38782</v>
      </c>
      <c r="AL503" s="293">
        <v>20</v>
      </c>
      <c r="AM503" s="301" t="s">
        <v>274</v>
      </c>
      <c r="AN503" s="301" t="s">
        <v>3175</v>
      </c>
    </row>
    <row r="504" spans="1:40" ht="17.25" customHeight="1" x14ac:dyDescent="0.3">
      <c r="A504" s="576">
        <v>503</v>
      </c>
      <c r="B504" s="525" t="s">
        <v>1515</v>
      </c>
      <c r="C504" s="295" t="s">
        <v>1466</v>
      </c>
      <c r="D504" s="232" t="s">
        <v>1590</v>
      </c>
      <c r="E504" s="293" t="s">
        <v>62</v>
      </c>
      <c r="F504" s="296" t="s">
        <v>769</v>
      </c>
      <c r="G504" s="545" t="s">
        <v>1325</v>
      </c>
      <c r="H504" s="555">
        <v>18900000</v>
      </c>
      <c r="I504" s="295" t="s">
        <v>3189</v>
      </c>
      <c r="J504" s="508">
        <v>1016040363</v>
      </c>
      <c r="K504" s="533" t="s">
        <v>170</v>
      </c>
      <c r="L504" s="297">
        <v>9</v>
      </c>
      <c r="M504" s="297">
        <v>1293</v>
      </c>
      <c r="N504" s="299">
        <v>46087</v>
      </c>
      <c r="O504" s="561">
        <v>321300000</v>
      </c>
      <c r="P504" s="302">
        <v>46126</v>
      </c>
      <c r="Q504" s="293" t="s">
        <v>50</v>
      </c>
      <c r="R504" s="302">
        <v>46128</v>
      </c>
      <c r="S504" s="293">
        <v>1682</v>
      </c>
      <c r="T504" s="495">
        <v>221205</v>
      </c>
      <c r="U504" s="555">
        <f t="shared" si="229"/>
        <v>18900000</v>
      </c>
      <c r="V504" s="300">
        <v>46127</v>
      </c>
      <c r="W504" s="301" t="s">
        <v>3190</v>
      </c>
      <c r="X504" s="302">
        <v>46133</v>
      </c>
      <c r="Y504" s="307">
        <v>46223</v>
      </c>
      <c r="Z504" s="299"/>
      <c r="AA504" s="295"/>
      <c r="AB504" s="303">
        <f t="shared" si="231"/>
        <v>6300000</v>
      </c>
      <c r="AC504" s="295"/>
      <c r="AD504" s="629" t="s">
        <v>3191</v>
      </c>
      <c r="AE504" s="295">
        <v>0</v>
      </c>
      <c r="AF504" s="295">
        <v>0</v>
      </c>
      <c r="AG504" s="295">
        <v>0</v>
      </c>
      <c r="AH504" s="295" t="s">
        <v>3192</v>
      </c>
      <c r="AI504" s="295">
        <v>3113671337</v>
      </c>
      <c r="AJ504" s="312" t="s">
        <v>3193</v>
      </c>
      <c r="AK504" s="306">
        <v>33575</v>
      </c>
      <c r="AL504" s="293">
        <v>34</v>
      </c>
      <c r="AM504" s="301" t="s">
        <v>769</v>
      </c>
      <c r="AN504" s="301" t="s">
        <v>3175</v>
      </c>
    </row>
    <row r="505" spans="1:40" ht="17.25" customHeight="1" x14ac:dyDescent="0.3">
      <c r="A505" s="576">
        <v>504</v>
      </c>
      <c r="B505" s="525" t="s">
        <v>1515</v>
      </c>
      <c r="C505" s="295" t="s">
        <v>1466</v>
      </c>
      <c r="D505" s="232" t="s">
        <v>1584</v>
      </c>
      <c r="E505" s="293" t="s">
        <v>62</v>
      </c>
      <c r="F505" s="294" t="s">
        <v>1426</v>
      </c>
      <c r="G505" s="545" t="s">
        <v>1325</v>
      </c>
      <c r="H505" s="555">
        <v>25200000</v>
      </c>
      <c r="I505" s="295" t="s">
        <v>3194</v>
      </c>
      <c r="J505" s="508">
        <v>1084251427</v>
      </c>
      <c r="K505" s="538" t="s">
        <v>3195</v>
      </c>
      <c r="L505" s="297">
        <v>4</v>
      </c>
      <c r="M505" s="297">
        <v>1292</v>
      </c>
      <c r="N505" s="299">
        <v>46087</v>
      </c>
      <c r="O505" s="561">
        <v>428400000</v>
      </c>
      <c r="P505" s="302">
        <v>46126</v>
      </c>
      <c r="Q505" s="293" t="s">
        <v>50</v>
      </c>
      <c r="R505" s="302">
        <v>46128</v>
      </c>
      <c r="S505" s="293">
        <v>1676</v>
      </c>
      <c r="T505" s="495">
        <v>221205</v>
      </c>
      <c r="U505" s="555">
        <v>25200000</v>
      </c>
      <c r="V505" s="300">
        <v>46127</v>
      </c>
      <c r="W505" s="301" t="s">
        <v>3196</v>
      </c>
      <c r="X505" s="302">
        <v>46133</v>
      </c>
      <c r="Y505" s="307">
        <v>46223</v>
      </c>
      <c r="Z505" s="299"/>
      <c r="AA505" s="295"/>
      <c r="AB505" s="303">
        <f t="shared" si="231"/>
        <v>8400000</v>
      </c>
      <c r="AC505" s="295"/>
      <c r="AD505" s="628" t="s">
        <v>3197</v>
      </c>
      <c r="AE505" s="295">
        <v>0</v>
      </c>
      <c r="AF505" s="295">
        <v>0</v>
      </c>
      <c r="AG505" s="295">
        <v>0</v>
      </c>
      <c r="AH505" s="295" t="s">
        <v>3198</v>
      </c>
      <c r="AI505" s="295">
        <v>3213863036</v>
      </c>
      <c r="AJ505" s="312" t="s">
        <v>3199</v>
      </c>
      <c r="AK505" s="306">
        <v>31840</v>
      </c>
      <c r="AL505" s="293">
        <v>38</v>
      </c>
      <c r="AM505" s="301" t="s">
        <v>1548</v>
      </c>
      <c r="AN505" s="301" t="s">
        <v>3200</v>
      </c>
    </row>
    <row r="506" spans="1:40" ht="17.25" customHeight="1" x14ac:dyDescent="0.3">
      <c r="A506" s="576">
        <v>505</v>
      </c>
      <c r="B506" s="525" t="s">
        <v>1515</v>
      </c>
      <c r="C506" s="295" t="s">
        <v>1466</v>
      </c>
      <c r="D506" s="232" t="s">
        <v>1578</v>
      </c>
      <c r="E506" s="293" t="s">
        <v>62</v>
      </c>
      <c r="F506" s="295" t="s">
        <v>107</v>
      </c>
      <c r="G506" s="545" t="s">
        <v>1325</v>
      </c>
      <c r="H506" s="555">
        <v>34650000</v>
      </c>
      <c r="I506" s="295" t="s">
        <v>3201</v>
      </c>
      <c r="J506" s="508">
        <v>1007384879</v>
      </c>
      <c r="K506" s="538" t="s">
        <v>89</v>
      </c>
      <c r="L506" s="297">
        <v>0</v>
      </c>
      <c r="M506" s="297">
        <v>1291</v>
      </c>
      <c r="N506" s="299">
        <v>46087</v>
      </c>
      <c r="O506" s="561">
        <v>589050000</v>
      </c>
      <c r="P506" s="302">
        <v>46126</v>
      </c>
      <c r="Q506" s="293" t="s">
        <v>50</v>
      </c>
      <c r="R506" s="302">
        <v>46128</v>
      </c>
      <c r="S506" s="293">
        <v>1676</v>
      </c>
      <c r="T506" s="495">
        <v>221205</v>
      </c>
      <c r="U506" s="555">
        <f t="shared" ref="U506:U517" si="232">+H506</f>
        <v>34650000</v>
      </c>
      <c r="V506" s="300">
        <v>46127</v>
      </c>
      <c r="W506" s="386" t="s">
        <v>3202</v>
      </c>
      <c r="X506" s="302"/>
      <c r="Y506" s="307" t="s">
        <v>892</v>
      </c>
      <c r="Z506" s="299"/>
      <c r="AA506" s="295"/>
      <c r="AB506" s="303">
        <f t="shared" si="231"/>
        <v>11550000</v>
      </c>
      <c r="AC506" s="295"/>
      <c r="AD506" s="629" t="s">
        <v>3203</v>
      </c>
      <c r="AE506" s="295">
        <v>0</v>
      </c>
      <c r="AF506" s="295">
        <v>0</v>
      </c>
      <c r="AG506" s="295">
        <v>0</v>
      </c>
      <c r="AH506" s="295" t="s">
        <v>3204</v>
      </c>
      <c r="AI506" s="295">
        <v>3214716627</v>
      </c>
      <c r="AJ506" s="312" t="s">
        <v>3205</v>
      </c>
      <c r="AK506" s="306">
        <v>36573</v>
      </c>
      <c r="AL506" s="293">
        <v>26</v>
      </c>
      <c r="AM506" s="301" t="s">
        <v>1440</v>
      </c>
      <c r="AN506" s="301" t="s">
        <v>3175</v>
      </c>
    </row>
    <row r="507" spans="1:40" ht="17.25" customHeight="1" x14ac:dyDescent="0.3">
      <c r="A507" s="576">
        <v>506</v>
      </c>
      <c r="B507" s="525" t="s">
        <v>1248</v>
      </c>
      <c r="C507" s="295" t="s">
        <v>1466</v>
      </c>
      <c r="D507" s="232" t="s">
        <v>2705</v>
      </c>
      <c r="E507" s="293" t="s">
        <v>62</v>
      </c>
      <c r="F507" s="295" t="s">
        <v>434</v>
      </c>
      <c r="G507" s="545" t="s">
        <v>1325</v>
      </c>
      <c r="H507" s="560">
        <v>12600000</v>
      </c>
      <c r="I507" s="232" t="s">
        <v>3206</v>
      </c>
      <c r="J507" s="517">
        <v>1094903873</v>
      </c>
      <c r="K507" s="538" t="s">
        <v>2305</v>
      </c>
      <c r="L507" s="297">
        <v>1</v>
      </c>
      <c r="M507" s="297">
        <v>1289</v>
      </c>
      <c r="N507" s="299">
        <v>46087</v>
      </c>
      <c r="O507" s="561">
        <v>1578150000</v>
      </c>
      <c r="P507" s="302">
        <v>46126</v>
      </c>
      <c r="Q507" s="293" t="s">
        <v>50</v>
      </c>
      <c r="R507" s="302">
        <v>46128</v>
      </c>
      <c r="S507" s="293">
        <v>1684</v>
      </c>
      <c r="T507" s="495">
        <v>221202</v>
      </c>
      <c r="U507" s="555">
        <f t="shared" si="232"/>
        <v>12600000</v>
      </c>
      <c r="V507" s="300">
        <v>46127</v>
      </c>
      <c r="W507" s="301" t="s">
        <v>3207</v>
      </c>
      <c r="X507" s="302">
        <v>46132</v>
      </c>
      <c r="Y507" s="307">
        <v>46253</v>
      </c>
      <c r="Z507" s="299"/>
      <c r="AA507" s="295"/>
      <c r="AB507" s="303">
        <f>+U507/4</f>
        <v>3150000</v>
      </c>
      <c r="AC507" s="295"/>
      <c r="AD507" s="628" t="s">
        <v>3208</v>
      </c>
      <c r="AE507" s="295">
        <v>0</v>
      </c>
      <c r="AF507" s="295">
        <v>0</v>
      </c>
      <c r="AG507" s="295">
        <v>0</v>
      </c>
      <c r="AH507" s="232" t="s">
        <v>3209</v>
      </c>
      <c r="AI507" s="232">
        <v>3028236657</v>
      </c>
      <c r="AJ507" s="366" t="s">
        <v>3210</v>
      </c>
      <c r="AK507" s="306">
        <v>32535</v>
      </c>
      <c r="AL507" s="293">
        <v>37</v>
      </c>
      <c r="AM507" s="301" t="str">
        <f t="shared" ref="AM507:AM512" si="233">+F507</f>
        <v>AUXILIAR DE ENFERMERIA</v>
      </c>
      <c r="AN507" s="301" t="s">
        <v>3211</v>
      </c>
    </row>
    <row r="508" spans="1:40" ht="17.25" customHeight="1" x14ac:dyDescent="0.3">
      <c r="A508" s="576">
        <v>507</v>
      </c>
      <c r="B508" s="525" t="s">
        <v>1248</v>
      </c>
      <c r="C508" s="295" t="s">
        <v>1466</v>
      </c>
      <c r="D508" s="232" t="s">
        <v>2774</v>
      </c>
      <c r="E508" s="293" t="s">
        <v>62</v>
      </c>
      <c r="F508" s="295" t="s">
        <v>434</v>
      </c>
      <c r="G508" s="545" t="s">
        <v>1325</v>
      </c>
      <c r="H508" s="560">
        <v>12600000</v>
      </c>
      <c r="I508" s="232" t="s">
        <v>3212</v>
      </c>
      <c r="J508" s="517" t="s">
        <v>3213</v>
      </c>
      <c r="K508" s="538" t="s">
        <v>89</v>
      </c>
      <c r="L508" s="297">
        <v>3</v>
      </c>
      <c r="M508" s="297">
        <v>1289</v>
      </c>
      <c r="N508" s="299">
        <v>46087</v>
      </c>
      <c r="O508" s="561">
        <v>1578150000</v>
      </c>
      <c r="P508" s="302">
        <v>46126</v>
      </c>
      <c r="Q508" s="293" t="s">
        <v>50</v>
      </c>
      <c r="R508" s="302">
        <v>46128</v>
      </c>
      <c r="S508" s="293">
        <v>1706</v>
      </c>
      <c r="T508" s="495">
        <v>221202</v>
      </c>
      <c r="U508" s="555">
        <f t="shared" si="232"/>
        <v>12600000</v>
      </c>
      <c r="V508" s="300">
        <v>46127</v>
      </c>
      <c r="W508" s="399" t="s">
        <v>3214</v>
      </c>
      <c r="X508" s="302">
        <v>46132</v>
      </c>
      <c r="Y508" s="307">
        <v>46253</v>
      </c>
      <c r="Z508" s="299"/>
      <c r="AA508" s="295"/>
      <c r="AB508" s="303">
        <f t="shared" ref="AB508" si="234">+U508/4</f>
        <v>3150000</v>
      </c>
      <c r="AC508" s="295"/>
      <c r="AD508" s="629" t="s">
        <v>3215</v>
      </c>
      <c r="AE508" s="295">
        <v>0</v>
      </c>
      <c r="AF508" s="295">
        <v>0</v>
      </c>
      <c r="AG508" s="295">
        <v>0</v>
      </c>
      <c r="AH508" s="232" t="s">
        <v>3216</v>
      </c>
      <c r="AI508" s="232">
        <v>3167958834</v>
      </c>
      <c r="AJ508" s="366" t="s">
        <v>3217</v>
      </c>
      <c r="AK508" s="306">
        <v>23871</v>
      </c>
      <c r="AL508" s="293">
        <v>61</v>
      </c>
      <c r="AM508" s="301" t="str">
        <f t="shared" si="233"/>
        <v>AUXILIAR DE ENFERMERIA</v>
      </c>
      <c r="AN508" s="301" t="s">
        <v>3211</v>
      </c>
    </row>
    <row r="509" spans="1:40" ht="17.25" customHeight="1" x14ac:dyDescent="0.3">
      <c r="A509" s="576">
        <v>508</v>
      </c>
      <c r="B509" s="525" t="s">
        <v>1248</v>
      </c>
      <c r="C509" s="295" t="s">
        <v>1466</v>
      </c>
      <c r="D509" s="232" t="s">
        <v>2780</v>
      </c>
      <c r="E509" s="293" t="s">
        <v>62</v>
      </c>
      <c r="F509" s="295" t="s">
        <v>434</v>
      </c>
      <c r="G509" s="545" t="s">
        <v>1325</v>
      </c>
      <c r="H509" s="560">
        <v>12600000</v>
      </c>
      <c r="I509" s="232" t="s">
        <v>3218</v>
      </c>
      <c r="J509" s="517">
        <v>1105306930</v>
      </c>
      <c r="K509" s="538" t="s">
        <v>2395</v>
      </c>
      <c r="L509" s="297">
        <v>1</v>
      </c>
      <c r="M509" s="297">
        <v>1289</v>
      </c>
      <c r="N509" s="299">
        <v>46087</v>
      </c>
      <c r="O509" s="561">
        <v>1578150000</v>
      </c>
      <c r="P509" s="302">
        <v>46126</v>
      </c>
      <c r="Q509" s="293" t="s">
        <v>50</v>
      </c>
      <c r="R509" s="490"/>
      <c r="S509" s="342"/>
      <c r="T509" s="495">
        <v>221202</v>
      </c>
      <c r="U509" s="555">
        <f t="shared" si="232"/>
        <v>12600000</v>
      </c>
      <c r="V509" s="300"/>
      <c r="W509" s="343" t="s">
        <v>891</v>
      </c>
      <c r="X509" s="302"/>
      <c r="Y509" s="307" t="s">
        <v>1537</v>
      </c>
      <c r="Z509" s="299"/>
      <c r="AA509" s="295"/>
      <c r="AB509" s="303">
        <f>+U509/4</f>
        <v>3150000</v>
      </c>
      <c r="AC509" s="295"/>
      <c r="AD509" s="628" t="s">
        <v>3219</v>
      </c>
      <c r="AE509" s="295">
        <v>0</v>
      </c>
      <c r="AF509" s="295">
        <v>0</v>
      </c>
      <c r="AG509" s="295">
        <v>0</v>
      </c>
      <c r="AH509" s="232" t="s">
        <v>3220</v>
      </c>
      <c r="AI509" s="232">
        <v>3143079153</v>
      </c>
      <c r="AJ509" s="366" t="s">
        <v>3221</v>
      </c>
      <c r="AK509" s="306">
        <v>35863</v>
      </c>
      <c r="AL509" s="293">
        <v>28</v>
      </c>
      <c r="AM509" s="301" t="str">
        <f t="shared" si="233"/>
        <v>AUXILIAR DE ENFERMERIA</v>
      </c>
      <c r="AN509" s="301" t="s">
        <v>3211</v>
      </c>
    </row>
    <row r="510" spans="1:40" ht="17.25" customHeight="1" x14ac:dyDescent="0.3">
      <c r="A510" s="576">
        <v>509</v>
      </c>
      <c r="B510" s="525" t="s">
        <v>1248</v>
      </c>
      <c r="C510" s="295" t="s">
        <v>1466</v>
      </c>
      <c r="D510" s="232" t="s">
        <v>1808</v>
      </c>
      <c r="E510" s="293" t="s">
        <v>62</v>
      </c>
      <c r="F510" s="295" t="s">
        <v>107</v>
      </c>
      <c r="G510" s="545" t="s">
        <v>1325</v>
      </c>
      <c r="H510" s="560">
        <v>34200000</v>
      </c>
      <c r="I510" s="262" t="s">
        <v>3222</v>
      </c>
      <c r="J510" s="519">
        <v>1053865871</v>
      </c>
      <c r="K510" s="538" t="s">
        <v>67</v>
      </c>
      <c r="L510" s="297">
        <v>4</v>
      </c>
      <c r="M510" s="297">
        <v>1285</v>
      </c>
      <c r="N510" s="299">
        <v>46087</v>
      </c>
      <c r="O510" s="567">
        <v>1427850000</v>
      </c>
      <c r="P510" s="302">
        <v>46126</v>
      </c>
      <c r="Q510" s="293" t="s">
        <v>50</v>
      </c>
      <c r="R510" s="302">
        <v>46128</v>
      </c>
      <c r="S510" s="293">
        <v>1705</v>
      </c>
      <c r="T510" s="495">
        <v>221201</v>
      </c>
      <c r="U510" s="555">
        <f t="shared" si="232"/>
        <v>34200000</v>
      </c>
      <c r="V510" s="300">
        <v>46127</v>
      </c>
      <c r="W510" s="301" t="s">
        <v>3223</v>
      </c>
      <c r="X510" s="302">
        <v>46132</v>
      </c>
      <c r="Y510" s="307">
        <v>46253</v>
      </c>
      <c r="Z510" s="299"/>
      <c r="AA510" s="295"/>
      <c r="AB510" s="303">
        <f t="shared" ref="AB510:AB512" si="235">+U510/4</f>
        <v>8550000</v>
      </c>
      <c r="AC510" s="295"/>
      <c r="AD510" s="629" t="s">
        <v>3224</v>
      </c>
      <c r="AE510" s="295">
        <v>0</v>
      </c>
      <c r="AF510" s="295">
        <v>0</v>
      </c>
      <c r="AG510" s="295">
        <v>0</v>
      </c>
      <c r="AH510" s="232" t="s">
        <v>3225</v>
      </c>
      <c r="AI510" s="232">
        <v>3195589854</v>
      </c>
      <c r="AJ510" s="366" t="s">
        <v>3226</v>
      </c>
      <c r="AK510" s="306">
        <v>36047</v>
      </c>
      <c r="AL510" s="293">
        <v>27</v>
      </c>
      <c r="AM510" s="301" t="str">
        <f t="shared" si="233"/>
        <v>MÉDICO GENERAL</v>
      </c>
      <c r="AN510" s="301" t="s">
        <v>3211</v>
      </c>
    </row>
    <row r="511" spans="1:40" ht="17.25" customHeight="1" x14ac:dyDescent="0.3">
      <c r="A511" s="576">
        <v>510</v>
      </c>
      <c r="B511" s="525" t="s">
        <v>1248</v>
      </c>
      <c r="C511" s="295" t="s">
        <v>1466</v>
      </c>
      <c r="D511" s="232" t="s">
        <v>1622</v>
      </c>
      <c r="E511" s="293" t="s">
        <v>62</v>
      </c>
      <c r="F511" s="294" t="s">
        <v>1426</v>
      </c>
      <c r="G511" s="545" t="s">
        <v>1325</v>
      </c>
      <c r="H511" s="560">
        <v>25600000</v>
      </c>
      <c r="I511" s="232" t="s">
        <v>3227</v>
      </c>
      <c r="J511" s="517">
        <v>1097405018</v>
      </c>
      <c r="K511" s="538" t="s">
        <v>3228</v>
      </c>
      <c r="L511" s="297">
        <v>5</v>
      </c>
      <c r="M511" s="297">
        <v>1286</v>
      </c>
      <c r="N511" s="299">
        <v>46087</v>
      </c>
      <c r="O511" s="567">
        <v>1068800000</v>
      </c>
      <c r="P511" s="302">
        <v>46126</v>
      </c>
      <c r="Q511" s="293" t="s">
        <v>50</v>
      </c>
      <c r="R511" s="302">
        <v>46128</v>
      </c>
      <c r="S511" s="293">
        <v>1709</v>
      </c>
      <c r="T511" s="495">
        <v>221201</v>
      </c>
      <c r="U511" s="555">
        <f t="shared" si="232"/>
        <v>25600000</v>
      </c>
      <c r="V511" s="300">
        <v>46128</v>
      </c>
      <c r="W511" s="301" t="s">
        <v>3229</v>
      </c>
      <c r="X511" s="302">
        <v>46133</v>
      </c>
      <c r="Y511" s="307">
        <v>46254</v>
      </c>
      <c r="Z511" s="299"/>
      <c r="AA511" s="295"/>
      <c r="AB511" s="303">
        <f t="shared" si="235"/>
        <v>6400000</v>
      </c>
      <c r="AC511" s="295"/>
      <c r="AD511" s="628" t="s">
        <v>3230</v>
      </c>
      <c r="AE511" s="295">
        <v>0</v>
      </c>
      <c r="AF511" s="295">
        <v>0</v>
      </c>
      <c r="AG511" s="295">
        <v>0</v>
      </c>
      <c r="AH511" s="232" t="s">
        <v>3231</v>
      </c>
      <c r="AI511" s="232">
        <v>3144867262</v>
      </c>
      <c r="AJ511" s="366" t="s">
        <v>3232</v>
      </c>
      <c r="AK511" s="306">
        <v>35408</v>
      </c>
      <c r="AL511" s="293">
        <v>29</v>
      </c>
      <c r="AM511" s="301" t="str">
        <f t="shared" si="233"/>
        <v>ENFERMERO(A)</v>
      </c>
      <c r="AN511" s="301" t="s">
        <v>3211</v>
      </c>
    </row>
    <row r="512" spans="1:40" ht="17.25" customHeight="1" x14ac:dyDescent="0.3">
      <c r="A512" s="576">
        <v>511</v>
      </c>
      <c r="B512" s="525" t="s">
        <v>1248</v>
      </c>
      <c r="C512" s="295" t="s">
        <v>1466</v>
      </c>
      <c r="D512" s="232" t="s">
        <v>2786</v>
      </c>
      <c r="E512" s="293" t="s">
        <v>62</v>
      </c>
      <c r="F512" s="296" t="s">
        <v>769</v>
      </c>
      <c r="G512" s="545" t="s">
        <v>1325</v>
      </c>
      <c r="H512" s="560">
        <v>21200000</v>
      </c>
      <c r="I512" s="262" t="s">
        <v>3233</v>
      </c>
      <c r="J512" s="519">
        <v>93363786</v>
      </c>
      <c r="K512" s="538" t="s">
        <v>89</v>
      </c>
      <c r="L512" s="297">
        <v>6</v>
      </c>
      <c r="M512" s="297">
        <v>1287</v>
      </c>
      <c r="N512" s="299">
        <v>46087</v>
      </c>
      <c r="O512" s="567">
        <v>885100000</v>
      </c>
      <c r="P512" s="302">
        <v>46122</v>
      </c>
      <c r="Q512" s="293" t="s">
        <v>50</v>
      </c>
      <c r="R512" s="302">
        <v>46128</v>
      </c>
      <c r="S512" s="293">
        <v>1710</v>
      </c>
      <c r="T512" s="495">
        <v>221201</v>
      </c>
      <c r="U512" s="555">
        <f t="shared" si="232"/>
        <v>21200000</v>
      </c>
      <c r="V512" s="300">
        <v>46127</v>
      </c>
      <c r="W512" s="301" t="s">
        <v>3234</v>
      </c>
      <c r="X512" s="302">
        <v>46132</v>
      </c>
      <c r="Y512" s="307">
        <v>46253</v>
      </c>
      <c r="Z512" s="299"/>
      <c r="AA512" s="295"/>
      <c r="AB512" s="303">
        <f t="shared" si="235"/>
        <v>5300000</v>
      </c>
      <c r="AC512" s="295"/>
      <c r="AD512" s="629" t="s">
        <v>3235</v>
      </c>
      <c r="AE512" s="295">
        <v>0</v>
      </c>
      <c r="AF512" s="295">
        <v>0</v>
      </c>
      <c r="AG512" s="295">
        <v>0</v>
      </c>
      <c r="AH512" s="232" t="s">
        <v>3236</v>
      </c>
      <c r="AI512" s="232">
        <v>3176707885</v>
      </c>
      <c r="AJ512" s="366" t="s">
        <v>3237</v>
      </c>
      <c r="AK512" s="306">
        <v>24074</v>
      </c>
      <c r="AL512" s="293">
        <v>61</v>
      </c>
      <c r="AM512" s="301" t="str">
        <f t="shared" si="233"/>
        <v>PSICOLOGO</v>
      </c>
      <c r="AN512" s="301" t="s">
        <v>3211</v>
      </c>
    </row>
    <row r="513" spans="1:40" ht="17.25" customHeight="1" x14ac:dyDescent="0.3">
      <c r="A513" s="576">
        <v>512</v>
      </c>
      <c r="B513" s="525" t="s">
        <v>1515</v>
      </c>
      <c r="C513" s="295" t="s">
        <v>1466</v>
      </c>
      <c r="D513" s="232" t="s">
        <v>1557</v>
      </c>
      <c r="E513" s="293" t="s">
        <v>62</v>
      </c>
      <c r="F513" s="295" t="s">
        <v>434</v>
      </c>
      <c r="G513" s="545" t="s">
        <v>1325</v>
      </c>
      <c r="H513" s="555">
        <v>10350000</v>
      </c>
      <c r="I513" s="344" t="s">
        <v>3238</v>
      </c>
      <c r="J513" s="508">
        <v>1110497704</v>
      </c>
      <c r="K513" s="538" t="s">
        <v>89</v>
      </c>
      <c r="L513" s="297">
        <v>1</v>
      </c>
      <c r="M513" s="297">
        <v>1295</v>
      </c>
      <c r="N513" s="299">
        <v>46087</v>
      </c>
      <c r="O513" s="561">
        <v>703800000</v>
      </c>
      <c r="P513" s="302">
        <v>46126</v>
      </c>
      <c r="Q513" s="293" t="s">
        <v>50</v>
      </c>
      <c r="R513" s="302">
        <v>46128</v>
      </c>
      <c r="S513" s="293">
        <v>1704</v>
      </c>
      <c r="T513" s="495">
        <v>221206</v>
      </c>
      <c r="U513" s="555">
        <f t="shared" si="232"/>
        <v>10350000</v>
      </c>
      <c r="V513" s="300">
        <v>46127</v>
      </c>
      <c r="W513" s="301" t="s">
        <v>3239</v>
      </c>
      <c r="X513" s="302">
        <v>46133</v>
      </c>
      <c r="Y513" s="307">
        <v>46132</v>
      </c>
      <c r="Z513" s="299"/>
      <c r="AA513" s="295"/>
      <c r="AB513" s="303">
        <f t="shared" ref="AB513:AB525" si="236">+U513/3</f>
        <v>3450000</v>
      </c>
      <c r="AC513" s="295"/>
      <c r="AD513" s="628" t="s">
        <v>3240</v>
      </c>
      <c r="AE513" s="295">
        <v>0</v>
      </c>
      <c r="AF513" s="295">
        <v>0</v>
      </c>
      <c r="AG513" s="295">
        <v>0</v>
      </c>
      <c r="AH513" s="295" t="s">
        <v>3241</v>
      </c>
      <c r="AI513" s="295">
        <v>3012347514</v>
      </c>
      <c r="AJ513" s="312" t="s">
        <v>3242</v>
      </c>
      <c r="AK513" s="306">
        <v>32835</v>
      </c>
      <c r="AL513" s="293">
        <v>36</v>
      </c>
      <c r="AM513" s="301" t="s">
        <v>274</v>
      </c>
      <c r="AN513" s="301" t="s">
        <v>3243</v>
      </c>
    </row>
    <row r="514" spans="1:40" ht="17.25" customHeight="1" x14ac:dyDescent="0.3">
      <c r="A514" s="576">
        <v>513</v>
      </c>
      <c r="B514" s="525" t="s">
        <v>1515</v>
      </c>
      <c r="C514" s="295" t="s">
        <v>1466</v>
      </c>
      <c r="D514" s="232" t="s">
        <v>1557</v>
      </c>
      <c r="E514" s="293" t="s">
        <v>62</v>
      </c>
      <c r="F514" s="295" t="s">
        <v>434</v>
      </c>
      <c r="G514" s="545" t="s">
        <v>1325</v>
      </c>
      <c r="H514" s="555">
        <v>10350000</v>
      </c>
      <c r="I514" s="344" t="s">
        <v>3244</v>
      </c>
      <c r="J514" s="508">
        <v>1106226880</v>
      </c>
      <c r="K514" s="538" t="s">
        <v>719</v>
      </c>
      <c r="L514" s="297">
        <v>1</v>
      </c>
      <c r="M514" s="297">
        <v>1295</v>
      </c>
      <c r="N514" s="299">
        <v>46087</v>
      </c>
      <c r="O514" s="561">
        <v>703800000</v>
      </c>
      <c r="P514" s="302">
        <v>46126</v>
      </c>
      <c r="Q514" s="293" t="s">
        <v>50</v>
      </c>
      <c r="R514" s="302">
        <v>46128</v>
      </c>
      <c r="S514" s="293">
        <v>1703</v>
      </c>
      <c r="T514" s="495">
        <v>221206</v>
      </c>
      <c r="U514" s="555">
        <f t="shared" si="232"/>
        <v>10350000</v>
      </c>
      <c r="V514" s="300">
        <v>46127</v>
      </c>
      <c r="W514" s="301" t="s">
        <v>3245</v>
      </c>
      <c r="X514" s="302">
        <v>46133</v>
      </c>
      <c r="Y514" s="307">
        <v>46223</v>
      </c>
      <c r="Z514" s="299"/>
      <c r="AA514" s="295"/>
      <c r="AB514" s="303">
        <f t="shared" si="236"/>
        <v>3450000</v>
      </c>
      <c r="AC514" s="295"/>
      <c r="AD514" s="629" t="s">
        <v>3246</v>
      </c>
      <c r="AE514" s="295">
        <v>0</v>
      </c>
      <c r="AF514" s="295">
        <v>0</v>
      </c>
      <c r="AG514" s="295">
        <v>0</v>
      </c>
      <c r="AH514" s="295" t="s">
        <v>3247</v>
      </c>
      <c r="AI514" s="295">
        <v>3229146374</v>
      </c>
      <c r="AJ514" s="312" t="s">
        <v>3248</v>
      </c>
      <c r="AK514" s="306">
        <v>38635</v>
      </c>
      <c r="AL514" s="293">
        <v>20</v>
      </c>
      <c r="AM514" s="301" t="s">
        <v>274</v>
      </c>
      <c r="AN514" s="301" t="s">
        <v>3243</v>
      </c>
    </row>
    <row r="515" spans="1:40" ht="17.25" customHeight="1" x14ac:dyDescent="0.3">
      <c r="A515" s="576">
        <v>514</v>
      </c>
      <c r="B515" s="525" t="s">
        <v>1515</v>
      </c>
      <c r="C515" s="295" t="s">
        <v>1466</v>
      </c>
      <c r="D515" s="232" t="s">
        <v>1557</v>
      </c>
      <c r="E515" s="293" t="s">
        <v>62</v>
      </c>
      <c r="F515" s="295" t="s">
        <v>434</v>
      </c>
      <c r="G515" s="545" t="s">
        <v>1325</v>
      </c>
      <c r="H515" s="555">
        <v>10350000</v>
      </c>
      <c r="I515" s="344" t="s">
        <v>3249</v>
      </c>
      <c r="J515" s="508">
        <v>28559188</v>
      </c>
      <c r="K515" s="538" t="s">
        <v>89</v>
      </c>
      <c r="L515" s="297">
        <v>8</v>
      </c>
      <c r="M515" s="297">
        <v>1295</v>
      </c>
      <c r="N515" s="299">
        <v>46087</v>
      </c>
      <c r="O515" s="561">
        <v>703800000</v>
      </c>
      <c r="P515" s="302">
        <v>46126</v>
      </c>
      <c r="Q515" s="293" t="s">
        <v>50</v>
      </c>
      <c r="R515" s="302">
        <v>46128</v>
      </c>
      <c r="S515" s="293">
        <v>1702</v>
      </c>
      <c r="T515" s="495">
        <v>221206</v>
      </c>
      <c r="U515" s="555">
        <f t="shared" si="232"/>
        <v>10350000</v>
      </c>
      <c r="V515" s="300">
        <v>46128</v>
      </c>
      <c r="W515" s="301" t="s">
        <v>3250</v>
      </c>
      <c r="X515" s="302">
        <v>46133</v>
      </c>
      <c r="Y515" s="307">
        <v>46223</v>
      </c>
      <c r="Z515" s="299"/>
      <c r="AA515" s="295"/>
      <c r="AB515" s="303">
        <f t="shared" si="236"/>
        <v>3450000</v>
      </c>
      <c r="AC515" s="295"/>
      <c r="AD515" s="628" t="s">
        <v>3251</v>
      </c>
      <c r="AE515" s="295">
        <v>0</v>
      </c>
      <c r="AF515" s="295">
        <v>0</v>
      </c>
      <c r="AG515" s="295">
        <v>0</v>
      </c>
      <c r="AH515" s="295" t="s">
        <v>3252</v>
      </c>
      <c r="AI515" s="295">
        <v>3153845976</v>
      </c>
      <c r="AJ515" s="312" t="s">
        <v>3253</v>
      </c>
      <c r="AK515" s="306">
        <v>30201</v>
      </c>
      <c r="AL515" s="293">
        <v>43</v>
      </c>
      <c r="AM515" s="301" t="s">
        <v>274</v>
      </c>
      <c r="AN515" s="301" t="s">
        <v>3243</v>
      </c>
    </row>
    <row r="516" spans="1:40" ht="17.25" customHeight="1" x14ac:dyDescent="0.3">
      <c r="A516" s="576">
        <v>515</v>
      </c>
      <c r="B516" s="525" t="s">
        <v>1515</v>
      </c>
      <c r="C516" s="295" t="s">
        <v>1466</v>
      </c>
      <c r="D516" s="232" t="s">
        <v>1557</v>
      </c>
      <c r="E516" s="293" t="s">
        <v>62</v>
      </c>
      <c r="F516" s="295" t="s">
        <v>434</v>
      </c>
      <c r="G516" s="545" t="s">
        <v>1325</v>
      </c>
      <c r="H516" s="555">
        <v>10350000</v>
      </c>
      <c r="I516" s="344" t="s">
        <v>3254</v>
      </c>
      <c r="J516" s="508">
        <v>28567169</v>
      </c>
      <c r="K516" s="538" t="s">
        <v>230</v>
      </c>
      <c r="L516" s="297">
        <v>1</v>
      </c>
      <c r="M516" s="297">
        <v>1295</v>
      </c>
      <c r="N516" s="299">
        <v>46087</v>
      </c>
      <c r="O516" s="561">
        <v>703800000</v>
      </c>
      <c r="P516" s="302">
        <v>46126</v>
      </c>
      <c r="Q516" s="293" t="s">
        <v>50</v>
      </c>
      <c r="R516" s="302">
        <v>46128</v>
      </c>
      <c r="S516" s="293">
        <v>1701</v>
      </c>
      <c r="T516" s="495">
        <v>221206</v>
      </c>
      <c r="U516" s="555">
        <f t="shared" si="232"/>
        <v>10350000</v>
      </c>
      <c r="V516" s="300">
        <v>46127</v>
      </c>
      <c r="W516" s="301">
        <v>100055461</v>
      </c>
      <c r="X516" s="302">
        <v>46133</v>
      </c>
      <c r="Y516" s="307">
        <v>46223</v>
      </c>
      <c r="Z516" s="299"/>
      <c r="AA516" s="295"/>
      <c r="AB516" s="303">
        <f t="shared" si="236"/>
        <v>3450000</v>
      </c>
      <c r="AC516" s="295"/>
      <c r="AD516" s="629" t="s">
        <v>3255</v>
      </c>
      <c r="AE516" s="295">
        <v>0</v>
      </c>
      <c r="AF516" s="295">
        <v>0</v>
      </c>
      <c r="AG516" s="295">
        <v>0</v>
      </c>
      <c r="AH516" s="295" t="s">
        <v>3256</v>
      </c>
      <c r="AI516" s="295">
        <v>3173028021</v>
      </c>
      <c r="AJ516" s="312" t="s">
        <v>3257</v>
      </c>
      <c r="AK516" s="306">
        <v>29815</v>
      </c>
      <c r="AL516" s="293">
        <v>44</v>
      </c>
      <c r="AM516" s="301" t="s">
        <v>274</v>
      </c>
      <c r="AN516" s="301" t="s">
        <v>3243</v>
      </c>
    </row>
    <row r="517" spans="1:40" ht="17.25" customHeight="1" x14ac:dyDescent="0.3">
      <c r="A517" s="576">
        <v>516</v>
      </c>
      <c r="B517" s="525" t="s">
        <v>1515</v>
      </c>
      <c r="C517" s="295" t="s">
        <v>1466</v>
      </c>
      <c r="D517" s="232" t="s">
        <v>1590</v>
      </c>
      <c r="E517" s="293" t="s">
        <v>62</v>
      </c>
      <c r="F517" s="296" t="s">
        <v>769</v>
      </c>
      <c r="G517" s="545" t="s">
        <v>1325</v>
      </c>
      <c r="H517" s="555">
        <v>18900000</v>
      </c>
      <c r="I517" s="295" t="s">
        <v>3258</v>
      </c>
      <c r="J517" s="508">
        <v>65807660</v>
      </c>
      <c r="K517" s="538" t="s">
        <v>1976</v>
      </c>
      <c r="L517" s="297">
        <v>2</v>
      </c>
      <c r="M517" s="297">
        <v>1293</v>
      </c>
      <c r="N517" s="299">
        <v>46087</v>
      </c>
      <c r="O517" s="561">
        <v>321300000</v>
      </c>
      <c r="P517" s="302">
        <v>46126</v>
      </c>
      <c r="Q517" s="293" t="s">
        <v>50</v>
      </c>
      <c r="R517" s="302">
        <v>46128</v>
      </c>
      <c r="S517" s="293">
        <v>1700</v>
      </c>
      <c r="T517" s="495">
        <v>221205</v>
      </c>
      <c r="U517" s="555">
        <f t="shared" si="232"/>
        <v>18900000</v>
      </c>
      <c r="V517" s="300">
        <v>46127</v>
      </c>
      <c r="W517" s="301" t="s">
        <v>3259</v>
      </c>
      <c r="X517" s="302">
        <v>46133</v>
      </c>
      <c r="Y517" s="307">
        <v>46223</v>
      </c>
      <c r="Z517" s="299"/>
      <c r="AA517" s="295"/>
      <c r="AB517" s="303">
        <f t="shared" si="236"/>
        <v>6300000</v>
      </c>
      <c r="AC517" s="295"/>
      <c r="AD517" s="628" t="s">
        <v>3260</v>
      </c>
      <c r="AE517" s="295">
        <v>0</v>
      </c>
      <c r="AF517" s="295">
        <v>0</v>
      </c>
      <c r="AG517" s="295">
        <v>0</v>
      </c>
      <c r="AH517" s="295" t="s">
        <v>3261</v>
      </c>
      <c r="AI517" s="295">
        <v>3138879914</v>
      </c>
      <c r="AJ517" s="312" t="s">
        <v>3262</v>
      </c>
      <c r="AK517" s="306">
        <v>26541</v>
      </c>
      <c r="AL517" s="293">
        <v>53</v>
      </c>
      <c r="AM517" s="301" t="s">
        <v>769</v>
      </c>
      <c r="AN517" s="301" t="s">
        <v>3243</v>
      </c>
    </row>
    <row r="518" spans="1:40" ht="17.25" customHeight="1" x14ac:dyDescent="0.3">
      <c r="A518" s="576">
        <v>517</v>
      </c>
      <c r="B518" s="525" t="s">
        <v>1515</v>
      </c>
      <c r="C518" s="295" t="s">
        <v>1466</v>
      </c>
      <c r="D518" s="232" t="s">
        <v>1584</v>
      </c>
      <c r="E518" s="293" t="s">
        <v>62</v>
      </c>
      <c r="F518" s="294" t="s">
        <v>1426</v>
      </c>
      <c r="G518" s="545" t="s">
        <v>1325</v>
      </c>
      <c r="H518" s="555">
        <v>25200000</v>
      </c>
      <c r="I518" s="295" t="s">
        <v>3263</v>
      </c>
      <c r="J518" s="508">
        <v>1006118034</v>
      </c>
      <c r="K518" s="533" t="s">
        <v>170</v>
      </c>
      <c r="L518" s="297">
        <v>1</v>
      </c>
      <c r="M518" s="297">
        <v>1292</v>
      </c>
      <c r="N518" s="299">
        <v>46087</v>
      </c>
      <c r="O518" s="561">
        <v>428400000</v>
      </c>
      <c r="P518" s="302">
        <v>46126</v>
      </c>
      <c r="Q518" s="293" t="s">
        <v>50</v>
      </c>
      <c r="R518" s="302">
        <v>46128</v>
      </c>
      <c r="S518" s="293">
        <v>1711</v>
      </c>
      <c r="T518" s="495">
        <v>221205</v>
      </c>
      <c r="U518" s="555">
        <v>25200000</v>
      </c>
      <c r="V518" s="300">
        <v>46127</v>
      </c>
      <c r="W518" s="301" t="s">
        <v>3264</v>
      </c>
      <c r="X518" s="302">
        <v>46133</v>
      </c>
      <c r="Y518" s="307">
        <v>46223</v>
      </c>
      <c r="Z518" s="299"/>
      <c r="AA518" s="295"/>
      <c r="AB518" s="303">
        <f t="shared" si="236"/>
        <v>8400000</v>
      </c>
      <c r="AC518" s="295"/>
      <c r="AD518" s="629" t="s">
        <v>3265</v>
      </c>
      <c r="AE518" s="295">
        <v>0</v>
      </c>
      <c r="AF518" s="295">
        <v>0</v>
      </c>
      <c r="AG518" s="295">
        <v>0</v>
      </c>
      <c r="AH518" s="295" t="s">
        <v>3266</v>
      </c>
      <c r="AI518" s="295">
        <v>3184146723</v>
      </c>
      <c r="AJ518" s="312" t="s">
        <v>3267</v>
      </c>
      <c r="AK518" s="306">
        <v>36995</v>
      </c>
      <c r="AL518" s="293">
        <v>25</v>
      </c>
      <c r="AM518" s="301" t="s">
        <v>1548</v>
      </c>
      <c r="AN518" s="301" t="s">
        <v>3243</v>
      </c>
    </row>
    <row r="519" spans="1:40" ht="17.25" customHeight="1" x14ac:dyDescent="0.3">
      <c r="A519" s="576">
        <v>518</v>
      </c>
      <c r="B519" s="525" t="s">
        <v>1515</v>
      </c>
      <c r="C519" s="295" t="s">
        <v>1466</v>
      </c>
      <c r="D519" s="232" t="s">
        <v>1578</v>
      </c>
      <c r="E519" s="293" t="s">
        <v>62</v>
      </c>
      <c r="F519" s="295" t="s">
        <v>107</v>
      </c>
      <c r="G519" s="545" t="s">
        <v>1325</v>
      </c>
      <c r="H519" s="555">
        <v>34650000</v>
      </c>
      <c r="I519" s="295" t="s">
        <v>3268</v>
      </c>
      <c r="J519" s="508">
        <v>1234643144</v>
      </c>
      <c r="K519" s="538" t="s">
        <v>89</v>
      </c>
      <c r="L519" s="297">
        <v>1</v>
      </c>
      <c r="M519" s="297">
        <v>1291</v>
      </c>
      <c r="N519" s="299">
        <v>46087</v>
      </c>
      <c r="O519" s="561">
        <v>589050000</v>
      </c>
      <c r="P519" s="302">
        <v>46126</v>
      </c>
      <c r="Q519" s="293" t="s">
        <v>50</v>
      </c>
      <c r="R519" s="302">
        <v>46128</v>
      </c>
      <c r="S519" s="293">
        <v>1708</v>
      </c>
      <c r="T519" s="495">
        <v>221205</v>
      </c>
      <c r="U519" s="555">
        <f>+H519</f>
        <v>34650000</v>
      </c>
      <c r="V519" s="300">
        <v>46127</v>
      </c>
      <c r="W519" s="343" t="s">
        <v>3202</v>
      </c>
      <c r="X519" s="302"/>
      <c r="Y519" s="307" t="s">
        <v>892</v>
      </c>
      <c r="Z519" s="299"/>
      <c r="AA519" s="295"/>
      <c r="AB519" s="303">
        <f t="shared" si="236"/>
        <v>11550000</v>
      </c>
      <c r="AC519" s="295"/>
      <c r="AD519" s="628" t="s">
        <v>3269</v>
      </c>
      <c r="AE519" s="295">
        <v>0</v>
      </c>
      <c r="AF519" s="295">
        <v>0</v>
      </c>
      <c r="AG519" s="295">
        <v>0</v>
      </c>
      <c r="AH519" s="295" t="s">
        <v>3270</v>
      </c>
      <c r="AI519" s="295">
        <v>3008347734</v>
      </c>
      <c r="AJ519" s="312" t="s">
        <v>3271</v>
      </c>
      <c r="AK519" s="306">
        <v>36194</v>
      </c>
      <c r="AL519" s="293">
        <v>27</v>
      </c>
      <c r="AM519" s="301" t="s">
        <v>1440</v>
      </c>
      <c r="AN519" s="301" t="s">
        <v>3243</v>
      </c>
    </row>
    <row r="520" spans="1:40" ht="17.25" customHeight="1" x14ac:dyDescent="0.3">
      <c r="A520" s="576">
        <v>519</v>
      </c>
      <c r="B520" s="525" t="s">
        <v>1248</v>
      </c>
      <c r="C520" s="295" t="s">
        <v>1466</v>
      </c>
      <c r="D520" s="232" t="s">
        <v>2732</v>
      </c>
      <c r="E520" s="293" t="s">
        <v>62</v>
      </c>
      <c r="F520" s="295" t="s">
        <v>434</v>
      </c>
      <c r="G520" s="545" t="s">
        <v>1325</v>
      </c>
      <c r="H520" s="560">
        <v>9450000</v>
      </c>
      <c r="I520" s="232" t="s">
        <v>3272</v>
      </c>
      <c r="J520" s="517">
        <v>1014656666</v>
      </c>
      <c r="K520" s="538" t="s">
        <v>89</v>
      </c>
      <c r="L520" s="297">
        <v>2</v>
      </c>
      <c r="M520" s="297">
        <v>1289</v>
      </c>
      <c r="N520" s="299">
        <v>46087</v>
      </c>
      <c r="O520" s="561">
        <v>1578150000</v>
      </c>
      <c r="P520" s="302">
        <v>46126</v>
      </c>
      <c r="Q520" s="293" t="s">
        <v>50</v>
      </c>
      <c r="R520" s="302">
        <v>46132</v>
      </c>
      <c r="S520" s="293">
        <v>1754</v>
      </c>
      <c r="T520" s="495">
        <v>221202</v>
      </c>
      <c r="U520" s="555">
        <f t="shared" ref="U520:U523" si="237">+H520</f>
        <v>9450000</v>
      </c>
      <c r="V520" s="300">
        <v>46128</v>
      </c>
      <c r="W520" s="301">
        <v>100055507</v>
      </c>
      <c r="X520" s="302">
        <v>46134</v>
      </c>
      <c r="Y520" s="307">
        <v>46224</v>
      </c>
      <c r="Z520" s="299"/>
      <c r="AA520" s="295"/>
      <c r="AB520" s="303">
        <f t="shared" si="236"/>
        <v>3150000</v>
      </c>
      <c r="AC520" s="295"/>
      <c r="AD520" s="629" t="s">
        <v>3273</v>
      </c>
      <c r="AE520" s="295">
        <v>0</v>
      </c>
      <c r="AF520" s="295">
        <v>0</v>
      </c>
      <c r="AG520" s="295">
        <v>0</v>
      </c>
      <c r="AH520" s="232" t="s">
        <v>3274</v>
      </c>
      <c r="AI520" s="232">
        <v>3155121119</v>
      </c>
      <c r="AJ520" s="366" t="s">
        <v>3275</v>
      </c>
      <c r="AK520" s="306">
        <v>37986</v>
      </c>
      <c r="AL520" s="293">
        <v>22</v>
      </c>
      <c r="AM520" s="301" t="str">
        <f t="shared" ref="AM520:AM523" si="238">+F520</f>
        <v>AUXILIAR DE ENFERMERIA</v>
      </c>
      <c r="AN520" s="301" t="s">
        <v>3276</v>
      </c>
    </row>
    <row r="521" spans="1:40" ht="17.25" customHeight="1" x14ac:dyDescent="0.3">
      <c r="A521" s="576">
        <v>520</v>
      </c>
      <c r="B521" s="525" t="s">
        <v>1248</v>
      </c>
      <c r="C521" s="295" t="s">
        <v>1466</v>
      </c>
      <c r="D521" s="232" t="s">
        <v>2732</v>
      </c>
      <c r="E521" s="293" t="s">
        <v>62</v>
      </c>
      <c r="F521" s="295" t="s">
        <v>434</v>
      </c>
      <c r="G521" s="545" t="s">
        <v>1325</v>
      </c>
      <c r="H521" s="560">
        <v>9450000</v>
      </c>
      <c r="I521" s="232" t="s">
        <v>3277</v>
      </c>
      <c r="J521" s="517">
        <v>1005715778</v>
      </c>
      <c r="K521" s="538" t="s">
        <v>89</v>
      </c>
      <c r="L521" s="297">
        <v>1</v>
      </c>
      <c r="M521" s="297">
        <v>1289</v>
      </c>
      <c r="N521" s="299">
        <v>46087</v>
      </c>
      <c r="O521" s="561">
        <v>1578150000</v>
      </c>
      <c r="P521" s="302">
        <v>46126</v>
      </c>
      <c r="Q521" s="293" t="s">
        <v>50</v>
      </c>
      <c r="R521" s="302">
        <v>46128</v>
      </c>
      <c r="S521" s="293">
        <v>1699</v>
      </c>
      <c r="T521" s="495">
        <v>221202</v>
      </c>
      <c r="U521" s="555">
        <f t="shared" si="237"/>
        <v>9450000</v>
      </c>
      <c r="V521" s="300">
        <v>46127</v>
      </c>
      <c r="W521" s="301" t="s">
        <v>3278</v>
      </c>
      <c r="X521" s="302">
        <v>46132</v>
      </c>
      <c r="Y521" s="307">
        <v>46222</v>
      </c>
      <c r="Z521" s="299"/>
      <c r="AA521" s="295"/>
      <c r="AB521" s="303">
        <f t="shared" si="236"/>
        <v>3150000</v>
      </c>
      <c r="AC521" s="295"/>
      <c r="AD521" s="628" t="s">
        <v>3279</v>
      </c>
      <c r="AE521" s="295">
        <v>0</v>
      </c>
      <c r="AF521" s="295">
        <v>0</v>
      </c>
      <c r="AG521" s="295">
        <v>0</v>
      </c>
      <c r="AH521" s="232" t="s">
        <v>3280</v>
      </c>
      <c r="AI521" s="232">
        <v>3102786703</v>
      </c>
      <c r="AJ521" s="366" t="s">
        <v>3281</v>
      </c>
      <c r="AK521" s="306">
        <v>37432</v>
      </c>
      <c r="AL521" s="293">
        <v>23</v>
      </c>
      <c r="AM521" s="301" t="str">
        <f t="shared" si="238"/>
        <v>AUXILIAR DE ENFERMERIA</v>
      </c>
      <c r="AN521" s="301" t="s">
        <v>3276</v>
      </c>
    </row>
    <row r="522" spans="1:40" ht="17.25" customHeight="1" x14ac:dyDescent="0.3">
      <c r="A522" s="576">
        <v>521</v>
      </c>
      <c r="B522" s="525" t="s">
        <v>1248</v>
      </c>
      <c r="C522" s="295" t="s">
        <v>1466</v>
      </c>
      <c r="D522" s="232" t="s">
        <v>2732</v>
      </c>
      <c r="E522" s="293" t="s">
        <v>62</v>
      </c>
      <c r="F522" s="295" t="s">
        <v>434</v>
      </c>
      <c r="G522" s="545" t="s">
        <v>1325</v>
      </c>
      <c r="H522" s="560">
        <v>9450000</v>
      </c>
      <c r="I522" s="232" t="s">
        <v>3282</v>
      </c>
      <c r="J522" s="517">
        <v>38143643</v>
      </c>
      <c r="K522" s="538" t="s">
        <v>89</v>
      </c>
      <c r="L522" s="297">
        <v>8</v>
      </c>
      <c r="M522" s="297">
        <v>1289</v>
      </c>
      <c r="N522" s="299">
        <v>46087</v>
      </c>
      <c r="O522" s="561">
        <v>1578150000</v>
      </c>
      <c r="P522" s="302">
        <v>46126</v>
      </c>
      <c r="Q522" s="293" t="s">
        <v>50</v>
      </c>
      <c r="R522" s="302">
        <v>46128</v>
      </c>
      <c r="S522" s="293">
        <v>1698</v>
      </c>
      <c r="T522" s="495">
        <v>221202</v>
      </c>
      <c r="U522" s="555">
        <f t="shared" si="237"/>
        <v>9450000</v>
      </c>
      <c r="V522" s="300">
        <v>46127</v>
      </c>
      <c r="W522" s="301" t="s">
        <v>3283</v>
      </c>
      <c r="X522" s="302">
        <v>46134</v>
      </c>
      <c r="Y522" s="307">
        <v>46224</v>
      </c>
      <c r="Z522" s="299"/>
      <c r="AA522" s="295"/>
      <c r="AB522" s="303">
        <f t="shared" si="236"/>
        <v>3150000</v>
      </c>
      <c r="AC522" s="295"/>
      <c r="AD522" s="629" t="s">
        <v>3284</v>
      </c>
      <c r="AE522" s="295">
        <v>0</v>
      </c>
      <c r="AF522" s="295">
        <v>0</v>
      </c>
      <c r="AG522" s="295">
        <v>0</v>
      </c>
      <c r="AH522" s="232" t="s">
        <v>3285</v>
      </c>
      <c r="AI522" s="402">
        <v>3209384277</v>
      </c>
      <c r="AJ522" s="366" t="s">
        <v>3286</v>
      </c>
      <c r="AK522" s="306">
        <v>29490</v>
      </c>
      <c r="AL522" s="293">
        <v>46</v>
      </c>
      <c r="AM522" s="301" t="str">
        <f t="shared" si="238"/>
        <v>AUXILIAR DE ENFERMERIA</v>
      </c>
      <c r="AN522" s="301" t="s">
        <v>3276</v>
      </c>
    </row>
    <row r="523" spans="1:40" ht="17.25" customHeight="1" x14ac:dyDescent="0.3">
      <c r="A523" s="576">
        <v>522</v>
      </c>
      <c r="B523" s="525" t="s">
        <v>1248</v>
      </c>
      <c r="C523" s="295" t="s">
        <v>1466</v>
      </c>
      <c r="D523" s="232" t="s">
        <v>2757</v>
      </c>
      <c r="E523" s="293" t="s">
        <v>62</v>
      </c>
      <c r="F523" s="294" t="s">
        <v>1426</v>
      </c>
      <c r="G523" s="545" t="s">
        <v>1325</v>
      </c>
      <c r="H523" s="560">
        <v>19200000</v>
      </c>
      <c r="I523" s="262" t="s">
        <v>3287</v>
      </c>
      <c r="J523" s="517">
        <v>1005690736</v>
      </c>
      <c r="K523" s="538" t="s">
        <v>89</v>
      </c>
      <c r="L523" s="297">
        <v>0</v>
      </c>
      <c r="M523" s="297">
        <v>1286</v>
      </c>
      <c r="N523" s="299">
        <v>46087</v>
      </c>
      <c r="O523" s="567">
        <v>1068800000</v>
      </c>
      <c r="P523" s="302">
        <v>46126</v>
      </c>
      <c r="Q523" s="293" t="s">
        <v>50</v>
      </c>
      <c r="R523" s="302">
        <v>46132</v>
      </c>
      <c r="S523" s="293">
        <v>1755</v>
      </c>
      <c r="T523" s="495">
        <v>221201</v>
      </c>
      <c r="U523" s="555">
        <f t="shared" si="237"/>
        <v>19200000</v>
      </c>
      <c r="V523" s="300">
        <v>46129</v>
      </c>
      <c r="W523" s="301" t="s">
        <v>3288</v>
      </c>
      <c r="X523" s="302">
        <v>46134</v>
      </c>
      <c r="Y523" s="307">
        <v>46224</v>
      </c>
      <c r="Z523" s="299"/>
      <c r="AA523" s="295"/>
      <c r="AB523" s="303">
        <f t="shared" si="236"/>
        <v>6400000</v>
      </c>
      <c r="AC523" s="295"/>
      <c r="AD523" s="628" t="s">
        <v>3289</v>
      </c>
      <c r="AE523" s="295">
        <v>0</v>
      </c>
      <c r="AF523" s="295">
        <v>0</v>
      </c>
      <c r="AG523" s="295">
        <v>0</v>
      </c>
      <c r="AH523" s="232" t="s">
        <v>3290</v>
      </c>
      <c r="AI523" s="232">
        <v>3022021935</v>
      </c>
      <c r="AJ523" s="366" t="s">
        <v>3291</v>
      </c>
      <c r="AK523" s="306">
        <v>36995</v>
      </c>
      <c r="AL523" s="293">
        <v>25</v>
      </c>
      <c r="AM523" s="301" t="str">
        <f t="shared" si="238"/>
        <v>ENFERMERO(A)</v>
      </c>
      <c r="AN523" s="301" t="s">
        <v>3276</v>
      </c>
    </row>
    <row r="524" spans="1:40" ht="17.25" customHeight="1" x14ac:dyDescent="0.3">
      <c r="A524" s="576">
        <v>523</v>
      </c>
      <c r="B524" s="525" t="s">
        <v>1515</v>
      </c>
      <c r="C524" s="295" t="s">
        <v>1466</v>
      </c>
      <c r="D524" s="232" t="s">
        <v>2411</v>
      </c>
      <c r="E524" s="293" t="s">
        <v>62</v>
      </c>
      <c r="F524" s="295" t="s">
        <v>107</v>
      </c>
      <c r="G524" s="545" t="s">
        <v>1325</v>
      </c>
      <c r="H524" s="555">
        <v>25650000</v>
      </c>
      <c r="I524" s="295" t="s">
        <v>3292</v>
      </c>
      <c r="J524" s="508">
        <v>1071163111</v>
      </c>
      <c r="K524" s="538" t="s">
        <v>3293</v>
      </c>
      <c r="L524" s="297">
        <v>8</v>
      </c>
      <c r="M524" s="297">
        <v>1285</v>
      </c>
      <c r="N524" s="299">
        <v>46087</v>
      </c>
      <c r="O524" s="561">
        <v>1427850000</v>
      </c>
      <c r="P524" s="302">
        <v>46126</v>
      </c>
      <c r="Q524" s="293" t="s">
        <v>50</v>
      </c>
      <c r="R524" s="302">
        <v>46128</v>
      </c>
      <c r="S524" s="293">
        <v>1697</v>
      </c>
      <c r="T524" s="495">
        <v>221201</v>
      </c>
      <c r="U524" s="555">
        <f>+H524</f>
        <v>25650000</v>
      </c>
      <c r="V524" s="300">
        <v>46128</v>
      </c>
      <c r="W524" s="301" t="s">
        <v>3294</v>
      </c>
      <c r="X524" s="302">
        <v>46136</v>
      </c>
      <c r="Y524" s="307">
        <v>46226</v>
      </c>
      <c r="Z524" s="299"/>
      <c r="AA524" s="295"/>
      <c r="AB524" s="303">
        <f t="shared" si="236"/>
        <v>8550000</v>
      </c>
      <c r="AC524" s="295"/>
      <c r="AD524" s="629" t="s">
        <v>3295</v>
      </c>
      <c r="AE524" s="295">
        <v>0</v>
      </c>
      <c r="AF524" s="295">
        <v>0</v>
      </c>
      <c r="AG524" s="295">
        <v>0</v>
      </c>
      <c r="AH524" s="295" t="s">
        <v>3296</v>
      </c>
      <c r="AI524" s="295">
        <v>3012163220</v>
      </c>
      <c r="AJ524" s="312" t="s">
        <v>3297</v>
      </c>
      <c r="AK524" s="306">
        <v>31946</v>
      </c>
      <c r="AL524" s="293">
        <v>38</v>
      </c>
      <c r="AM524" s="301" t="s">
        <v>1440</v>
      </c>
      <c r="AN524" s="301" t="s">
        <v>3276</v>
      </c>
    </row>
    <row r="525" spans="1:40" ht="17.25" customHeight="1" x14ac:dyDescent="0.3">
      <c r="A525" s="576">
        <v>524</v>
      </c>
      <c r="B525" s="525" t="s">
        <v>1515</v>
      </c>
      <c r="C525" s="295" t="s">
        <v>1466</v>
      </c>
      <c r="D525" s="232" t="s">
        <v>2399</v>
      </c>
      <c r="E525" s="293" t="s">
        <v>62</v>
      </c>
      <c r="F525" s="296" t="s">
        <v>769</v>
      </c>
      <c r="G525" s="545" t="s">
        <v>1325</v>
      </c>
      <c r="H525" s="555">
        <v>15900000</v>
      </c>
      <c r="I525" s="295" t="s">
        <v>3298</v>
      </c>
      <c r="J525" s="508">
        <v>1110534545</v>
      </c>
      <c r="K525" s="538" t="s">
        <v>89</v>
      </c>
      <c r="L525" s="297">
        <v>4</v>
      </c>
      <c r="M525" s="297">
        <v>1287</v>
      </c>
      <c r="N525" s="299">
        <v>46087</v>
      </c>
      <c r="O525" s="561">
        <v>885100000</v>
      </c>
      <c r="P525" s="302">
        <v>46126</v>
      </c>
      <c r="Q525" s="293" t="s">
        <v>50</v>
      </c>
      <c r="R525" s="302">
        <v>46128</v>
      </c>
      <c r="S525" s="293">
        <v>1696</v>
      </c>
      <c r="T525" s="495">
        <v>221202</v>
      </c>
      <c r="U525" s="555">
        <f>+H525</f>
        <v>15900000</v>
      </c>
      <c r="V525" s="300">
        <v>46128</v>
      </c>
      <c r="W525" s="301" t="s">
        <v>3299</v>
      </c>
      <c r="X525" s="302">
        <v>46134</v>
      </c>
      <c r="Y525" s="307">
        <v>46224</v>
      </c>
      <c r="Z525" s="299"/>
      <c r="AA525" s="295"/>
      <c r="AB525" s="303">
        <f t="shared" si="236"/>
        <v>5300000</v>
      </c>
      <c r="AC525" s="295"/>
      <c r="AD525" s="628" t="s">
        <v>3300</v>
      </c>
      <c r="AE525" s="295">
        <v>0</v>
      </c>
      <c r="AF525" s="295">
        <v>0</v>
      </c>
      <c r="AG525" s="295">
        <v>0</v>
      </c>
      <c r="AH525" s="295" t="s">
        <v>3301</v>
      </c>
      <c r="AI525" s="312">
        <v>3001471728</v>
      </c>
      <c r="AJ525" s="312" t="s">
        <v>3302</v>
      </c>
      <c r="AK525" s="306">
        <v>34075</v>
      </c>
      <c r="AL525" s="293">
        <v>33</v>
      </c>
      <c r="AM525" s="301" t="s">
        <v>769</v>
      </c>
      <c r="AN525" s="301" t="s">
        <v>3276</v>
      </c>
    </row>
    <row r="526" spans="1:40" ht="17.25" customHeight="1" x14ac:dyDescent="0.3">
      <c r="A526" s="576">
        <v>525</v>
      </c>
      <c r="B526" s="525" t="s">
        <v>1248</v>
      </c>
      <c r="C526" s="295" t="s">
        <v>1466</v>
      </c>
      <c r="D526" s="232" t="s">
        <v>2698</v>
      </c>
      <c r="E526" s="293" t="s">
        <v>62</v>
      </c>
      <c r="F526" s="295" t="s">
        <v>434</v>
      </c>
      <c r="G526" s="545" t="s">
        <v>1325</v>
      </c>
      <c r="H526" s="555">
        <v>12600000</v>
      </c>
      <c r="I526" s="232" t="s">
        <v>3303</v>
      </c>
      <c r="J526" s="517">
        <v>1075251739</v>
      </c>
      <c r="K526" s="538" t="s">
        <v>250</v>
      </c>
      <c r="L526" s="297">
        <v>4</v>
      </c>
      <c r="M526" s="297">
        <v>1289</v>
      </c>
      <c r="N526" s="299">
        <v>46087</v>
      </c>
      <c r="O526" s="561">
        <v>1578150000</v>
      </c>
      <c r="P526" s="302">
        <v>46127</v>
      </c>
      <c r="Q526" s="293" t="s">
        <v>50</v>
      </c>
      <c r="R526" s="493"/>
      <c r="S526" s="393"/>
      <c r="T526" s="495">
        <v>221202</v>
      </c>
      <c r="U526" s="555">
        <f t="shared" ref="U526:U531" si="239">+H526</f>
        <v>12600000</v>
      </c>
      <c r="V526" s="300"/>
      <c r="W526" s="404" t="s">
        <v>891</v>
      </c>
      <c r="X526" s="302"/>
      <c r="Y526" s="307" t="s">
        <v>1537</v>
      </c>
      <c r="Z526" s="299"/>
      <c r="AA526" s="295"/>
      <c r="AB526" s="303">
        <f>+U526/4</f>
        <v>3150000</v>
      </c>
      <c r="AC526" s="295"/>
      <c r="AD526" s="629" t="s">
        <v>3304</v>
      </c>
      <c r="AE526" s="295">
        <v>0</v>
      </c>
      <c r="AF526" s="295">
        <v>0</v>
      </c>
      <c r="AG526" s="295">
        <v>0</v>
      </c>
      <c r="AH526" s="232" t="s">
        <v>3305</v>
      </c>
      <c r="AI526" s="232">
        <v>3506642696</v>
      </c>
      <c r="AJ526" s="366" t="s">
        <v>3306</v>
      </c>
      <c r="AK526" s="306">
        <v>33299</v>
      </c>
      <c r="AL526" s="293">
        <v>34</v>
      </c>
      <c r="AM526" s="301" t="str">
        <f>+F526</f>
        <v>AUXILIAR DE ENFERMERIA</v>
      </c>
      <c r="AN526" s="301" t="s">
        <v>3307</v>
      </c>
    </row>
    <row r="527" spans="1:40" ht="17.25" customHeight="1" x14ac:dyDescent="0.3">
      <c r="A527" s="576">
        <v>526</v>
      </c>
      <c r="B527" s="525" t="s">
        <v>1248</v>
      </c>
      <c r="C527" s="295" t="s">
        <v>1466</v>
      </c>
      <c r="D527" s="232" t="s">
        <v>2705</v>
      </c>
      <c r="E527" s="293" t="s">
        <v>62</v>
      </c>
      <c r="F527" s="295" t="s">
        <v>434</v>
      </c>
      <c r="G527" s="545" t="s">
        <v>1325</v>
      </c>
      <c r="H527" s="560">
        <v>12600000</v>
      </c>
      <c r="I527" s="232" t="s">
        <v>3308</v>
      </c>
      <c r="J527" s="517">
        <v>1104545524</v>
      </c>
      <c r="K527" s="538" t="s">
        <v>89</v>
      </c>
      <c r="L527" s="297">
        <v>5</v>
      </c>
      <c r="M527" s="297">
        <v>1289</v>
      </c>
      <c r="N527" s="299">
        <v>46087</v>
      </c>
      <c r="O527" s="561">
        <v>1578150000</v>
      </c>
      <c r="P527" s="302">
        <v>46127</v>
      </c>
      <c r="Q527" s="293" t="s">
        <v>50</v>
      </c>
      <c r="R527" s="302">
        <v>46128</v>
      </c>
      <c r="S527" s="293">
        <v>1695</v>
      </c>
      <c r="T527" s="495">
        <v>221202</v>
      </c>
      <c r="U527" s="555">
        <f t="shared" si="239"/>
        <v>12600000</v>
      </c>
      <c r="V527" s="300">
        <v>46128</v>
      </c>
      <c r="W527" s="405">
        <v>100055483</v>
      </c>
      <c r="X527" s="350">
        <v>46141</v>
      </c>
      <c r="Y527" s="307">
        <v>46262</v>
      </c>
      <c r="Z527" s="299"/>
      <c r="AA527" s="295"/>
      <c r="AB527" s="303">
        <f t="shared" ref="AB527:AB531" si="240">+U527/4</f>
        <v>3150000</v>
      </c>
      <c r="AC527" s="295"/>
      <c r="AD527" s="628" t="s">
        <v>3309</v>
      </c>
      <c r="AE527" s="295">
        <v>0</v>
      </c>
      <c r="AF527" s="295">
        <v>0</v>
      </c>
      <c r="AG527" s="295">
        <v>0</v>
      </c>
      <c r="AH527" s="232" t="s">
        <v>3310</v>
      </c>
      <c r="AI527" s="232">
        <v>3162124479</v>
      </c>
      <c r="AJ527" s="366" t="s">
        <v>3311</v>
      </c>
      <c r="AK527" s="306">
        <v>38415</v>
      </c>
      <c r="AL527" s="293">
        <v>21</v>
      </c>
      <c r="AM527" s="301" t="str">
        <f t="shared" ref="AM527:AM531" si="241">+F527</f>
        <v>AUXILIAR DE ENFERMERIA</v>
      </c>
      <c r="AN527" s="301" t="s">
        <v>3307</v>
      </c>
    </row>
    <row r="528" spans="1:40" ht="17.25" customHeight="1" x14ac:dyDescent="0.3">
      <c r="A528" s="576">
        <v>527</v>
      </c>
      <c r="B528" s="525" t="s">
        <v>1248</v>
      </c>
      <c r="C528" s="295" t="s">
        <v>1466</v>
      </c>
      <c r="D528" s="232" t="s">
        <v>2710</v>
      </c>
      <c r="E528" s="293" t="s">
        <v>62</v>
      </c>
      <c r="F528" s="295" t="s">
        <v>434</v>
      </c>
      <c r="G528" s="545" t="s">
        <v>1325</v>
      </c>
      <c r="H528" s="555">
        <v>12600000</v>
      </c>
      <c r="I528" s="232" t="s">
        <v>3312</v>
      </c>
      <c r="J528" s="517">
        <v>1110523027</v>
      </c>
      <c r="K528" s="538" t="s">
        <v>89</v>
      </c>
      <c r="L528" s="297">
        <v>3</v>
      </c>
      <c r="M528" s="297">
        <v>1289</v>
      </c>
      <c r="N528" s="299">
        <v>46087</v>
      </c>
      <c r="O528" s="561">
        <v>1578150000</v>
      </c>
      <c r="P528" s="302">
        <v>46127</v>
      </c>
      <c r="Q528" s="293" t="s">
        <v>50</v>
      </c>
      <c r="R528" s="302">
        <v>46128</v>
      </c>
      <c r="S528" s="293">
        <v>1694</v>
      </c>
      <c r="T528" s="495">
        <v>221202</v>
      </c>
      <c r="U528" s="555">
        <f t="shared" si="239"/>
        <v>12600000</v>
      </c>
      <c r="V528" s="300">
        <v>46127</v>
      </c>
      <c r="W528" s="311" t="s">
        <v>3313</v>
      </c>
      <c r="X528" s="302">
        <v>46153</v>
      </c>
      <c r="Y528" s="307">
        <v>46275</v>
      </c>
      <c r="Z528" s="299"/>
      <c r="AA528" s="295"/>
      <c r="AB528" s="303">
        <f t="shared" si="240"/>
        <v>3150000</v>
      </c>
      <c r="AC528" s="295"/>
      <c r="AD528" s="629" t="s">
        <v>3314</v>
      </c>
      <c r="AE528" s="295">
        <v>0</v>
      </c>
      <c r="AF528" s="295">
        <v>0</v>
      </c>
      <c r="AG528" s="295">
        <v>0</v>
      </c>
      <c r="AH528" s="232" t="s">
        <v>3315</v>
      </c>
      <c r="AI528" s="232">
        <v>3112891876</v>
      </c>
      <c r="AJ528" s="366" t="s">
        <v>3316</v>
      </c>
      <c r="AK528" s="306">
        <v>33738</v>
      </c>
      <c r="AL528" s="293">
        <v>33</v>
      </c>
      <c r="AM528" s="301" t="str">
        <f t="shared" si="241"/>
        <v>AUXILIAR DE ENFERMERIA</v>
      </c>
      <c r="AN528" s="301" t="s">
        <v>3307</v>
      </c>
    </row>
    <row r="529" spans="1:40" ht="17.25" customHeight="1" x14ac:dyDescent="0.3">
      <c r="A529" s="576">
        <v>528</v>
      </c>
      <c r="B529" s="525" t="s">
        <v>1248</v>
      </c>
      <c r="C529" s="295" t="s">
        <v>1466</v>
      </c>
      <c r="D529" s="232" t="s">
        <v>1789</v>
      </c>
      <c r="E529" s="293" t="s">
        <v>62</v>
      </c>
      <c r="F529" s="296" t="s">
        <v>769</v>
      </c>
      <c r="G529" s="545" t="s">
        <v>1325</v>
      </c>
      <c r="H529" s="560">
        <v>21200000</v>
      </c>
      <c r="I529" s="232" t="s">
        <v>3317</v>
      </c>
      <c r="J529" s="517">
        <v>1020722292</v>
      </c>
      <c r="K529" s="533" t="s">
        <v>170</v>
      </c>
      <c r="L529" s="297">
        <v>6</v>
      </c>
      <c r="M529" s="297">
        <v>1287</v>
      </c>
      <c r="N529" s="299">
        <v>46087</v>
      </c>
      <c r="O529" s="567">
        <v>885100000</v>
      </c>
      <c r="P529" s="302">
        <v>46127</v>
      </c>
      <c r="Q529" s="293" t="s">
        <v>50</v>
      </c>
      <c r="R529" s="302">
        <v>46128</v>
      </c>
      <c r="S529" s="293">
        <v>1693</v>
      </c>
      <c r="T529" s="495">
        <v>221201</v>
      </c>
      <c r="U529" s="555">
        <f t="shared" si="239"/>
        <v>21200000</v>
      </c>
      <c r="V529" s="300">
        <v>46132</v>
      </c>
      <c r="W529" s="301" t="s">
        <v>3318</v>
      </c>
      <c r="X529" s="302">
        <v>46136</v>
      </c>
      <c r="Y529" s="307">
        <v>46257</v>
      </c>
      <c r="Z529" s="299"/>
      <c r="AA529" s="295"/>
      <c r="AB529" s="303">
        <f t="shared" si="240"/>
        <v>5300000</v>
      </c>
      <c r="AC529" s="295"/>
      <c r="AD529" s="628" t="s">
        <v>3319</v>
      </c>
      <c r="AE529" s="295">
        <v>0</v>
      </c>
      <c r="AF529" s="295">
        <v>0</v>
      </c>
      <c r="AG529" s="295">
        <v>0</v>
      </c>
      <c r="AH529" s="232" t="s">
        <v>3320</v>
      </c>
      <c r="AI529" s="232">
        <v>3025905818</v>
      </c>
      <c r="AJ529" s="366" t="s">
        <v>3321</v>
      </c>
      <c r="AK529" s="306">
        <v>31814</v>
      </c>
      <c r="AL529" s="293">
        <v>38</v>
      </c>
      <c r="AM529" s="301" t="str">
        <f t="shared" si="241"/>
        <v>PSICOLOGO</v>
      </c>
      <c r="AN529" s="301" t="s">
        <v>3307</v>
      </c>
    </row>
    <row r="530" spans="1:40" ht="17.25" customHeight="1" x14ac:dyDescent="0.3">
      <c r="A530" s="576">
        <v>529</v>
      </c>
      <c r="B530" s="525" t="s">
        <v>1248</v>
      </c>
      <c r="C530" s="295" t="s">
        <v>1466</v>
      </c>
      <c r="D530" s="232" t="s">
        <v>2721</v>
      </c>
      <c r="E530" s="293" t="s">
        <v>62</v>
      </c>
      <c r="F530" s="294" t="s">
        <v>1426</v>
      </c>
      <c r="G530" s="545" t="s">
        <v>1325</v>
      </c>
      <c r="H530" s="560">
        <v>25600000</v>
      </c>
      <c r="I530" s="232" t="s">
        <v>3322</v>
      </c>
      <c r="J530" s="517">
        <v>1105671921</v>
      </c>
      <c r="K530" s="538" t="s">
        <v>1274</v>
      </c>
      <c r="L530" s="297">
        <v>9</v>
      </c>
      <c r="M530" s="297">
        <v>1286</v>
      </c>
      <c r="N530" s="299">
        <v>46087</v>
      </c>
      <c r="O530" s="567">
        <v>1068800000</v>
      </c>
      <c r="P530" s="302">
        <v>46127</v>
      </c>
      <c r="Q530" s="293" t="s">
        <v>50</v>
      </c>
      <c r="R530" s="302">
        <v>46128</v>
      </c>
      <c r="S530" s="293">
        <v>1692</v>
      </c>
      <c r="T530" s="495">
        <v>221201</v>
      </c>
      <c r="U530" s="555">
        <f t="shared" si="239"/>
        <v>25600000</v>
      </c>
      <c r="V530" s="300">
        <v>46127</v>
      </c>
      <c r="W530" s="301">
        <v>100055473</v>
      </c>
      <c r="X530" s="302">
        <v>46141</v>
      </c>
      <c r="Y530" s="307">
        <v>46262</v>
      </c>
      <c r="Z530" s="299"/>
      <c r="AA530" s="295"/>
      <c r="AB530" s="303">
        <f t="shared" si="240"/>
        <v>6400000</v>
      </c>
      <c r="AC530" s="295"/>
      <c r="AD530" s="629" t="s">
        <v>3323</v>
      </c>
      <c r="AE530" s="295">
        <v>0</v>
      </c>
      <c r="AF530" s="295">
        <v>0</v>
      </c>
      <c r="AG530" s="295">
        <v>0</v>
      </c>
      <c r="AH530" s="232" t="s">
        <v>3324</v>
      </c>
      <c r="AI530" s="232">
        <v>3218954246</v>
      </c>
      <c r="AJ530" s="366" t="s">
        <v>3325</v>
      </c>
      <c r="AK530" s="306">
        <v>31428</v>
      </c>
      <c r="AL530" s="293">
        <v>39</v>
      </c>
      <c r="AM530" s="301" t="str">
        <f t="shared" si="241"/>
        <v>ENFERMERO(A)</v>
      </c>
      <c r="AN530" s="301" t="s">
        <v>3307</v>
      </c>
    </row>
    <row r="531" spans="1:40" ht="17.25" customHeight="1" x14ac:dyDescent="0.3">
      <c r="A531" s="576">
        <v>530</v>
      </c>
      <c r="B531" s="525" t="s">
        <v>1248</v>
      </c>
      <c r="C531" s="295" t="s">
        <v>1466</v>
      </c>
      <c r="D531" s="232" t="s">
        <v>2727</v>
      </c>
      <c r="E531" s="293" t="s">
        <v>62</v>
      </c>
      <c r="F531" s="295" t="s">
        <v>107</v>
      </c>
      <c r="G531" s="545" t="s">
        <v>1325</v>
      </c>
      <c r="H531" s="560">
        <v>34200000</v>
      </c>
      <c r="I531" s="232" t="s">
        <v>3326</v>
      </c>
      <c r="J531" s="517">
        <v>1000855469</v>
      </c>
      <c r="K531" s="533" t="s">
        <v>170</v>
      </c>
      <c r="L531" s="297">
        <v>0</v>
      </c>
      <c r="M531" s="297">
        <v>1285</v>
      </c>
      <c r="N531" s="299">
        <v>46087</v>
      </c>
      <c r="O531" s="567">
        <v>1427850000</v>
      </c>
      <c r="P531" s="302">
        <v>46127</v>
      </c>
      <c r="Q531" s="293" t="s">
        <v>50</v>
      </c>
      <c r="R531" s="302">
        <v>46129</v>
      </c>
      <c r="S531" s="293">
        <v>1730</v>
      </c>
      <c r="T531" s="495">
        <v>221201</v>
      </c>
      <c r="U531" s="555">
        <f t="shared" si="239"/>
        <v>34200000</v>
      </c>
      <c r="V531" s="300"/>
      <c r="W531" s="386"/>
      <c r="X531" s="302"/>
      <c r="Y531" s="307" t="s">
        <v>1537</v>
      </c>
      <c r="Z531" s="406"/>
      <c r="AA531" s="295"/>
      <c r="AB531" s="303">
        <f t="shared" si="240"/>
        <v>8550000</v>
      </c>
      <c r="AC531" s="295"/>
      <c r="AD531" s="628" t="s">
        <v>3327</v>
      </c>
      <c r="AE531" s="295">
        <v>0</v>
      </c>
      <c r="AF531" s="295">
        <v>0</v>
      </c>
      <c r="AG531" s="295">
        <v>0</v>
      </c>
      <c r="AH531" s="232" t="s">
        <v>3328</v>
      </c>
      <c r="AI531" s="232">
        <v>3108680035</v>
      </c>
      <c r="AJ531" s="366" t="s">
        <v>3329</v>
      </c>
      <c r="AK531" s="306">
        <v>36645</v>
      </c>
      <c r="AL531" s="293">
        <v>25</v>
      </c>
      <c r="AM531" s="301" t="str">
        <f t="shared" si="241"/>
        <v>MÉDICO GENERAL</v>
      </c>
      <c r="AN531" s="301" t="s">
        <v>3307</v>
      </c>
    </row>
    <row r="532" spans="1:40" ht="17.25" customHeight="1" x14ac:dyDescent="0.3">
      <c r="A532" s="576">
        <v>531</v>
      </c>
      <c r="B532" s="525" t="s">
        <v>1248</v>
      </c>
      <c r="C532" s="295" t="s">
        <v>1466</v>
      </c>
      <c r="D532" s="232" t="s">
        <v>2732</v>
      </c>
      <c r="E532" s="293" t="s">
        <v>62</v>
      </c>
      <c r="F532" s="295" t="s">
        <v>434</v>
      </c>
      <c r="G532" s="545" t="s">
        <v>1325</v>
      </c>
      <c r="H532" s="560">
        <v>9450000</v>
      </c>
      <c r="I532" s="232" t="s">
        <v>3330</v>
      </c>
      <c r="J532" s="517">
        <v>1234641962</v>
      </c>
      <c r="K532" s="538" t="s">
        <v>89</v>
      </c>
      <c r="L532" s="297">
        <v>0</v>
      </c>
      <c r="M532" s="297">
        <v>1289</v>
      </c>
      <c r="N532" s="299">
        <v>46087</v>
      </c>
      <c r="O532" s="561">
        <v>1578150000</v>
      </c>
      <c r="P532" s="302">
        <v>46127</v>
      </c>
      <c r="Q532" s="293" t="s">
        <v>50</v>
      </c>
      <c r="R532" s="302">
        <v>46129</v>
      </c>
      <c r="S532" s="293">
        <v>1730</v>
      </c>
      <c r="T532" s="495">
        <v>221202</v>
      </c>
      <c r="U532" s="555">
        <f t="shared" ref="U532:U535" si="242">+H532</f>
        <v>9450000</v>
      </c>
      <c r="V532" s="300">
        <v>46132</v>
      </c>
      <c r="W532" s="301">
        <v>100055585</v>
      </c>
      <c r="X532" s="302">
        <v>46140</v>
      </c>
      <c r="Y532" s="307">
        <v>46230</v>
      </c>
      <c r="Z532" s="299"/>
      <c r="AA532" s="406" t="s">
        <v>3331</v>
      </c>
      <c r="AB532" s="303">
        <f t="shared" ref="AB532:AB537" si="243">+U532/3</f>
        <v>3150000</v>
      </c>
      <c r="AC532" s="295"/>
      <c r="AD532" s="629" t="s">
        <v>3332</v>
      </c>
      <c r="AE532" s="295">
        <v>0</v>
      </c>
      <c r="AF532" s="295">
        <v>0</v>
      </c>
      <c r="AG532" s="295">
        <v>0</v>
      </c>
      <c r="AH532" s="232" t="s">
        <v>3333</v>
      </c>
      <c r="AI532" s="232">
        <v>3102771455</v>
      </c>
      <c r="AJ532" s="366" t="s">
        <v>3334</v>
      </c>
      <c r="AK532" s="306">
        <v>35980</v>
      </c>
      <c r="AL532" s="293">
        <v>27</v>
      </c>
      <c r="AM532" s="301" t="str">
        <f t="shared" ref="AM532:AM535" si="244">+F532</f>
        <v>AUXILIAR DE ENFERMERIA</v>
      </c>
      <c r="AN532" s="301" t="s">
        <v>3335</v>
      </c>
    </row>
    <row r="533" spans="1:40" ht="17.25" customHeight="1" x14ac:dyDescent="0.3">
      <c r="A533" s="576">
        <v>532</v>
      </c>
      <c r="B533" s="525" t="s">
        <v>1248</v>
      </c>
      <c r="C533" s="295" t="s">
        <v>1466</v>
      </c>
      <c r="D533" s="232" t="s">
        <v>2732</v>
      </c>
      <c r="E533" s="293" t="s">
        <v>62</v>
      </c>
      <c r="F533" s="295" t="s">
        <v>434</v>
      </c>
      <c r="G533" s="545" t="s">
        <v>1325</v>
      </c>
      <c r="H533" s="560">
        <v>9450000</v>
      </c>
      <c r="I533" s="232" t="s">
        <v>3336</v>
      </c>
      <c r="J533" s="517">
        <v>6782974</v>
      </c>
      <c r="K533" s="538" t="s">
        <v>170</v>
      </c>
      <c r="L533" s="297">
        <v>1</v>
      </c>
      <c r="M533" s="297">
        <v>1289</v>
      </c>
      <c r="N533" s="299">
        <v>46087</v>
      </c>
      <c r="O533" s="561">
        <v>1578150000</v>
      </c>
      <c r="P533" s="302">
        <v>46127</v>
      </c>
      <c r="Q533" s="293" t="s">
        <v>50</v>
      </c>
      <c r="R533" s="302">
        <v>46129</v>
      </c>
      <c r="S533" s="293">
        <v>1731</v>
      </c>
      <c r="T533" s="495">
        <v>221202</v>
      </c>
      <c r="U533" s="555">
        <f t="shared" si="242"/>
        <v>9450000</v>
      </c>
      <c r="V533" s="300">
        <v>46128</v>
      </c>
      <c r="W533" s="301" t="s">
        <v>3337</v>
      </c>
      <c r="X533" s="302">
        <v>46136</v>
      </c>
      <c r="Y533" s="307">
        <v>46226</v>
      </c>
      <c r="Z533" s="299"/>
      <c r="AA533" s="295"/>
      <c r="AB533" s="303">
        <f t="shared" si="243"/>
        <v>3150000</v>
      </c>
      <c r="AC533" s="295"/>
      <c r="AD533" s="628" t="s">
        <v>3338</v>
      </c>
      <c r="AE533" s="295">
        <v>0</v>
      </c>
      <c r="AF533" s="295">
        <v>0</v>
      </c>
      <c r="AG533" s="295">
        <v>0</v>
      </c>
      <c r="AH533" s="232" t="s">
        <v>3339</v>
      </c>
      <c r="AI533" s="232">
        <v>3164595981</v>
      </c>
      <c r="AJ533" s="384" t="s">
        <v>3340</v>
      </c>
      <c r="AK533" s="306">
        <v>27202</v>
      </c>
      <c r="AL533" s="293">
        <v>51</v>
      </c>
      <c r="AM533" s="301" t="str">
        <f t="shared" si="244"/>
        <v>AUXILIAR DE ENFERMERIA</v>
      </c>
      <c r="AN533" s="301" t="s">
        <v>3335</v>
      </c>
    </row>
    <row r="534" spans="1:40" ht="17.25" customHeight="1" x14ac:dyDescent="0.3">
      <c r="A534" s="576">
        <v>533</v>
      </c>
      <c r="B534" s="525" t="s">
        <v>1248</v>
      </c>
      <c r="C534" s="295" t="s">
        <v>1466</v>
      </c>
      <c r="D534" s="232" t="s">
        <v>2732</v>
      </c>
      <c r="E534" s="293" t="s">
        <v>62</v>
      </c>
      <c r="F534" s="295" t="s">
        <v>434</v>
      </c>
      <c r="G534" s="545" t="s">
        <v>1325</v>
      </c>
      <c r="H534" s="560">
        <v>9450000</v>
      </c>
      <c r="I534" s="232" t="s">
        <v>3341</v>
      </c>
      <c r="J534" s="517">
        <v>1118028616</v>
      </c>
      <c r="K534" s="538" t="s">
        <v>89</v>
      </c>
      <c r="L534" s="297">
        <v>8</v>
      </c>
      <c r="M534" s="297">
        <v>1289</v>
      </c>
      <c r="N534" s="299">
        <v>46087</v>
      </c>
      <c r="O534" s="561">
        <v>1578150000</v>
      </c>
      <c r="P534" s="302">
        <v>46127</v>
      </c>
      <c r="Q534" s="293" t="s">
        <v>50</v>
      </c>
      <c r="R534" s="302">
        <v>46129</v>
      </c>
      <c r="S534" s="293">
        <v>1732</v>
      </c>
      <c r="T534" s="495">
        <v>221202</v>
      </c>
      <c r="U534" s="555">
        <f t="shared" si="242"/>
        <v>9450000</v>
      </c>
      <c r="V534" s="300">
        <v>46129</v>
      </c>
      <c r="W534" s="301">
        <v>100055536</v>
      </c>
      <c r="X534" s="302">
        <v>46136</v>
      </c>
      <c r="Y534" s="307">
        <v>46226</v>
      </c>
      <c r="Z534" s="299"/>
      <c r="AA534" s="295"/>
      <c r="AB534" s="303">
        <f t="shared" si="243"/>
        <v>3150000</v>
      </c>
      <c r="AC534" s="295"/>
      <c r="AD534" s="629" t="s">
        <v>3342</v>
      </c>
      <c r="AE534" s="295">
        <v>0</v>
      </c>
      <c r="AF534" s="295">
        <v>0</v>
      </c>
      <c r="AG534" s="295">
        <v>0</v>
      </c>
      <c r="AH534" s="232" t="s">
        <v>3343</v>
      </c>
      <c r="AI534" s="402">
        <v>3208088954</v>
      </c>
      <c r="AJ534" s="384" t="s">
        <v>3344</v>
      </c>
      <c r="AK534" s="306">
        <v>35553</v>
      </c>
      <c r="AL534" s="293">
        <v>28</v>
      </c>
      <c r="AM534" s="301" t="str">
        <f t="shared" si="244"/>
        <v>AUXILIAR DE ENFERMERIA</v>
      </c>
      <c r="AN534" s="301" t="s">
        <v>3335</v>
      </c>
    </row>
    <row r="535" spans="1:40" ht="17.25" customHeight="1" x14ac:dyDescent="0.3">
      <c r="A535" s="576">
        <v>534</v>
      </c>
      <c r="B535" s="525" t="s">
        <v>1248</v>
      </c>
      <c r="C535" s="295" t="s">
        <v>1466</v>
      </c>
      <c r="D535" s="232" t="s">
        <v>2757</v>
      </c>
      <c r="E535" s="293" t="s">
        <v>62</v>
      </c>
      <c r="F535" s="294" t="s">
        <v>1426</v>
      </c>
      <c r="G535" s="545" t="s">
        <v>1325</v>
      </c>
      <c r="H535" s="560">
        <v>19200000</v>
      </c>
      <c r="I535" s="262" t="s">
        <v>3345</v>
      </c>
      <c r="J535" s="517">
        <v>1110513560</v>
      </c>
      <c r="K535" s="538" t="s">
        <v>89</v>
      </c>
      <c r="L535" s="297">
        <v>5</v>
      </c>
      <c r="M535" s="297">
        <v>1286</v>
      </c>
      <c r="N535" s="299">
        <v>46087</v>
      </c>
      <c r="O535" s="567">
        <v>1068800000</v>
      </c>
      <c r="P535" s="302">
        <v>46127</v>
      </c>
      <c r="Q535" s="293" t="s">
        <v>50</v>
      </c>
      <c r="R535" s="302">
        <v>46129</v>
      </c>
      <c r="S535" s="293">
        <v>1737</v>
      </c>
      <c r="T535" s="495">
        <v>221201</v>
      </c>
      <c r="U535" s="555">
        <f t="shared" si="242"/>
        <v>19200000</v>
      </c>
      <c r="V535" s="300">
        <v>46133</v>
      </c>
      <c r="W535" s="301" t="s">
        <v>3346</v>
      </c>
      <c r="X535" s="302">
        <v>46141</v>
      </c>
      <c r="Y535" s="307">
        <v>46231</v>
      </c>
      <c r="Z535" s="299"/>
      <c r="AA535" s="295"/>
      <c r="AB535" s="303">
        <f t="shared" si="243"/>
        <v>6400000</v>
      </c>
      <c r="AC535" s="295"/>
      <c r="AD535" s="628" t="s">
        <v>3347</v>
      </c>
      <c r="AE535" s="295">
        <v>0</v>
      </c>
      <c r="AF535" s="295">
        <v>0</v>
      </c>
      <c r="AG535" s="295">
        <v>0</v>
      </c>
      <c r="AH535" s="232" t="s">
        <v>3348</v>
      </c>
      <c r="AI535" s="232">
        <v>3143991299</v>
      </c>
      <c r="AJ535" s="384" t="s">
        <v>3349</v>
      </c>
      <c r="AK535" s="306">
        <v>33449</v>
      </c>
      <c r="AL535" s="293">
        <v>34</v>
      </c>
      <c r="AM535" s="301" t="str">
        <f t="shared" si="244"/>
        <v>ENFERMERO(A)</v>
      </c>
      <c r="AN535" s="301" t="s">
        <v>3335</v>
      </c>
    </row>
    <row r="536" spans="1:40" ht="17.25" customHeight="1" x14ac:dyDescent="0.3">
      <c r="A536" s="576">
        <v>535</v>
      </c>
      <c r="B536" s="525" t="s">
        <v>1515</v>
      </c>
      <c r="C536" s="295" t="s">
        <v>1466</v>
      </c>
      <c r="D536" s="232" t="s">
        <v>2411</v>
      </c>
      <c r="E536" s="293" t="s">
        <v>62</v>
      </c>
      <c r="F536" s="295" t="s">
        <v>107</v>
      </c>
      <c r="G536" s="545" t="s">
        <v>1325</v>
      </c>
      <c r="H536" s="555">
        <v>25650000</v>
      </c>
      <c r="I536" s="295" t="s">
        <v>3350</v>
      </c>
      <c r="J536" s="508">
        <v>1075296911</v>
      </c>
      <c r="K536" s="538" t="s">
        <v>250</v>
      </c>
      <c r="L536" s="297">
        <v>9</v>
      </c>
      <c r="M536" s="297">
        <v>1285</v>
      </c>
      <c r="N536" s="299">
        <v>46087</v>
      </c>
      <c r="O536" s="561">
        <v>1427850000</v>
      </c>
      <c r="P536" s="302">
        <v>46127</v>
      </c>
      <c r="Q536" s="293" t="s">
        <v>50</v>
      </c>
      <c r="R536" s="302">
        <v>46129</v>
      </c>
      <c r="S536" s="293">
        <v>1735</v>
      </c>
      <c r="T536" s="495">
        <v>221201</v>
      </c>
      <c r="U536" s="555">
        <f>+H536</f>
        <v>25650000</v>
      </c>
      <c r="V536" s="300">
        <v>46129</v>
      </c>
      <c r="W536" s="301" t="s">
        <v>3351</v>
      </c>
      <c r="X536" s="302">
        <v>46146</v>
      </c>
      <c r="Y536" s="307">
        <v>46237</v>
      </c>
      <c r="Z536" s="299"/>
      <c r="AA536" s="295"/>
      <c r="AB536" s="303">
        <f t="shared" si="243"/>
        <v>8550000</v>
      </c>
      <c r="AC536" s="295"/>
      <c r="AD536" s="629" t="s">
        <v>3352</v>
      </c>
      <c r="AE536" s="295">
        <v>0</v>
      </c>
      <c r="AF536" s="295">
        <v>0</v>
      </c>
      <c r="AG536" s="295">
        <v>0</v>
      </c>
      <c r="AH536" s="295" t="s">
        <v>3353</v>
      </c>
      <c r="AI536" s="295">
        <v>3007349229</v>
      </c>
      <c r="AJ536" s="305" t="s">
        <v>3354</v>
      </c>
      <c r="AK536" s="306">
        <v>35177</v>
      </c>
      <c r="AL536" s="293">
        <v>29</v>
      </c>
      <c r="AM536" s="301" t="s">
        <v>1440</v>
      </c>
      <c r="AN536" s="301" t="s">
        <v>3335</v>
      </c>
    </row>
    <row r="537" spans="1:40" ht="17.25" customHeight="1" x14ac:dyDescent="0.3">
      <c r="A537" s="576">
        <v>536</v>
      </c>
      <c r="B537" s="525" t="s">
        <v>1515</v>
      </c>
      <c r="C537" s="295" t="s">
        <v>1466</v>
      </c>
      <c r="D537" s="232" t="s">
        <v>2399</v>
      </c>
      <c r="E537" s="293" t="s">
        <v>62</v>
      </c>
      <c r="F537" s="296" t="s">
        <v>769</v>
      </c>
      <c r="G537" s="545" t="s">
        <v>1325</v>
      </c>
      <c r="H537" s="555">
        <v>15900000</v>
      </c>
      <c r="I537" s="295" t="s">
        <v>3355</v>
      </c>
      <c r="J537" s="508">
        <v>65632594</v>
      </c>
      <c r="K537" s="538" t="s">
        <v>89</v>
      </c>
      <c r="L537" s="297">
        <v>1</v>
      </c>
      <c r="M537" s="297">
        <v>1287</v>
      </c>
      <c r="N537" s="299">
        <v>46087</v>
      </c>
      <c r="O537" s="561">
        <v>885100000</v>
      </c>
      <c r="P537" s="302">
        <v>46127</v>
      </c>
      <c r="Q537" s="293" t="s">
        <v>50</v>
      </c>
      <c r="R537" s="302">
        <v>46129</v>
      </c>
      <c r="S537" s="293">
        <v>1733</v>
      </c>
      <c r="T537" s="495">
        <v>221202</v>
      </c>
      <c r="U537" s="555">
        <f>+H537</f>
        <v>15900000</v>
      </c>
      <c r="V537" s="300">
        <v>46128</v>
      </c>
      <c r="W537" s="301" t="s">
        <v>3356</v>
      </c>
      <c r="X537" s="302">
        <v>46136</v>
      </c>
      <c r="Y537" s="307">
        <v>46226</v>
      </c>
      <c r="Z537" s="299"/>
      <c r="AA537" s="295"/>
      <c r="AB537" s="303">
        <f t="shared" si="243"/>
        <v>5300000</v>
      </c>
      <c r="AC537" s="295"/>
      <c r="AD537" s="628" t="s">
        <v>3352</v>
      </c>
      <c r="AE537" s="295">
        <v>0</v>
      </c>
      <c r="AF537" s="295">
        <v>0</v>
      </c>
      <c r="AG537" s="295">
        <v>0</v>
      </c>
      <c r="AH537" s="295" t="s">
        <v>3357</v>
      </c>
      <c r="AI537" s="312">
        <v>3125557070</v>
      </c>
      <c r="AJ537" s="305" t="s">
        <v>3358</v>
      </c>
      <c r="AK537" s="306">
        <v>31022</v>
      </c>
      <c r="AL537" s="293">
        <v>41</v>
      </c>
      <c r="AM537" s="301" t="s">
        <v>769</v>
      </c>
      <c r="AN537" s="301" t="s">
        <v>3335</v>
      </c>
    </row>
    <row r="538" spans="1:40" ht="17.25" customHeight="1" x14ac:dyDescent="0.3">
      <c r="A538" s="576">
        <v>537</v>
      </c>
      <c r="B538" s="525" t="s">
        <v>1331</v>
      </c>
      <c r="C538" s="295" t="s">
        <v>1249</v>
      </c>
      <c r="D538" s="294" t="s">
        <v>1332</v>
      </c>
      <c r="E538" s="293" t="s">
        <v>62</v>
      </c>
      <c r="F538" s="296" t="s">
        <v>1333</v>
      </c>
      <c r="G538" s="545" t="s">
        <v>1334</v>
      </c>
      <c r="H538" s="555">
        <v>12792600</v>
      </c>
      <c r="I538" s="295" t="s">
        <v>1335</v>
      </c>
      <c r="J538" s="508">
        <v>1110472406</v>
      </c>
      <c r="K538" s="538" t="s">
        <v>89</v>
      </c>
      <c r="L538" s="297">
        <v>1</v>
      </c>
      <c r="M538" s="297">
        <v>1436</v>
      </c>
      <c r="N538" s="299">
        <v>46125</v>
      </c>
      <c r="O538" s="561">
        <f t="shared" ref="O538" si="245">+H538</f>
        <v>12792600</v>
      </c>
      <c r="P538" s="302">
        <v>46129</v>
      </c>
      <c r="Q538" s="293" t="s">
        <v>50</v>
      </c>
      <c r="R538" s="302">
        <v>46132</v>
      </c>
      <c r="S538" s="293">
        <v>1756</v>
      </c>
      <c r="T538" s="495">
        <v>221001</v>
      </c>
      <c r="U538" s="555">
        <f t="shared" ref="U538" si="246">+H538</f>
        <v>12792600</v>
      </c>
      <c r="V538" s="300">
        <v>46132</v>
      </c>
      <c r="W538" s="301" t="s">
        <v>3359</v>
      </c>
      <c r="X538" s="302">
        <v>46143</v>
      </c>
      <c r="Y538" s="307">
        <v>46233</v>
      </c>
      <c r="Z538" s="349"/>
      <c r="AA538" s="295"/>
      <c r="AB538" s="303">
        <f>+U538/2</f>
        <v>6396300</v>
      </c>
      <c r="AC538" s="295"/>
      <c r="AD538" s="629" t="s">
        <v>3360</v>
      </c>
      <c r="AE538" s="295">
        <v>0</v>
      </c>
      <c r="AF538" s="295">
        <v>0</v>
      </c>
      <c r="AG538" s="295">
        <v>0</v>
      </c>
      <c r="AH538" s="295" t="s">
        <v>1338</v>
      </c>
      <c r="AI538" s="295">
        <v>2596056</v>
      </c>
      <c r="AJ538" s="312" t="s">
        <v>1339</v>
      </c>
      <c r="AK538" s="306">
        <v>32164</v>
      </c>
      <c r="AL538" s="293">
        <v>37</v>
      </c>
      <c r="AM538" s="301" t="s">
        <v>1341</v>
      </c>
      <c r="AN538" s="301" t="s">
        <v>1331</v>
      </c>
    </row>
    <row r="539" spans="1:40" ht="17.25" customHeight="1" x14ac:dyDescent="0.3">
      <c r="A539" s="576">
        <v>538</v>
      </c>
      <c r="B539" s="525" t="s">
        <v>41</v>
      </c>
      <c r="C539" s="295" t="s">
        <v>725</v>
      </c>
      <c r="D539" s="262" t="s">
        <v>3361</v>
      </c>
      <c r="E539" s="293" t="s">
        <v>62</v>
      </c>
      <c r="F539" s="296" t="s">
        <v>3362</v>
      </c>
      <c r="G539" s="545" t="s">
        <v>285</v>
      </c>
      <c r="H539" s="555">
        <v>6396300</v>
      </c>
      <c r="I539" s="262" t="s">
        <v>3363</v>
      </c>
      <c r="J539" s="520">
        <v>1110577637</v>
      </c>
      <c r="K539" s="538" t="s">
        <v>89</v>
      </c>
      <c r="L539" s="297">
        <v>8</v>
      </c>
      <c r="M539" s="297">
        <v>1451</v>
      </c>
      <c r="N539" s="299">
        <v>46127</v>
      </c>
      <c r="O539" s="561">
        <f>+H539</f>
        <v>6396300</v>
      </c>
      <c r="P539" s="302">
        <v>46129</v>
      </c>
      <c r="Q539" s="293" t="s">
        <v>50</v>
      </c>
      <c r="R539" s="302">
        <v>46129</v>
      </c>
      <c r="S539" s="293">
        <v>1734</v>
      </c>
      <c r="T539" s="495">
        <v>2101020302</v>
      </c>
      <c r="U539" s="555">
        <f>+O539</f>
        <v>6396300</v>
      </c>
      <c r="V539" s="300">
        <v>46140</v>
      </c>
      <c r="W539" s="301" t="s">
        <v>3364</v>
      </c>
      <c r="X539" s="302">
        <v>46146</v>
      </c>
      <c r="Y539" s="307">
        <v>46237</v>
      </c>
      <c r="Z539" s="299"/>
      <c r="AA539" s="295"/>
      <c r="AB539" s="303">
        <f>+U539/3</f>
        <v>2132100</v>
      </c>
      <c r="AC539" s="295"/>
      <c r="AD539" s="628" t="s">
        <v>3365</v>
      </c>
      <c r="AE539" s="295">
        <v>0</v>
      </c>
      <c r="AF539" s="295">
        <v>0</v>
      </c>
      <c r="AG539" s="295">
        <v>0</v>
      </c>
      <c r="AH539" s="312" t="s">
        <v>3366</v>
      </c>
      <c r="AI539" s="295">
        <v>3157995992</v>
      </c>
      <c r="AJ539" s="312" t="s">
        <v>3367</v>
      </c>
      <c r="AK539" s="306">
        <v>35404</v>
      </c>
      <c r="AL539" s="293">
        <v>29</v>
      </c>
      <c r="AM539" s="301" t="s">
        <v>274</v>
      </c>
      <c r="AN539" s="301" t="s">
        <v>285</v>
      </c>
    </row>
    <row r="540" spans="1:40" ht="17.25" customHeight="1" x14ac:dyDescent="0.3">
      <c r="A540" s="576">
        <v>539</v>
      </c>
      <c r="B540" s="525" t="s">
        <v>1515</v>
      </c>
      <c r="C540" s="295" t="s">
        <v>1466</v>
      </c>
      <c r="D540" s="232" t="s">
        <v>1557</v>
      </c>
      <c r="E540" s="293" t="s">
        <v>62</v>
      </c>
      <c r="F540" s="295" t="s">
        <v>434</v>
      </c>
      <c r="G540" s="545" t="s">
        <v>1325</v>
      </c>
      <c r="H540" s="555">
        <v>10350000</v>
      </c>
      <c r="I540" s="344" t="s">
        <v>3368</v>
      </c>
      <c r="J540" s="508">
        <v>1110060527</v>
      </c>
      <c r="K540" s="538" t="s">
        <v>89</v>
      </c>
      <c r="L540" s="297">
        <v>6</v>
      </c>
      <c r="M540" s="297">
        <v>1295</v>
      </c>
      <c r="N540" s="299">
        <v>46087</v>
      </c>
      <c r="O540" s="561">
        <v>703800000</v>
      </c>
      <c r="P540" s="302">
        <v>46129</v>
      </c>
      <c r="Q540" s="293" t="s">
        <v>50</v>
      </c>
      <c r="R540" s="302">
        <v>46132</v>
      </c>
      <c r="S540" s="293">
        <v>1757</v>
      </c>
      <c r="T540" s="495">
        <v>221206</v>
      </c>
      <c r="U540" s="555">
        <f t="shared" ref="U540:U547" si="247">+H540</f>
        <v>10350000</v>
      </c>
      <c r="V540" s="300">
        <v>46132</v>
      </c>
      <c r="W540" s="301">
        <v>100055595</v>
      </c>
      <c r="X540" s="302">
        <v>46136</v>
      </c>
      <c r="Y540" s="307">
        <v>46226</v>
      </c>
      <c r="Z540" s="299"/>
      <c r="AA540" s="295"/>
      <c r="AB540" s="303">
        <f t="shared" ref="AB540:AB548" si="248">+U540/3</f>
        <v>3450000</v>
      </c>
      <c r="AC540" s="295"/>
      <c r="AD540" s="629" t="s">
        <v>3369</v>
      </c>
      <c r="AE540" s="295">
        <v>0</v>
      </c>
      <c r="AF540" s="295">
        <v>0</v>
      </c>
      <c r="AG540" s="295">
        <v>0</v>
      </c>
      <c r="AH540" s="295" t="s">
        <v>3370</v>
      </c>
      <c r="AI540" s="295">
        <v>31347226105</v>
      </c>
      <c r="AJ540" s="312" t="s">
        <v>3371</v>
      </c>
      <c r="AK540" s="306">
        <v>38107</v>
      </c>
      <c r="AL540" s="293">
        <v>22</v>
      </c>
      <c r="AM540" s="301" t="s">
        <v>274</v>
      </c>
      <c r="AN540" s="301" t="s">
        <v>3372</v>
      </c>
    </row>
    <row r="541" spans="1:40" ht="17.25" customHeight="1" x14ac:dyDescent="0.3">
      <c r="A541" s="576">
        <v>540</v>
      </c>
      <c r="B541" s="525" t="s">
        <v>1248</v>
      </c>
      <c r="C541" s="295" t="s">
        <v>1466</v>
      </c>
      <c r="D541" s="232" t="s">
        <v>2757</v>
      </c>
      <c r="E541" s="293" t="s">
        <v>62</v>
      </c>
      <c r="F541" s="294" t="s">
        <v>1426</v>
      </c>
      <c r="G541" s="545" t="s">
        <v>1325</v>
      </c>
      <c r="H541" s="560">
        <v>19200000</v>
      </c>
      <c r="I541" s="262" t="s">
        <v>3373</v>
      </c>
      <c r="J541" s="517">
        <v>1233498204</v>
      </c>
      <c r="K541" s="533" t="s">
        <v>170</v>
      </c>
      <c r="L541" s="297">
        <v>1</v>
      </c>
      <c r="M541" s="297">
        <v>1286</v>
      </c>
      <c r="N541" s="299">
        <v>46087</v>
      </c>
      <c r="O541" s="567">
        <v>1068800000</v>
      </c>
      <c r="P541" s="302">
        <v>46129</v>
      </c>
      <c r="Q541" s="293" t="s">
        <v>50</v>
      </c>
      <c r="R541" s="302">
        <v>46132</v>
      </c>
      <c r="S541" s="293">
        <v>1758</v>
      </c>
      <c r="T541" s="495">
        <v>221201</v>
      </c>
      <c r="U541" s="555">
        <f t="shared" si="247"/>
        <v>19200000</v>
      </c>
      <c r="V541" s="300">
        <v>46133</v>
      </c>
      <c r="W541" s="301" t="s">
        <v>3374</v>
      </c>
      <c r="X541" s="302">
        <v>46135</v>
      </c>
      <c r="Y541" s="307">
        <v>46225</v>
      </c>
      <c r="Z541" s="299"/>
      <c r="AA541" s="295"/>
      <c r="AB541" s="303">
        <f t="shared" si="248"/>
        <v>6400000</v>
      </c>
      <c r="AC541" s="295"/>
      <c r="AD541" s="628" t="s">
        <v>3375</v>
      </c>
      <c r="AE541" s="295">
        <v>0</v>
      </c>
      <c r="AF541" s="295">
        <v>0</v>
      </c>
      <c r="AG541" s="295">
        <v>0</v>
      </c>
      <c r="AH541" s="232" t="s">
        <v>3376</v>
      </c>
      <c r="AI541" s="232">
        <v>3103254253</v>
      </c>
      <c r="AJ541" s="366" t="s">
        <v>3377</v>
      </c>
      <c r="AK541" s="306">
        <v>35974</v>
      </c>
      <c r="AL541" s="293">
        <v>27</v>
      </c>
      <c r="AM541" s="301" t="str">
        <f t="shared" ref="AM541" si="249">+F541</f>
        <v>ENFERMERO(A)</v>
      </c>
      <c r="AN541" s="301" t="s">
        <v>3378</v>
      </c>
    </row>
    <row r="542" spans="1:40" ht="17.25" customHeight="1" x14ac:dyDescent="0.3">
      <c r="A542" s="576">
        <v>541</v>
      </c>
      <c r="B542" s="525" t="s">
        <v>1248</v>
      </c>
      <c r="C542" s="295" t="s">
        <v>1249</v>
      </c>
      <c r="D542" s="294" t="s">
        <v>1323</v>
      </c>
      <c r="E542" s="293" t="s">
        <v>62</v>
      </c>
      <c r="F542" s="296" t="s">
        <v>1324</v>
      </c>
      <c r="G542" s="545" t="s">
        <v>1325</v>
      </c>
      <c r="H542" s="555">
        <v>16500000</v>
      </c>
      <c r="I542" s="294" t="s">
        <v>3379</v>
      </c>
      <c r="J542" s="515">
        <v>38361325</v>
      </c>
      <c r="K542" s="538" t="s">
        <v>89</v>
      </c>
      <c r="L542" s="297">
        <v>5</v>
      </c>
      <c r="M542" s="297">
        <v>1192</v>
      </c>
      <c r="N542" s="299">
        <v>46045</v>
      </c>
      <c r="O542" s="561">
        <f t="shared" ref="O542" si="250">+H542</f>
        <v>16500000</v>
      </c>
      <c r="P542" s="302">
        <v>46132</v>
      </c>
      <c r="Q542" s="293" t="s">
        <v>50</v>
      </c>
      <c r="R542" s="302">
        <v>46133</v>
      </c>
      <c r="S542" s="293">
        <v>1772</v>
      </c>
      <c r="T542" s="495">
        <v>221204</v>
      </c>
      <c r="U542" s="555">
        <f t="shared" si="247"/>
        <v>16500000</v>
      </c>
      <c r="V542" s="300">
        <v>46132</v>
      </c>
      <c r="W542" s="301">
        <v>100055604</v>
      </c>
      <c r="X542" s="302">
        <v>46136</v>
      </c>
      <c r="Y542" s="307">
        <v>46226</v>
      </c>
      <c r="Z542" s="299"/>
      <c r="AA542" s="295"/>
      <c r="AB542" s="303">
        <f t="shared" si="248"/>
        <v>5500000</v>
      </c>
      <c r="AC542" s="295"/>
      <c r="AD542" s="629" t="s">
        <v>3380</v>
      </c>
      <c r="AE542" s="295">
        <v>0</v>
      </c>
      <c r="AF542" s="295">
        <v>0</v>
      </c>
      <c r="AG542" s="295">
        <v>0</v>
      </c>
      <c r="AH542" s="295" t="s">
        <v>3381</v>
      </c>
      <c r="AI542" s="295">
        <v>3166172293</v>
      </c>
      <c r="AJ542" s="312" t="s">
        <v>3382</v>
      </c>
      <c r="AK542" s="306">
        <v>30411</v>
      </c>
      <c r="AL542" s="293">
        <v>43</v>
      </c>
      <c r="AM542" s="301" t="s">
        <v>1347</v>
      </c>
      <c r="AN542" s="301" t="s">
        <v>1248</v>
      </c>
    </row>
    <row r="543" spans="1:40" ht="17.25" customHeight="1" x14ac:dyDescent="0.3">
      <c r="A543" s="576">
        <v>542</v>
      </c>
      <c r="B543" s="525" t="s">
        <v>1248</v>
      </c>
      <c r="C543" s="295" t="s">
        <v>1466</v>
      </c>
      <c r="D543" s="232" t="s">
        <v>2732</v>
      </c>
      <c r="E543" s="293" t="s">
        <v>62</v>
      </c>
      <c r="F543" s="295" t="s">
        <v>434</v>
      </c>
      <c r="G543" s="545" t="s">
        <v>1325</v>
      </c>
      <c r="H543" s="560">
        <v>9450000</v>
      </c>
      <c r="I543" s="232" t="s">
        <v>3383</v>
      </c>
      <c r="J543" s="517">
        <v>1106633293</v>
      </c>
      <c r="K543" s="538" t="s">
        <v>89</v>
      </c>
      <c r="L543" s="297">
        <v>3</v>
      </c>
      <c r="M543" s="297">
        <v>1289</v>
      </c>
      <c r="N543" s="299">
        <v>46087</v>
      </c>
      <c r="O543" s="561">
        <v>1578150000</v>
      </c>
      <c r="P543" s="302">
        <v>46127</v>
      </c>
      <c r="Q543" s="293" t="s">
        <v>50</v>
      </c>
      <c r="R543" s="302">
        <v>46134</v>
      </c>
      <c r="S543" s="293">
        <v>1784</v>
      </c>
      <c r="T543" s="495">
        <v>221202</v>
      </c>
      <c r="U543" s="555">
        <f t="shared" si="247"/>
        <v>9450000</v>
      </c>
      <c r="V543" s="300">
        <v>46134</v>
      </c>
      <c r="W543" s="301">
        <v>100055678</v>
      </c>
      <c r="X543" s="302">
        <v>46139</v>
      </c>
      <c r="Y543" s="307">
        <v>46229</v>
      </c>
      <c r="Z543" s="299"/>
      <c r="AA543" s="295"/>
      <c r="AB543" s="303">
        <f t="shared" si="248"/>
        <v>3150000</v>
      </c>
      <c r="AC543" s="295"/>
      <c r="AD543" s="628" t="s">
        <v>3384</v>
      </c>
      <c r="AE543" s="295">
        <v>0</v>
      </c>
      <c r="AF543" s="295">
        <v>0</v>
      </c>
      <c r="AG543" s="295">
        <v>0</v>
      </c>
      <c r="AH543" s="232" t="s">
        <v>3385</v>
      </c>
      <c r="AI543" s="232">
        <v>3024163231</v>
      </c>
      <c r="AJ543" s="366" t="s">
        <v>3386</v>
      </c>
      <c r="AK543" s="306">
        <v>38794</v>
      </c>
      <c r="AL543" s="293">
        <v>20</v>
      </c>
      <c r="AM543" s="301" t="str">
        <f t="shared" ref="AM543:AM547" si="251">+F543</f>
        <v>AUXILIAR DE ENFERMERIA</v>
      </c>
      <c r="AN543" s="301" t="s">
        <v>3387</v>
      </c>
    </row>
    <row r="544" spans="1:40" ht="17.25" customHeight="1" x14ac:dyDescent="0.3">
      <c r="A544" s="576">
        <v>543</v>
      </c>
      <c r="B544" s="525" t="s">
        <v>1248</v>
      </c>
      <c r="C544" s="295" t="s">
        <v>1466</v>
      </c>
      <c r="D544" s="232" t="s">
        <v>2732</v>
      </c>
      <c r="E544" s="293" t="s">
        <v>62</v>
      </c>
      <c r="F544" s="295" t="s">
        <v>434</v>
      </c>
      <c r="G544" s="545" t="s">
        <v>1325</v>
      </c>
      <c r="H544" s="560">
        <v>9450000</v>
      </c>
      <c r="I544" s="232" t="s">
        <v>3388</v>
      </c>
      <c r="J544" s="517">
        <v>1110483515</v>
      </c>
      <c r="K544" s="538" t="s">
        <v>89</v>
      </c>
      <c r="L544" s="297">
        <v>3</v>
      </c>
      <c r="M544" s="297">
        <v>1289</v>
      </c>
      <c r="N544" s="299">
        <v>46087</v>
      </c>
      <c r="O544" s="561">
        <v>1578150000</v>
      </c>
      <c r="P544" s="302">
        <v>46127</v>
      </c>
      <c r="Q544" s="293" t="s">
        <v>50</v>
      </c>
      <c r="R544" s="302">
        <v>46134</v>
      </c>
      <c r="S544" s="293">
        <v>1783</v>
      </c>
      <c r="T544" s="495">
        <v>221202</v>
      </c>
      <c r="U544" s="555">
        <f t="shared" si="247"/>
        <v>9450000</v>
      </c>
      <c r="V544" s="300">
        <v>46134</v>
      </c>
      <c r="W544" s="301">
        <v>100055676</v>
      </c>
      <c r="X544" s="302">
        <v>46139</v>
      </c>
      <c r="Y544" s="307">
        <v>46229</v>
      </c>
      <c r="Z544" s="299"/>
      <c r="AA544" s="295"/>
      <c r="AB544" s="303">
        <f t="shared" si="248"/>
        <v>3150000</v>
      </c>
      <c r="AC544" s="295"/>
      <c r="AD544" s="629" t="s">
        <v>3389</v>
      </c>
      <c r="AE544" s="295">
        <v>0</v>
      </c>
      <c r="AF544" s="295">
        <v>0</v>
      </c>
      <c r="AG544" s="295">
        <v>0</v>
      </c>
      <c r="AH544" s="232" t="s">
        <v>3390</v>
      </c>
      <c r="AI544" s="232">
        <v>3167286282</v>
      </c>
      <c r="AJ544" s="366" t="s">
        <v>3391</v>
      </c>
      <c r="AK544" s="306">
        <v>32613</v>
      </c>
      <c r="AL544" s="293">
        <v>36</v>
      </c>
      <c r="AM544" s="301" t="str">
        <f t="shared" si="251"/>
        <v>AUXILIAR DE ENFERMERIA</v>
      </c>
      <c r="AN544" s="301" t="s">
        <v>3387</v>
      </c>
    </row>
    <row r="545" spans="1:40" ht="17.25" customHeight="1" x14ac:dyDescent="0.3">
      <c r="A545" s="576">
        <v>544</v>
      </c>
      <c r="B545" s="525" t="s">
        <v>1248</v>
      </c>
      <c r="C545" s="295" t="s">
        <v>1466</v>
      </c>
      <c r="D545" s="232" t="s">
        <v>2732</v>
      </c>
      <c r="E545" s="293" t="s">
        <v>62</v>
      </c>
      <c r="F545" s="295" t="s">
        <v>434</v>
      </c>
      <c r="G545" s="545" t="s">
        <v>1325</v>
      </c>
      <c r="H545" s="560">
        <v>9450000</v>
      </c>
      <c r="I545" s="232" t="s">
        <v>3392</v>
      </c>
      <c r="J545" s="517">
        <v>1110601478</v>
      </c>
      <c r="K545" s="538" t="s">
        <v>89</v>
      </c>
      <c r="L545" s="297">
        <v>6</v>
      </c>
      <c r="M545" s="297">
        <v>1289</v>
      </c>
      <c r="N545" s="299">
        <v>46087</v>
      </c>
      <c r="O545" s="561">
        <v>1578150000</v>
      </c>
      <c r="P545" s="302">
        <v>46127</v>
      </c>
      <c r="Q545" s="293" t="s">
        <v>50</v>
      </c>
      <c r="R545" s="302">
        <v>46134</v>
      </c>
      <c r="S545" s="293">
        <v>1785</v>
      </c>
      <c r="T545" s="495">
        <v>221202</v>
      </c>
      <c r="U545" s="555">
        <f t="shared" si="247"/>
        <v>9450000</v>
      </c>
      <c r="V545" s="300">
        <v>46133</v>
      </c>
      <c r="W545" s="301" t="s">
        <v>3393</v>
      </c>
      <c r="X545" s="302">
        <v>46139</v>
      </c>
      <c r="Y545" s="307">
        <v>46229</v>
      </c>
      <c r="Z545" s="299"/>
      <c r="AA545" s="295"/>
      <c r="AB545" s="303">
        <f t="shared" si="248"/>
        <v>3150000</v>
      </c>
      <c r="AC545" s="295"/>
      <c r="AD545" s="628" t="s">
        <v>3394</v>
      </c>
      <c r="AE545" s="295">
        <v>0</v>
      </c>
      <c r="AF545" s="295">
        <v>0</v>
      </c>
      <c r="AG545" s="295">
        <v>0</v>
      </c>
      <c r="AH545" s="232" t="s">
        <v>3395</v>
      </c>
      <c r="AI545" s="402">
        <v>3144211288</v>
      </c>
      <c r="AJ545" s="366" t="s">
        <v>3396</v>
      </c>
      <c r="AK545" s="306">
        <v>36464</v>
      </c>
      <c r="AL545" s="293">
        <v>26</v>
      </c>
      <c r="AM545" s="301" t="str">
        <f t="shared" si="251"/>
        <v>AUXILIAR DE ENFERMERIA</v>
      </c>
      <c r="AN545" s="301" t="s">
        <v>3387</v>
      </c>
    </row>
    <row r="546" spans="1:40" ht="17.25" customHeight="1" x14ac:dyDescent="0.3">
      <c r="A546" s="576">
        <v>545</v>
      </c>
      <c r="B546" s="525" t="s">
        <v>1515</v>
      </c>
      <c r="C546" s="295" t="s">
        <v>1466</v>
      </c>
      <c r="D546" s="232" t="s">
        <v>2399</v>
      </c>
      <c r="E546" s="293" t="s">
        <v>62</v>
      </c>
      <c r="F546" s="296" t="s">
        <v>769</v>
      </c>
      <c r="G546" s="545" t="s">
        <v>1325</v>
      </c>
      <c r="H546" s="555">
        <v>15900000</v>
      </c>
      <c r="I546" s="295" t="s">
        <v>3397</v>
      </c>
      <c r="J546" s="508">
        <v>1110582481</v>
      </c>
      <c r="K546" s="538" t="s">
        <v>89</v>
      </c>
      <c r="L546" s="297">
        <v>6</v>
      </c>
      <c r="M546" s="297">
        <v>1287</v>
      </c>
      <c r="N546" s="299">
        <v>46087</v>
      </c>
      <c r="O546" s="561">
        <v>885100000</v>
      </c>
      <c r="P546" s="302">
        <v>46127</v>
      </c>
      <c r="Q546" s="293" t="s">
        <v>50</v>
      </c>
      <c r="R546" s="302">
        <v>46134</v>
      </c>
      <c r="S546" s="293">
        <v>1782</v>
      </c>
      <c r="T546" s="495">
        <v>221202</v>
      </c>
      <c r="U546" s="555">
        <f>+H546</f>
        <v>15900000</v>
      </c>
      <c r="V546" s="300">
        <v>46133</v>
      </c>
      <c r="W546" s="301" t="s">
        <v>3398</v>
      </c>
      <c r="X546" s="302">
        <v>46139</v>
      </c>
      <c r="Y546" s="307">
        <v>46229</v>
      </c>
      <c r="Z546" s="299"/>
      <c r="AA546" s="295"/>
      <c r="AB546" s="303">
        <f t="shared" ref="AB546" si="252">+U546/3</f>
        <v>5300000</v>
      </c>
      <c r="AC546" s="295"/>
      <c r="AD546" s="629" t="s">
        <v>3399</v>
      </c>
      <c r="AE546" s="295">
        <v>0</v>
      </c>
      <c r="AF546" s="295">
        <v>0</v>
      </c>
      <c r="AG546" s="295">
        <v>0</v>
      </c>
      <c r="AH546" s="295" t="s">
        <v>3400</v>
      </c>
      <c r="AI546" s="312">
        <v>3171234364</v>
      </c>
      <c r="AJ546" s="312" t="s">
        <v>3401</v>
      </c>
      <c r="AK546" s="306">
        <v>35550</v>
      </c>
      <c r="AL546" s="293">
        <v>29</v>
      </c>
      <c r="AM546" s="301" t="s">
        <v>769</v>
      </c>
      <c r="AN546" s="301" t="s">
        <v>3387</v>
      </c>
    </row>
    <row r="547" spans="1:40" ht="17.25" customHeight="1" x14ac:dyDescent="0.3">
      <c r="A547" s="576">
        <v>546</v>
      </c>
      <c r="B547" s="525" t="s">
        <v>1248</v>
      </c>
      <c r="C547" s="295" t="s">
        <v>1466</v>
      </c>
      <c r="D547" s="232" t="s">
        <v>2757</v>
      </c>
      <c r="E547" s="293" t="s">
        <v>62</v>
      </c>
      <c r="F547" s="294" t="s">
        <v>1426</v>
      </c>
      <c r="G547" s="545" t="s">
        <v>1325</v>
      </c>
      <c r="H547" s="560">
        <v>19200000</v>
      </c>
      <c r="I547" s="262" t="s">
        <v>3402</v>
      </c>
      <c r="J547" s="517">
        <v>36294655</v>
      </c>
      <c r="K547" s="538" t="s">
        <v>3403</v>
      </c>
      <c r="L547" s="297">
        <v>6</v>
      </c>
      <c r="M547" s="297">
        <v>1286</v>
      </c>
      <c r="N547" s="299">
        <v>46087</v>
      </c>
      <c r="O547" s="567">
        <v>1068800000</v>
      </c>
      <c r="P547" s="302">
        <v>46127</v>
      </c>
      <c r="Q547" s="293" t="s">
        <v>50</v>
      </c>
      <c r="R547" s="302">
        <v>46135</v>
      </c>
      <c r="S547" s="293">
        <v>1798</v>
      </c>
      <c r="T547" s="495">
        <v>221201</v>
      </c>
      <c r="U547" s="555">
        <f t="shared" si="247"/>
        <v>19200000</v>
      </c>
      <c r="V547" s="300">
        <v>46134</v>
      </c>
      <c r="W547" s="301" t="s">
        <v>3404</v>
      </c>
      <c r="X547" s="302">
        <v>46139</v>
      </c>
      <c r="Y547" s="307">
        <v>46229</v>
      </c>
      <c r="Z547" s="299"/>
      <c r="AA547" s="295"/>
      <c r="AB547" s="303">
        <f t="shared" si="248"/>
        <v>6400000</v>
      </c>
      <c r="AC547" s="295"/>
      <c r="AD547" s="628" t="s">
        <v>3405</v>
      </c>
      <c r="AE547" s="295">
        <v>0</v>
      </c>
      <c r="AF547" s="295">
        <v>0</v>
      </c>
      <c r="AG547" s="295">
        <v>0</v>
      </c>
      <c r="AH547" s="232" t="s">
        <v>3406</v>
      </c>
      <c r="AI547" s="232">
        <v>6082661684</v>
      </c>
      <c r="AJ547" s="366" t="s">
        <v>3407</v>
      </c>
      <c r="AK547" s="306">
        <v>30506</v>
      </c>
      <c r="AL547" s="293">
        <v>42</v>
      </c>
      <c r="AM547" s="301" t="str">
        <f t="shared" si="251"/>
        <v>ENFERMERO(A)</v>
      </c>
      <c r="AN547" s="301" t="s">
        <v>3387</v>
      </c>
    </row>
    <row r="548" spans="1:40" ht="17.25" customHeight="1" x14ac:dyDescent="0.3">
      <c r="A548" s="576">
        <v>547</v>
      </c>
      <c r="B548" s="525" t="s">
        <v>1515</v>
      </c>
      <c r="C548" s="295" t="s">
        <v>1466</v>
      </c>
      <c r="D548" s="614" t="s">
        <v>2411</v>
      </c>
      <c r="E548" s="293" t="s">
        <v>62</v>
      </c>
      <c r="F548" s="295" t="s">
        <v>107</v>
      </c>
      <c r="G548" s="545" t="s">
        <v>1325</v>
      </c>
      <c r="H548" s="555">
        <v>25650000</v>
      </c>
      <c r="I548" s="295" t="s">
        <v>3408</v>
      </c>
      <c r="J548" s="508">
        <v>10154602478</v>
      </c>
      <c r="K548" s="538" t="s">
        <v>170</v>
      </c>
      <c r="L548" s="297">
        <v>8</v>
      </c>
      <c r="M548" s="297">
        <v>1285</v>
      </c>
      <c r="N548" s="299">
        <v>46087</v>
      </c>
      <c r="O548" s="561">
        <v>1427850000</v>
      </c>
      <c r="P548" s="302">
        <v>46127</v>
      </c>
      <c r="Q548" s="293" t="s">
        <v>50</v>
      </c>
      <c r="R548" s="302">
        <v>46134</v>
      </c>
      <c r="S548" s="293">
        <v>1781</v>
      </c>
      <c r="T548" s="495">
        <v>221201</v>
      </c>
      <c r="U548" s="555">
        <f>+H548</f>
        <v>25650000</v>
      </c>
      <c r="V548" s="300">
        <v>46133</v>
      </c>
      <c r="W548" s="301" t="s">
        <v>3409</v>
      </c>
      <c r="X548" s="302">
        <v>46139</v>
      </c>
      <c r="Y548" s="307">
        <v>46229</v>
      </c>
      <c r="Z548" s="299"/>
      <c r="AA548" s="295"/>
      <c r="AB548" s="303">
        <f t="shared" si="248"/>
        <v>8550000</v>
      </c>
      <c r="AC548" s="295"/>
      <c r="AD548" s="629" t="s">
        <v>3410</v>
      </c>
      <c r="AE548" s="295">
        <v>0</v>
      </c>
      <c r="AF548" s="295">
        <v>0</v>
      </c>
      <c r="AG548" s="295">
        <v>0</v>
      </c>
      <c r="AH548" s="295" t="s">
        <v>3411</v>
      </c>
      <c r="AI548" s="295">
        <v>3164043258</v>
      </c>
      <c r="AJ548" s="312" t="s">
        <v>3412</v>
      </c>
      <c r="AK548" s="306">
        <v>35107</v>
      </c>
      <c r="AL548" s="293">
        <v>29</v>
      </c>
      <c r="AM548" s="301" t="s">
        <v>1440</v>
      </c>
      <c r="AN548" s="301" t="s">
        <v>3387</v>
      </c>
    </row>
    <row r="549" spans="1:40" ht="17.25" customHeight="1" x14ac:dyDescent="0.3">
      <c r="A549" s="576">
        <v>548</v>
      </c>
      <c r="B549" s="525" t="s">
        <v>1248</v>
      </c>
      <c r="C549" s="295" t="s">
        <v>1466</v>
      </c>
      <c r="D549" s="232" t="s">
        <v>2732</v>
      </c>
      <c r="E549" s="293" t="s">
        <v>62</v>
      </c>
      <c r="F549" s="295" t="s">
        <v>434</v>
      </c>
      <c r="G549" s="545" t="s">
        <v>1325</v>
      </c>
      <c r="H549" s="560">
        <v>9450000</v>
      </c>
      <c r="I549" s="232" t="s">
        <v>3413</v>
      </c>
      <c r="J549" s="517">
        <v>1022369651</v>
      </c>
      <c r="K549" s="538" t="s">
        <v>170</v>
      </c>
      <c r="L549" s="297">
        <v>0</v>
      </c>
      <c r="M549" s="297">
        <v>1289</v>
      </c>
      <c r="N549" s="299">
        <v>46087</v>
      </c>
      <c r="O549" s="561">
        <v>1578150000</v>
      </c>
      <c r="P549" s="302">
        <v>46127</v>
      </c>
      <c r="Q549" s="293" t="s">
        <v>50</v>
      </c>
      <c r="R549" s="302">
        <v>46134</v>
      </c>
      <c r="S549" s="293">
        <v>1777</v>
      </c>
      <c r="T549" s="495">
        <v>221202</v>
      </c>
      <c r="U549" s="555">
        <f t="shared" ref="U549:U551" si="253">+H549</f>
        <v>9450000</v>
      </c>
      <c r="V549" s="300">
        <v>46134</v>
      </c>
      <c r="W549" s="301">
        <v>100055668</v>
      </c>
      <c r="X549" s="302">
        <v>46139</v>
      </c>
      <c r="Y549" s="307">
        <v>46229</v>
      </c>
      <c r="Z549" s="299"/>
      <c r="AA549" s="295"/>
      <c r="AB549" s="303">
        <f t="shared" ref="AB549:AB554" si="254">+U549/3</f>
        <v>3150000</v>
      </c>
      <c r="AC549" s="295"/>
      <c r="AD549" s="628" t="s">
        <v>3414</v>
      </c>
      <c r="AE549" s="295">
        <v>0</v>
      </c>
      <c r="AF549" s="295">
        <v>0</v>
      </c>
      <c r="AG549" s="295">
        <v>0</v>
      </c>
      <c r="AH549" s="232" t="s">
        <v>3415</v>
      </c>
      <c r="AI549" s="232">
        <v>3204298049</v>
      </c>
      <c r="AJ549" s="366" t="s">
        <v>3416</v>
      </c>
      <c r="AK549" s="306">
        <v>33427</v>
      </c>
      <c r="AL549" s="293">
        <v>35</v>
      </c>
      <c r="AM549" s="301" t="str">
        <f t="shared" ref="AM549:AM551" si="255">+F549</f>
        <v>AUXILIAR DE ENFERMERIA</v>
      </c>
      <c r="AN549" s="301" t="s">
        <v>3417</v>
      </c>
    </row>
    <row r="550" spans="1:40" ht="17.25" customHeight="1" x14ac:dyDescent="0.3">
      <c r="A550" s="576">
        <v>549</v>
      </c>
      <c r="B550" s="525" t="s">
        <v>1248</v>
      </c>
      <c r="C550" s="295" t="s">
        <v>1466</v>
      </c>
      <c r="D550" s="232" t="s">
        <v>2732</v>
      </c>
      <c r="E550" s="293" t="s">
        <v>62</v>
      </c>
      <c r="F550" s="295" t="s">
        <v>434</v>
      </c>
      <c r="G550" s="545" t="s">
        <v>1325</v>
      </c>
      <c r="H550" s="560">
        <v>9450000</v>
      </c>
      <c r="I550" s="232" t="s">
        <v>3418</v>
      </c>
      <c r="J550" s="517">
        <v>1022350554</v>
      </c>
      <c r="K550" s="538" t="s">
        <v>170</v>
      </c>
      <c r="L550" s="297">
        <v>0</v>
      </c>
      <c r="M550" s="297">
        <v>1289</v>
      </c>
      <c r="N550" s="299">
        <v>46087</v>
      </c>
      <c r="O550" s="561">
        <v>1578150000</v>
      </c>
      <c r="P550" s="302">
        <v>46127</v>
      </c>
      <c r="Q550" s="293" t="s">
        <v>50</v>
      </c>
      <c r="R550" s="302">
        <v>46134</v>
      </c>
      <c r="S550" s="293">
        <v>1776</v>
      </c>
      <c r="T550" s="495">
        <v>221202</v>
      </c>
      <c r="U550" s="555">
        <f t="shared" si="253"/>
        <v>9450000</v>
      </c>
      <c r="V550" s="300">
        <v>46134</v>
      </c>
      <c r="W550" s="301" t="s">
        <v>3419</v>
      </c>
      <c r="X550" s="302">
        <v>46139</v>
      </c>
      <c r="Y550" s="307">
        <v>46229</v>
      </c>
      <c r="Z550" s="299"/>
      <c r="AA550" s="295"/>
      <c r="AB550" s="303">
        <f t="shared" si="254"/>
        <v>3150000</v>
      </c>
      <c r="AC550" s="295"/>
      <c r="AD550" s="629" t="s">
        <v>3420</v>
      </c>
      <c r="AE550" s="295">
        <v>0</v>
      </c>
      <c r="AF550" s="295">
        <v>0</v>
      </c>
      <c r="AG550" s="295">
        <v>0</v>
      </c>
      <c r="AH550" s="232" t="s">
        <v>3421</v>
      </c>
      <c r="AI550" s="232">
        <v>3175640200</v>
      </c>
      <c r="AJ550" s="366" t="s">
        <v>3422</v>
      </c>
      <c r="AK550" s="306">
        <v>32248</v>
      </c>
      <c r="AL550" s="293">
        <v>37</v>
      </c>
      <c r="AM550" s="301" t="str">
        <f t="shared" si="255"/>
        <v>AUXILIAR DE ENFERMERIA</v>
      </c>
      <c r="AN550" s="301" t="s">
        <v>3417</v>
      </c>
    </row>
    <row r="551" spans="1:40" ht="17.25" customHeight="1" x14ac:dyDescent="0.3">
      <c r="A551" s="576">
        <v>550</v>
      </c>
      <c r="B551" s="525" t="s">
        <v>1248</v>
      </c>
      <c r="C551" s="295" t="s">
        <v>1466</v>
      </c>
      <c r="D551" s="232" t="s">
        <v>2732</v>
      </c>
      <c r="E551" s="293" t="s">
        <v>62</v>
      </c>
      <c r="F551" s="295" t="s">
        <v>434</v>
      </c>
      <c r="G551" s="545" t="s">
        <v>1325</v>
      </c>
      <c r="H551" s="560">
        <v>9450000</v>
      </c>
      <c r="I551" s="232" t="s">
        <v>3423</v>
      </c>
      <c r="J551" s="517">
        <v>1073701160</v>
      </c>
      <c r="K551" s="538" t="s">
        <v>200</v>
      </c>
      <c r="L551" s="297">
        <v>5</v>
      </c>
      <c r="M551" s="297">
        <v>1289</v>
      </c>
      <c r="N551" s="299">
        <v>46087</v>
      </c>
      <c r="O551" s="561">
        <v>1578150000</v>
      </c>
      <c r="P551" s="302">
        <v>46127</v>
      </c>
      <c r="Q551" s="293" t="s">
        <v>50</v>
      </c>
      <c r="R551" s="302">
        <v>46135</v>
      </c>
      <c r="S551" s="293">
        <v>1789</v>
      </c>
      <c r="T551" s="495">
        <v>221202</v>
      </c>
      <c r="U551" s="555">
        <f t="shared" si="253"/>
        <v>9450000</v>
      </c>
      <c r="V551" s="300">
        <v>46134</v>
      </c>
      <c r="W551" s="301">
        <v>100055691</v>
      </c>
      <c r="X551" s="302">
        <v>46139</v>
      </c>
      <c r="Y551" s="307">
        <v>46229</v>
      </c>
      <c r="Z551" s="299"/>
      <c r="AA551" s="295"/>
      <c r="AB551" s="303">
        <f t="shared" si="254"/>
        <v>3150000</v>
      </c>
      <c r="AC551" s="295"/>
      <c r="AD551" s="628" t="s">
        <v>3424</v>
      </c>
      <c r="AE551" s="295">
        <v>0</v>
      </c>
      <c r="AF551" s="295">
        <v>0</v>
      </c>
      <c r="AG551" s="295">
        <v>0</v>
      </c>
      <c r="AH551" s="232" t="s">
        <v>3425</v>
      </c>
      <c r="AI551" s="402">
        <v>3155679182</v>
      </c>
      <c r="AJ551" s="366" t="s">
        <v>3426</v>
      </c>
      <c r="AK551" s="306">
        <v>34442</v>
      </c>
      <c r="AL551" s="293">
        <v>31</v>
      </c>
      <c r="AM551" s="301" t="str">
        <f t="shared" si="255"/>
        <v>AUXILIAR DE ENFERMERIA</v>
      </c>
      <c r="AN551" s="301" t="s">
        <v>3417</v>
      </c>
    </row>
    <row r="552" spans="1:40" ht="17.25" customHeight="1" x14ac:dyDescent="0.3">
      <c r="A552" s="576">
        <v>551</v>
      </c>
      <c r="B552" s="525" t="s">
        <v>1515</v>
      </c>
      <c r="C552" s="295" t="s">
        <v>1466</v>
      </c>
      <c r="D552" s="614" t="s">
        <v>2411</v>
      </c>
      <c r="E552" s="293" t="s">
        <v>62</v>
      </c>
      <c r="F552" s="295" t="s">
        <v>107</v>
      </c>
      <c r="G552" s="545" t="s">
        <v>1325</v>
      </c>
      <c r="H552" s="555">
        <v>25650000</v>
      </c>
      <c r="I552" s="295" t="s">
        <v>3427</v>
      </c>
      <c r="J552" s="508">
        <v>1140897736</v>
      </c>
      <c r="K552" s="538" t="s">
        <v>1108</v>
      </c>
      <c r="L552" s="297">
        <v>0</v>
      </c>
      <c r="M552" s="297">
        <v>1285</v>
      </c>
      <c r="N552" s="299">
        <v>46087</v>
      </c>
      <c r="O552" s="561">
        <v>1427850000</v>
      </c>
      <c r="P552" s="302">
        <v>46127</v>
      </c>
      <c r="Q552" s="293" t="s">
        <v>50</v>
      </c>
      <c r="R552" s="302">
        <v>46135</v>
      </c>
      <c r="S552" s="293">
        <v>1780</v>
      </c>
      <c r="T552" s="495">
        <v>221201</v>
      </c>
      <c r="U552" s="555">
        <f>+H552</f>
        <v>25650000</v>
      </c>
      <c r="V552" s="300">
        <v>46133</v>
      </c>
      <c r="W552" s="301" t="s">
        <v>3428</v>
      </c>
      <c r="X552" s="302">
        <v>46139</v>
      </c>
      <c r="Y552" s="307">
        <v>46229</v>
      </c>
      <c r="Z552" s="299"/>
      <c r="AA552" s="295"/>
      <c r="AB552" s="303">
        <f t="shared" ref="AB552" si="256">+U552/3</f>
        <v>8550000</v>
      </c>
      <c r="AC552" s="295"/>
      <c r="AD552" s="629" t="s">
        <v>3429</v>
      </c>
      <c r="AE552" s="295">
        <v>0</v>
      </c>
      <c r="AF552" s="295">
        <v>0</v>
      </c>
      <c r="AG552" s="295">
        <v>0</v>
      </c>
      <c r="AH552" s="295" t="s">
        <v>3430</v>
      </c>
      <c r="AI552" s="295">
        <v>3116250605</v>
      </c>
      <c r="AJ552" s="312" t="s">
        <v>3431</v>
      </c>
      <c r="AK552" s="306">
        <v>35936</v>
      </c>
      <c r="AL552" s="293">
        <v>27</v>
      </c>
      <c r="AM552" s="301" t="s">
        <v>1440</v>
      </c>
      <c r="AN552" s="301" t="s">
        <v>3417</v>
      </c>
    </row>
    <row r="553" spans="1:40" ht="17.25" customHeight="1" x14ac:dyDescent="0.3">
      <c r="A553" s="576">
        <v>552</v>
      </c>
      <c r="B553" s="525" t="s">
        <v>1515</v>
      </c>
      <c r="C553" s="295" t="s">
        <v>1466</v>
      </c>
      <c r="D553" s="232" t="s">
        <v>2399</v>
      </c>
      <c r="E553" s="293" t="s">
        <v>62</v>
      </c>
      <c r="F553" s="296" t="s">
        <v>769</v>
      </c>
      <c r="G553" s="545" t="s">
        <v>1325</v>
      </c>
      <c r="H553" s="555">
        <v>15900000</v>
      </c>
      <c r="I553" s="295" t="s">
        <v>3432</v>
      </c>
      <c r="J553" s="508">
        <v>1234638072</v>
      </c>
      <c r="K553" s="538" t="s">
        <v>89</v>
      </c>
      <c r="L553" s="297">
        <v>1</v>
      </c>
      <c r="M553" s="297">
        <v>1287</v>
      </c>
      <c r="N553" s="299">
        <v>46087</v>
      </c>
      <c r="O553" s="561">
        <v>885100000</v>
      </c>
      <c r="P553" s="302">
        <v>46127</v>
      </c>
      <c r="Q553" s="293" t="s">
        <v>50</v>
      </c>
      <c r="R553" s="302">
        <v>46139</v>
      </c>
      <c r="S553" s="293">
        <v>1811</v>
      </c>
      <c r="T553" s="495">
        <v>221202</v>
      </c>
      <c r="U553" s="555">
        <f>+H553</f>
        <v>15900000</v>
      </c>
      <c r="V553" s="300">
        <v>46136</v>
      </c>
      <c r="W553" s="301" t="s">
        <v>3433</v>
      </c>
      <c r="X553" s="302">
        <v>46146</v>
      </c>
      <c r="Y553" s="307">
        <v>46237</v>
      </c>
      <c r="Z553" s="299"/>
      <c r="AA553" s="295"/>
      <c r="AB553" s="303">
        <f t="shared" si="254"/>
        <v>5300000</v>
      </c>
      <c r="AC553" s="295"/>
      <c r="AD553" s="628" t="s">
        <v>3434</v>
      </c>
      <c r="AE553" s="295">
        <v>0</v>
      </c>
      <c r="AF553" s="295">
        <v>0</v>
      </c>
      <c r="AG553" s="295">
        <v>0</v>
      </c>
      <c r="AH553" s="295" t="s">
        <v>3435</v>
      </c>
      <c r="AI553" s="312">
        <v>3195599409</v>
      </c>
      <c r="AJ553" s="312" t="s">
        <v>3436</v>
      </c>
      <c r="AK553" s="306">
        <v>35582</v>
      </c>
      <c r="AL553" s="293">
        <v>28</v>
      </c>
      <c r="AM553" s="301" t="s">
        <v>769</v>
      </c>
      <c r="AN553" s="301" t="s">
        <v>3417</v>
      </c>
    </row>
    <row r="554" spans="1:40" ht="17.25" customHeight="1" x14ac:dyDescent="0.3">
      <c r="A554" s="576">
        <v>553</v>
      </c>
      <c r="B554" s="525" t="s">
        <v>1248</v>
      </c>
      <c r="C554" s="295" t="s">
        <v>1466</v>
      </c>
      <c r="D554" s="614" t="s">
        <v>2757</v>
      </c>
      <c r="E554" s="293" t="s">
        <v>62</v>
      </c>
      <c r="F554" s="294" t="s">
        <v>1426</v>
      </c>
      <c r="G554" s="545" t="s">
        <v>1325</v>
      </c>
      <c r="H554" s="560">
        <v>19200000</v>
      </c>
      <c r="I554" s="262" t="s">
        <v>3437</v>
      </c>
      <c r="J554" s="517" t="s">
        <v>3438</v>
      </c>
      <c r="K554" s="538" t="s">
        <v>240</v>
      </c>
      <c r="L554" s="297">
        <v>4</v>
      </c>
      <c r="M554" s="297">
        <v>1286</v>
      </c>
      <c r="N554" s="299">
        <v>46087</v>
      </c>
      <c r="O554" s="567">
        <v>1068800000</v>
      </c>
      <c r="P554" s="302">
        <v>46127</v>
      </c>
      <c r="Q554" s="293" t="s">
        <v>50</v>
      </c>
      <c r="R554" s="302">
        <v>46138</v>
      </c>
      <c r="S554" s="293">
        <v>1795</v>
      </c>
      <c r="T554" s="495">
        <v>221201</v>
      </c>
      <c r="U554" s="555">
        <f t="shared" ref="U554:U557" si="257">+H554</f>
        <v>19200000</v>
      </c>
      <c r="V554" s="300">
        <v>46139</v>
      </c>
      <c r="W554" s="301" t="s">
        <v>3439</v>
      </c>
      <c r="X554" s="302">
        <v>46146</v>
      </c>
      <c r="Y554" s="307">
        <v>46237</v>
      </c>
      <c r="Z554" s="299"/>
      <c r="AA554" s="295"/>
      <c r="AB554" s="303">
        <f t="shared" si="254"/>
        <v>6400000</v>
      </c>
      <c r="AC554" s="295"/>
      <c r="AD554" s="629" t="s">
        <v>3440</v>
      </c>
      <c r="AE554" s="295">
        <v>0</v>
      </c>
      <c r="AF554" s="295">
        <v>0</v>
      </c>
      <c r="AG554" s="295">
        <v>0</v>
      </c>
      <c r="AH554" s="232" t="s">
        <v>3441</v>
      </c>
      <c r="AI554" s="232">
        <v>3152411767</v>
      </c>
      <c r="AJ554" s="366" t="s">
        <v>3442</v>
      </c>
      <c r="AK554" s="306">
        <v>26220</v>
      </c>
      <c r="AL554" s="293">
        <v>54</v>
      </c>
      <c r="AM554" s="301" t="str">
        <f t="shared" ref="AM554:AM557" si="258">+F554</f>
        <v>ENFERMERO(A)</v>
      </c>
      <c r="AN554" s="301" t="s">
        <v>3417</v>
      </c>
    </row>
    <row r="555" spans="1:40" ht="17.25" customHeight="1" x14ac:dyDescent="0.3">
      <c r="A555" s="576">
        <v>554</v>
      </c>
      <c r="B555" s="525" t="s">
        <v>1248</v>
      </c>
      <c r="C555" s="295" t="s">
        <v>1466</v>
      </c>
      <c r="D555" s="232" t="s">
        <v>2732</v>
      </c>
      <c r="E555" s="293" t="s">
        <v>62</v>
      </c>
      <c r="F555" s="295" t="s">
        <v>434</v>
      </c>
      <c r="G555" s="545" t="s">
        <v>1325</v>
      </c>
      <c r="H555" s="560">
        <v>9450000</v>
      </c>
      <c r="I555" s="232" t="s">
        <v>3443</v>
      </c>
      <c r="J555" s="517">
        <v>1110466545</v>
      </c>
      <c r="K555" s="538" t="s">
        <v>89</v>
      </c>
      <c r="L555" s="297">
        <v>2</v>
      </c>
      <c r="M555" s="297">
        <v>1289</v>
      </c>
      <c r="N555" s="299">
        <v>46087</v>
      </c>
      <c r="O555" s="561">
        <v>1578150000</v>
      </c>
      <c r="P555" s="302">
        <v>46127</v>
      </c>
      <c r="Q555" s="293" t="s">
        <v>50</v>
      </c>
      <c r="R555" s="302">
        <v>46134</v>
      </c>
      <c r="S555" s="293">
        <v>1774</v>
      </c>
      <c r="T555" s="495">
        <v>221202</v>
      </c>
      <c r="U555" s="555">
        <f t="shared" si="257"/>
        <v>9450000</v>
      </c>
      <c r="V555" s="300">
        <v>46134</v>
      </c>
      <c r="W555" s="301" t="s">
        <v>3444</v>
      </c>
      <c r="X555" s="302">
        <v>46142</v>
      </c>
      <c r="Y555" s="307">
        <v>46232</v>
      </c>
      <c r="Z555" s="299"/>
      <c r="AA555" s="295"/>
      <c r="AB555" s="303">
        <f t="shared" ref="AB555:AB560" si="259">+U555/3</f>
        <v>3150000</v>
      </c>
      <c r="AC555" s="295"/>
      <c r="AD555" s="628" t="s">
        <v>3445</v>
      </c>
      <c r="AE555" s="295">
        <v>0</v>
      </c>
      <c r="AF555" s="295">
        <v>0</v>
      </c>
      <c r="AG555" s="295">
        <v>0</v>
      </c>
      <c r="AH555" s="232" t="s">
        <v>3446</v>
      </c>
      <c r="AI555" s="232">
        <v>3144211288</v>
      </c>
      <c r="AJ555" s="366" t="s">
        <v>3447</v>
      </c>
      <c r="AK555" s="306">
        <v>32092</v>
      </c>
      <c r="AL555" s="293">
        <v>38</v>
      </c>
      <c r="AM555" s="301" t="str">
        <f t="shared" si="258"/>
        <v>AUXILIAR DE ENFERMERIA</v>
      </c>
      <c r="AN555" s="301" t="s">
        <v>3448</v>
      </c>
    </row>
    <row r="556" spans="1:40" ht="17.25" customHeight="1" x14ac:dyDescent="0.3">
      <c r="A556" s="576">
        <v>555</v>
      </c>
      <c r="B556" s="525" t="s">
        <v>1248</v>
      </c>
      <c r="C556" s="295" t="s">
        <v>1466</v>
      </c>
      <c r="D556" s="232" t="s">
        <v>2732</v>
      </c>
      <c r="E556" s="293" t="s">
        <v>62</v>
      </c>
      <c r="F556" s="295" t="s">
        <v>434</v>
      </c>
      <c r="G556" s="545" t="s">
        <v>1325</v>
      </c>
      <c r="H556" s="560">
        <v>9450000</v>
      </c>
      <c r="I556" s="232" t="s">
        <v>3449</v>
      </c>
      <c r="J556" s="517">
        <v>1110497567</v>
      </c>
      <c r="K556" s="538" t="s">
        <v>89</v>
      </c>
      <c r="L556" s="297">
        <v>7</v>
      </c>
      <c r="M556" s="297">
        <v>1289</v>
      </c>
      <c r="N556" s="299">
        <v>46087</v>
      </c>
      <c r="O556" s="561">
        <v>1578150000</v>
      </c>
      <c r="P556" s="302">
        <v>46127</v>
      </c>
      <c r="Q556" s="293" t="s">
        <v>50</v>
      </c>
      <c r="R556" s="302">
        <v>46134</v>
      </c>
      <c r="S556" s="293">
        <v>1775</v>
      </c>
      <c r="T556" s="495">
        <v>221202</v>
      </c>
      <c r="U556" s="555">
        <f t="shared" si="257"/>
        <v>9450000</v>
      </c>
      <c r="V556" s="300">
        <v>46134</v>
      </c>
      <c r="W556" s="301">
        <v>100055662</v>
      </c>
      <c r="X556" s="302">
        <v>46146</v>
      </c>
      <c r="Y556" s="307">
        <v>46237</v>
      </c>
      <c r="Z556" s="299"/>
      <c r="AA556" s="295"/>
      <c r="AB556" s="303">
        <f t="shared" si="259"/>
        <v>3150000</v>
      </c>
      <c r="AC556" s="295"/>
      <c r="AD556" s="629" t="s">
        <v>3450</v>
      </c>
      <c r="AE556" s="295">
        <v>0</v>
      </c>
      <c r="AF556" s="295">
        <v>0</v>
      </c>
      <c r="AG556" s="295">
        <v>0</v>
      </c>
      <c r="AH556" s="232" t="s">
        <v>3451</v>
      </c>
      <c r="AI556" s="232">
        <v>3144211288</v>
      </c>
      <c r="AJ556" s="366" t="s">
        <v>3452</v>
      </c>
      <c r="AK556" s="306">
        <v>32989</v>
      </c>
      <c r="AL556" s="293">
        <v>35</v>
      </c>
      <c r="AM556" s="301" t="str">
        <f t="shared" si="258"/>
        <v>AUXILIAR DE ENFERMERIA</v>
      </c>
      <c r="AN556" s="301" t="s">
        <v>3448</v>
      </c>
    </row>
    <row r="557" spans="1:40" ht="17.25" customHeight="1" x14ac:dyDescent="0.3">
      <c r="A557" s="576">
        <v>556</v>
      </c>
      <c r="B557" s="525" t="s">
        <v>1248</v>
      </c>
      <c r="C557" s="295" t="s">
        <v>1466</v>
      </c>
      <c r="D557" s="614" t="s">
        <v>2732</v>
      </c>
      <c r="E557" s="293" t="s">
        <v>62</v>
      </c>
      <c r="F557" s="295" t="s">
        <v>434</v>
      </c>
      <c r="G557" s="545" t="s">
        <v>1325</v>
      </c>
      <c r="H557" s="560">
        <v>9450000</v>
      </c>
      <c r="I557" s="232" t="s">
        <v>3453</v>
      </c>
      <c r="J557" s="517">
        <v>1007142111</v>
      </c>
      <c r="K557" s="538" t="s">
        <v>3454</v>
      </c>
      <c r="L557" s="297">
        <v>5</v>
      </c>
      <c r="M557" s="297">
        <v>1289</v>
      </c>
      <c r="N557" s="299">
        <v>46087</v>
      </c>
      <c r="O557" s="561">
        <v>1578150000</v>
      </c>
      <c r="P557" s="302">
        <v>46127</v>
      </c>
      <c r="Q557" s="293" t="s">
        <v>50</v>
      </c>
      <c r="R557" s="302">
        <v>46134</v>
      </c>
      <c r="S557" s="293">
        <v>1778</v>
      </c>
      <c r="T557" s="495">
        <v>221202</v>
      </c>
      <c r="U557" s="555">
        <f t="shared" si="257"/>
        <v>9450000</v>
      </c>
      <c r="V557" s="300">
        <v>46134</v>
      </c>
      <c r="W557" s="301">
        <v>100055666</v>
      </c>
      <c r="X557" s="302">
        <v>46147</v>
      </c>
      <c r="Y557" s="307">
        <v>46238</v>
      </c>
      <c r="Z557" s="299"/>
      <c r="AA557" s="295"/>
      <c r="AB557" s="303">
        <f t="shared" si="259"/>
        <v>3150000</v>
      </c>
      <c r="AC557" s="295"/>
      <c r="AD557" s="628" t="s">
        <v>3455</v>
      </c>
      <c r="AE557" s="295">
        <v>0</v>
      </c>
      <c r="AF557" s="295">
        <v>0</v>
      </c>
      <c r="AG557" s="295">
        <v>0</v>
      </c>
      <c r="AH557" s="232" t="s">
        <v>3456</v>
      </c>
      <c r="AI557" s="402">
        <v>3222262775</v>
      </c>
      <c r="AJ557" s="366" t="s">
        <v>3457</v>
      </c>
      <c r="AK557" s="306">
        <v>37562</v>
      </c>
      <c r="AL557" s="293">
        <v>23</v>
      </c>
      <c r="AM557" s="301" t="str">
        <f t="shared" si="258"/>
        <v>AUXILIAR DE ENFERMERIA</v>
      </c>
      <c r="AN557" s="301" t="s">
        <v>3448</v>
      </c>
    </row>
    <row r="558" spans="1:40" ht="17.25" customHeight="1" x14ac:dyDescent="0.3">
      <c r="A558" s="576">
        <v>557</v>
      </c>
      <c r="B558" s="525" t="s">
        <v>1515</v>
      </c>
      <c r="C558" s="295" t="s">
        <v>1466</v>
      </c>
      <c r="D558" s="232" t="s">
        <v>2411</v>
      </c>
      <c r="E558" s="293" t="s">
        <v>62</v>
      </c>
      <c r="F558" s="295" t="s">
        <v>107</v>
      </c>
      <c r="G558" s="545" t="s">
        <v>1325</v>
      </c>
      <c r="H558" s="555">
        <v>25650000</v>
      </c>
      <c r="I558" s="295" t="s">
        <v>3458</v>
      </c>
      <c r="J558" s="508">
        <v>1018455273</v>
      </c>
      <c r="K558" s="533" t="s">
        <v>170</v>
      </c>
      <c r="L558" s="297">
        <v>3</v>
      </c>
      <c r="M558" s="297">
        <v>1285</v>
      </c>
      <c r="N558" s="299">
        <v>46087</v>
      </c>
      <c r="O558" s="561">
        <v>1427850000</v>
      </c>
      <c r="P558" s="302">
        <v>46127</v>
      </c>
      <c r="Q558" s="293" t="s">
        <v>50</v>
      </c>
      <c r="R558" s="302">
        <v>46134</v>
      </c>
      <c r="S558" s="293">
        <v>1779</v>
      </c>
      <c r="T558" s="495">
        <v>221201</v>
      </c>
      <c r="U558" s="555">
        <f>+H558</f>
        <v>25650000</v>
      </c>
      <c r="V558" s="300">
        <v>46134</v>
      </c>
      <c r="W558" s="301" t="s">
        <v>3459</v>
      </c>
      <c r="X558" s="302">
        <v>46146</v>
      </c>
      <c r="Y558" s="307">
        <v>46237</v>
      </c>
      <c r="Z558" s="299"/>
      <c r="AA558" s="295"/>
      <c r="AB558" s="303">
        <f t="shared" si="259"/>
        <v>8550000</v>
      </c>
      <c r="AC558" s="295"/>
      <c r="AD558" s="629" t="s">
        <v>3460</v>
      </c>
      <c r="AE558" s="295">
        <v>0</v>
      </c>
      <c r="AF558" s="295">
        <v>0</v>
      </c>
      <c r="AG558" s="295">
        <v>0</v>
      </c>
      <c r="AH558" s="295" t="s">
        <v>3461</v>
      </c>
      <c r="AI558" s="295">
        <v>3164043258</v>
      </c>
      <c r="AJ558" s="312" t="s">
        <v>3462</v>
      </c>
      <c r="AK558" s="306">
        <v>33875</v>
      </c>
      <c r="AL558" s="293">
        <v>33</v>
      </c>
      <c r="AM558" s="301" t="s">
        <v>1440</v>
      </c>
      <c r="AN558" s="301" t="s">
        <v>3448</v>
      </c>
    </row>
    <row r="559" spans="1:40" ht="17.25" customHeight="1" x14ac:dyDescent="0.3">
      <c r="A559" s="576">
        <v>558</v>
      </c>
      <c r="B559" s="525" t="s">
        <v>1515</v>
      </c>
      <c r="C559" s="295" t="s">
        <v>1466</v>
      </c>
      <c r="D559" s="232" t="s">
        <v>2399</v>
      </c>
      <c r="E559" s="293" t="s">
        <v>62</v>
      </c>
      <c r="F559" s="296" t="s">
        <v>769</v>
      </c>
      <c r="G559" s="545" t="s">
        <v>1325</v>
      </c>
      <c r="H559" s="555">
        <v>15900000</v>
      </c>
      <c r="I559" s="295" t="s">
        <v>3463</v>
      </c>
      <c r="J559" s="508">
        <v>1110558822</v>
      </c>
      <c r="K559" s="538" t="s">
        <v>89</v>
      </c>
      <c r="L559" s="297">
        <v>3</v>
      </c>
      <c r="M559" s="297">
        <v>1287</v>
      </c>
      <c r="N559" s="299">
        <v>46087</v>
      </c>
      <c r="O559" s="561">
        <v>885100000</v>
      </c>
      <c r="P559" s="302">
        <v>46127</v>
      </c>
      <c r="Q559" s="293" t="s">
        <v>50</v>
      </c>
      <c r="R559" s="302">
        <v>46135</v>
      </c>
      <c r="S559" s="293">
        <v>1797</v>
      </c>
      <c r="T559" s="495">
        <v>221202</v>
      </c>
      <c r="U559" s="555">
        <f>+H559</f>
        <v>15900000</v>
      </c>
      <c r="V559" s="300">
        <v>46134</v>
      </c>
      <c r="W559" s="301" t="s">
        <v>3464</v>
      </c>
      <c r="X559" s="302">
        <v>46146</v>
      </c>
      <c r="Y559" s="307">
        <v>46237</v>
      </c>
      <c r="Z559" s="299"/>
      <c r="AA559" s="295"/>
      <c r="AB559" s="303">
        <f t="shared" si="259"/>
        <v>5300000</v>
      </c>
      <c r="AC559" s="295"/>
      <c r="AD559" s="628" t="s">
        <v>3465</v>
      </c>
      <c r="AE559" s="295">
        <v>0</v>
      </c>
      <c r="AF559" s="295">
        <v>0</v>
      </c>
      <c r="AG559" s="295">
        <v>0</v>
      </c>
      <c r="AH559" s="295" t="s">
        <v>3466</v>
      </c>
      <c r="AI559" s="312">
        <v>3118178794</v>
      </c>
      <c r="AJ559" s="312" t="s">
        <v>3467</v>
      </c>
      <c r="AK559" s="306">
        <v>34824</v>
      </c>
      <c r="AL559" s="293">
        <v>30</v>
      </c>
      <c r="AM559" s="301" t="s">
        <v>769</v>
      </c>
      <c r="AN559" s="301" t="s">
        <v>3448</v>
      </c>
    </row>
    <row r="560" spans="1:40" ht="17.25" customHeight="1" x14ac:dyDescent="0.3">
      <c r="A560" s="576">
        <v>559</v>
      </c>
      <c r="B560" s="525" t="s">
        <v>1248</v>
      </c>
      <c r="C560" s="295" t="s">
        <v>1466</v>
      </c>
      <c r="D560" s="232" t="s">
        <v>2757</v>
      </c>
      <c r="E560" s="293" t="s">
        <v>62</v>
      </c>
      <c r="F560" s="294" t="s">
        <v>1426</v>
      </c>
      <c r="G560" s="545" t="s">
        <v>1325</v>
      </c>
      <c r="H560" s="560">
        <v>19200000</v>
      </c>
      <c r="I560" s="262" t="s">
        <v>3468</v>
      </c>
      <c r="J560" s="517">
        <v>1001315245</v>
      </c>
      <c r="K560" s="538" t="s">
        <v>1797</v>
      </c>
      <c r="L560" s="297">
        <v>5</v>
      </c>
      <c r="M560" s="297">
        <v>1286</v>
      </c>
      <c r="N560" s="299">
        <v>46087</v>
      </c>
      <c r="O560" s="567">
        <v>1068800000</v>
      </c>
      <c r="P560" s="302">
        <v>46127</v>
      </c>
      <c r="Q560" s="293" t="s">
        <v>50</v>
      </c>
      <c r="R560" s="493"/>
      <c r="S560" s="393"/>
      <c r="T560" s="495">
        <v>221201</v>
      </c>
      <c r="U560" s="555">
        <f t="shared" ref="U560:U563" si="260">+H560</f>
        <v>19200000</v>
      </c>
      <c r="V560" s="300"/>
      <c r="W560" s="343" t="s">
        <v>891</v>
      </c>
      <c r="X560" s="302"/>
      <c r="Y560" s="307" t="s">
        <v>892</v>
      </c>
      <c r="Z560" s="299"/>
      <c r="AA560" s="295"/>
      <c r="AB560" s="303">
        <f t="shared" si="259"/>
        <v>6400000</v>
      </c>
      <c r="AC560" s="295"/>
      <c r="AD560" s="629" t="s">
        <v>3469</v>
      </c>
      <c r="AE560" s="295">
        <v>0</v>
      </c>
      <c r="AF560" s="295">
        <v>0</v>
      </c>
      <c r="AG560" s="295">
        <v>0</v>
      </c>
      <c r="AH560" s="232" t="s">
        <v>3470</v>
      </c>
      <c r="AI560" s="232">
        <v>3132494122</v>
      </c>
      <c r="AJ560" s="366" t="s">
        <v>3471</v>
      </c>
      <c r="AK560" s="306">
        <v>36638</v>
      </c>
      <c r="AL560" s="293">
        <v>26</v>
      </c>
      <c r="AM560" s="301" t="str">
        <f t="shared" ref="AM560:AM563" si="261">+F560</f>
        <v>ENFERMERO(A)</v>
      </c>
      <c r="AN560" s="301" t="s">
        <v>3448</v>
      </c>
    </row>
    <row r="561" spans="1:40" ht="17.25" customHeight="1" x14ac:dyDescent="0.3">
      <c r="A561" s="576">
        <v>560</v>
      </c>
      <c r="B561" s="525" t="s">
        <v>1248</v>
      </c>
      <c r="C561" s="295" t="s">
        <v>1466</v>
      </c>
      <c r="D561" s="232" t="s">
        <v>2732</v>
      </c>
      <c r="E561" s="293" t="s">
        <v>62</v>
      </c>
      <c r="F561" s="295" t="s">
        <v>434</v>
      </c>
      <c r="G561" s="545" t="s">
        <v>1325</v>
      </c>
      <c r="H561" s="560">
        <v>9450000</v>
      </c>
      <c r="I561" s="232" t="s">
        <v>3472</v>
      </c>
      <c r="J561" s="517">
        <v>28868801</v>
      </c>
      <c r="K561" s="538" t="s">
        <v>292</v>
      </c>
      <c r="L561" s="297">
        <v>0</v>
      </c>
      <c r="M561" s="297">
        <v>1289</v>
      </c>
      <c r="N561" s="299">
        <v>46087</v>
      </c>
      <c r="O561" s="561">
        <v>1578150000</v>
      </c>
      <c r="P561" s="302">
        <v>46127</v>
      </c>
      <c r="Q561" s="293" t="s">
        <v>50</v>
      </c>
      <c r="R561" s="302">
        <v>46135</v>
      </c>
      <c r="S561" s="293">
        <v>1796</v>
      </c>
      <c r="T561" s="495">
        <v>221202</v>
      </c>
      <c r="U561" s="555">
        <f t="shared" si="260"/>
        <v>9450000</v>
      </c>
      <c r="V561" s="300">
        <v>46135</v>
      </c>
      <c r="W561" s="301">
        <v>100055706</v>
      </c>
      <c r="X561" s="302">
        <v>46146</v>
      </c>
      <c r="Y561" s="307">
        <v>46237</v>
      </c>
      <c r="Z561" s="299"/>
      <c r="AA561" s="295"/>
      <c r="AB561" s="303">
        <f t="shared" ref="AB561:AB566" si="262">+U561/3</f>
        <v>3150000</v>
      </c>
      <c r="AC561" s="295"/>
      <c r="AD561" s="628" t="s">
        <v>3473</v>
      </c>
      <c r="AE561" s="295">
        <v>0</v>
      </c>
      <c r="AF561" s="295">
        <v>0</v>
      </c>
      <c r="AG561" s="295">
        <v>0</v>
      </c>
      <c r="AH561" s="232" t="s">
        <v>3474</v>
      </c>
      <c r="AI561" s="232">
        <v>3184406310</v>
      </c>
      <c r="AJ561" s="366" t="s">
        <v>3475</v>
      </c>
      <c r="AK561" s="306">
        <v>28798</v>
      </c>
      <c r="AL561" s="293">
        <v>37</v>
      </c>
      <c r="AM561" s="301" t="str">
        <f t="shared" si="261"/>
        <v>AUXILIAR DE ENFERMERIA</v>
      </c>
      <c r="AN561" s="301" t="s">
        <v>3476</v>
      </c>
    </row>
    <row r="562" spans="1:40" ht="17.25" customHeight="1" x14ac:dyDescent="0.3">
      <c r="A562" s="576">
        <v>561</v>
      </c>
      <c r="B562" s="525" t="s">
        <v>1248</v>
      </c>
      <c r="C562" s="295" t="s">
        <v>1466</v>
      </c>
      <c r="D562" s="232" t="s">
        <v>2732</v>
      </c>
      <c r="E562" s="293" t="s">
        <v>62</v>
      </c>
      <c r="F562" s="295" t="s">
        <v>434</v>
      </c>
      <c r="G562" s="545" t="s">
        <v>1325</v>
      </c>
      <c r="H562" s="560">
        <v>9450000</v>
      </c>
      <c r="I562" s="232" t="s">
        <v>3477</v>
      </c>
      <c r="J562" s="517">
        <v>1110572524</v>
      </c>
      <c r="K562" s="538" t="s">
        <v>89</v>
      </c>
      <c r="L562" s="297">
        <v>1</v>
      </c>
      <c r="M562" s="297">
        <v>1289</v>
      </c>
      <c r="N562" s="299">
        <v>46087</v>
      </c>
      <c r="O562" s="561">
        <v>1578150000</v>
      </c>
      <c r="P562" s="302">
        <v>46127</v>
      </c>
      <c r="Q562" s="293" t="s">
        <v>50</v>
      </c>
      <c r="R562" s="302">
        <v>46136</v>
      </c>
      <c r="S562" s="293">
        <v>1848</v>
      </c>
      <c r="T562" s="495">
        <v>221202</v>
      </c>
      <c r="U562" s="555">
        <f t="shared" si="260"/>
        <v>9450000</v>
      </c>
      <c r="V562" s="300">
        <v>46147</v>
      </c>
      <c r="W562" s="301" t="s">
        <v>3478</v>
      </c>
      <c r="X562" s="302">
        <v>46150</v>
      </c>
      <c r="Y562" s="307">
        <v>46241</v>
      </c>
      <c r="Z562" s="299"/>
      <c r="AA562" s="295"/>
      <c r="AB562" s="303">
        <f t="shared" si="262"/>
        <v>3150000</v>
      </c>
      <c r="AC562" s="295"/>
      <c r="AD562" s="629" t="s">
        <v>3479</v>
      </c>
      <c r="AE562" s="295">
        <v>0</v>
      </c>
      <c r="AF562" s="295">
        <v>0</v>
      </c>
      <c r="AG562" s="295">
        <v>0</v>
      </c>
      <c r="AH562" s="232" t="s">
        <v>3480</v>
      </c>
      <c r="AI562" s="232">
        <v>3124439309</v>
      </c>
      <c r="AJ562" s="366" t="s">
        <v>3481</v>
      </c>
      <c r="AK562" s="306">
        <v>35195</v>
      </c>
      <c r="AL562" s="293">
        <v>29</v>
      </c>
      <c r="AM562" s="301" t="str">
        <f t="shared" si="261"/>
        <v>AUXILIAR DE ENFERMERIA</v>
      </c>
      <c r="AN562" s="301" t="s">
        <v>3476</v>
      </c>
    </row>
    <row r="563" spans="1:40" ht="17.25" customHeight="1" x14ac:dyDescent="0.3">
      <c r="A563" s="576">
        <v>562</v>
      </c>
      <c r="B563" s="525" t="s">
        <v>1248</v>
      </c>
      <c r="C563" s="295" t="s">
        <v>1466</v>
      </c>
      <c r="D563" s="232" t="s">
        <v>2732</v>
      </c>
      <c r="E563" s="293" t="s">
        <v>62</v>
      </c>
      <c r="F563" s="295" t="s">
        <v>434</v>
      </c>
      <c r="G563" s="545" t="s">
        <v>1325</v>
      </c>
      <c r="H563" s="560">
        <v>9450000</v>
      </c>
      <c r="I563" s="232" t="s">
        <v>3482</v>
      </c>
      <c r="J563" s="517">
        <v>1075214263</v>
      </c>
      <c r="K563" s="538" t="s">
        <v>250</v>
      </c>
      <c r="L563" s="297">
        <v>3</v>
      </c>
      <c r="M563" s="297">
        <v>1289</v>
      </c>
      <c r="N563" s="299">
        <v>46087</v>
      </c>
      <c r="O563" s="561">
        <v>1578150000</v>
      </c>
      <c r="P563" s="302">
        <v>46127</v>
      </c>
      <c r="Q563" s="293" t="s">
        <v>50</v>
      </c>
      <c r="R563" s="302">
        <v>46136</v>
      </c>
      <c r="S563" s="293">
        <v>1808</v>
      </c>
      <c r="T563" s="495">
        <v>221202</v>
      </c>
      <c r="U563" s="555">
        <f t="shared" si="260"/>
        <v>9450000</v>
      </c>
      <c r="V563" s="300">
        <v>46136</v>
      </c>
      <c r="W563" s="301">
        <v>100055761</v>
      </c>
      <c r="X563" s="302">
        <v>46146</v>
      </c>
      <c r="Y563" s="307">
        <v>46237</v>
      </c>
      <c r="Z563" s="299"/>
      <c r="AA563" s="295"/>
      <c r="AB563" s="303">
        <f t="shared" si="262"/>
        <v>3150000</v>
      </c>
      <c r="AC563" s="295"/>
      <c r="AD563" s="628" t="s">
        <v>3483</v>
      </c>
      <c r="AE563" s="295">
        <v>0</v>
      </c>
      <c r="AF563" s="295">
        <v>0</v>
      </c>
      <c r="AG563" s="295">
        <v>0</v>
      </c>
      <c r="AH563" s="232" t="s">
        <v>3484</v>
      </c>
      <c r="AI563" s="402">
        <v>3144740820</v>
      </c>
      <c r="AJ563" s="366" t="s">
        <v>3485</v>
      </c>
      <c r="AK563" s="306">
        <v>31583</v>
      </c>
      <c r="AL563" s="293">
        <v>39</v>
      </c>
      <c r="AM563" s="301" t="str">
        <f t="shared" si="261"/>
        <v>AUXILIAR DE ENFERMERIA</v>
      </c>
      <c r="AN563" s="301" t="s">
        <v>3476</v>
      </c>
    </row>
    <row r="564" spans="1:40" ht="17.25" customHeight="1" x14ac:dyDescent="0.3">
      <c r="A564" s="576">
        <v>563</v>
      </c>
      <c r="B564" s="525" t="s">
        <v>1515</v>
      </c>
      <c r="C564" s="295" t="s">
        <v>1466</v>
      </c>
      <c r="D564" s="232" t="s">
        <v>2399</v>
      </c>
      <c r="E564" s="293" t="s">
        <v>62</v>
      </c>
      <c r="F564" s="296" t="s">
        <v>769</v>
      </c>
      <c r="G564" s="545" t="s">
        <v>1325</v>
      </c>
      <c r="H564" s="555">
        <v>15900000</v>
      </c>
      <c r="I564" s="295" t="s">
        <v>3486</v>
      </c>
      <c r="J564" s="508">
        <v>38211832</v>
      </c>
      <c r="K564" s="538" t="s">
        <v>89</v>
      </c>
      <c r="L564" s="297">
        <v>5</v>
      </c>
      <c r="M564" s="297">
        <v>1287</v>
      </c>
      <c r="N564" s="299">
        <v>46087</v>
      </c>
      <c r="O564" s="561">
        <v>885100000</v>
      </c>
      <c r="P564" s="302">
        <v>46127</v>
      </c>
      <c r="Q564" s="293" t="s">
        <v>50</v>
      </c>
      <c r="R564" s="302">
        <v>46135</v>
      </c>
      <c r="S564" s="293">
        <v>1795</v>
      </c>
      <c r="T564" s="495">
        <v>221202</v>
      </c>
      <c r="U564" s="555">
        <f>+H564</f>
        <v>15900000</v>
      </c>
      <c r="V564" s="300">
        <v>46139</v>
      </c>
      <c r="W564" s="301" t="s">
        <v>3487</v>
      </c>
      <c r="X564" s="302">
        <v>46146</v>
      </c>
      <c r="Y564" s="307">
        <v>46237</v>
      </c>
      <c r="Z564" s="299"/>
      <c r="AA564" s="295"/>
      <c r="AB564" s="303">
        <f t="shared" ref="AB564:AB565" si="263">+U564/3</f>
        <v>5300000</v>
      </c>
      <c r="AC564" s="295"/>
      <c r="AD564" s="629" t="s">
        <v>3488</v>
      </c>
      <c r="AE564" s="295">
        <v>0</v>
      </c>
      <c r="AF564" s="295">
        <v>0</v>
      </c>
      <c r="AG564" s="295">
        <v>0</v>
      </c>
      <c r="AH564" s="295" t="s">
        <v>3489</v>
      </c>
      <c r="AI564" s="312">
        <v>3102038853</v>
      </c>
      <c r="AJ564" s="312" t="s">
        <v>3490</v>
      </c>
      <c r="AK564" s="306">
        <v>31366</v>
      </c>
      <c r="AL564" s="293">
        <v>39</v>
      </c>
      <c r="AM564" s="301" t="s">
        <v>769</v>
      </c>
      <c r="AN564" s="301" t="s">
        <v>3476</v>
      </c>
    </row>
    <row r="565" spans="1:40" ht="17.25" customHeight="1" x14ac:dyDescent="0.3">
      <c r="A565" s="576">
        <v>564</v>
      </c>
      <c r="B565" s="525" t="s">
        <v>1248</v>
      </c>
      <c r="C565" s="295" t="s">
        <v>1466</v>
      </c>
      <c r="D565" s="232" t="s">
        <v>2757</v>
      </c>
      <c r="E565" s="293" t="s">
        <v>62</v>
      </c>
      <c r="F565" s="294" t="s">
        <v>1426</v>
      </c>
      <c r="G565" s="545" t="s">
        <v>1325</v>
      </c>
      <c r="H565" s="560">
        <v>19200000</v>
      </c>
      <c r="I565" s="262" t="s">
        <v>3491</v>
      </c>
      <c r="J565" s="517">
        <v>65739277</v>
      </c>
      <c r="K565" s="538" t="s">
        <v>89</v>
      </c>
      <c r="L565" s="297">
        <v>2</v>
      </c>
      <c r="M565" s="297">
        <v>1286</v>
      </c>
      <c r="N565" s="299">
        <v>46087</v>
      </c>
      <c r="O565" s="567">
        <v>1068800000</v>
      </c>
      <c r="P565" s="302">
        <v>46127</v>
      </c>
      <c r="Q565" s="293" t="s">
        <v>50</v>
      </c>
      <c r="R565" s="302">
        <v>46135</v>
      </c>
      <c r="S565" s="293">
        <v>1794</v>
      </c>
      <c r="T565" s="495">
        <v>221201</v>
      </c>
      <c r="U565" s="555">
        <f t="shared" ref="U565" si="264">+H565</f>
        <v>19200000</v>
      </c>
      <c r="V565" s="300">
        <v>46135</v>
      </c>
      <c r="W565" s="301" t="s">
        <v>3492</v>
      </c>
      <c r="X565" s="302">
        <v>46146</v>
      </c>
      <c r="Y565" s="307">
        <v>46237</v>
      </c>
      <c r="Z565" s="299"/>
      <c r="AA565" s="295"/>
      <c r="AB565" s="303">
        <f t="shared" si="263"/>
        <v>6400000</v>
      </c>
      <c r="AC565" s="295"/>
      <c r="AD565" s="628" t="s">
        <v>3493</v>
      </c>
      <c r="AE565" s="295">
        <v>0</v>
      </c>
      <c r="AF565" s="295">
        <v>0</v>
      </c>
      <c r="AG565" s="295">
        <v>0</v>
      </c>
      <c r="AH565" s="232" t="s">
        <v>3494</v>
      </c>
      <c r="AI565" s="232">
        <v>3167544039</v>
      </c>
      <c r="AJ565" s="366" t="s">
        <v>3495</v>
      </c>
      <c r="AK565" s="306">
        <v>25117</v>
      </c>
      <c r="AL565" s="293">
        <v>57</v>
      </c>
      <c r="AM565" s="301" t="str">
        <f t="shared" ref="AM565" si="265">+F565</f>
        <v>ENFERMERO(A)</v>
      </c>
      <c r="AN565" s="301" t="s">
        <v>3476</v>
      </c>
    </row>
    <row r="566" spans="1:40" ht="17.25" customHeight="1" x14ac:dyDescent="0.3">
      <c r="A566" s="576">
        <v>565</v>
      </c>
      <c r="B566" s="525" t="s">
        <v>1515</v>
      </c>
      <c r="C566" s="295" t="s">
        <v>1466</v>
      </c>
      <c r="D566" s="232" t="s">
        <v>2411</v>
      </c>
      <c r="E566" s="293" t="s">
        <v>62</v>
      </c>
      <c r="F566" s="295" t="s">
        <v>107</v>
      </c>
      <c r="G566" s="545" t="s">
        <v>1325</v>
      </c>
      <c r="H566" s="555">
        <v>25650000</v>
      </c>
      <c r="I566" s="295" t="s">
        <v>3496</v>
      </c>
      <c r="J566" s="508">
        <v>1121832535</v>
      </c>
      <c r="K566" s="538" t="s">
        <v>351</v>
      </c>
      <c r="L566" s="297">
        <v>9</v>
      </c>
      <c r="M566" s="297">
        <v>1285</v>
      </c>
      <c r="N566" s="299">
        <v>46087</v>
      </c>
      <c r="O566" s="561">
        <v>1427850000</v>
      </c>
      <c r="P566" s="302">
        <v>46127</v>
      </c>
      <c r="Q566" s="293" t="s">
        <v>50</v>
      </c>
      <c r="R566" s="302">
        <v>46135</v>
      </c>
      <c r="S566" s="293">
        <v>1792</v>
      </c>
      <c r="T566" s="495">
        <v>221201</v>
      </c>
      <c r="U566" s="555">
        <f>+H566</f>
        <v>25650000</v>
      </c>
      <c r="V566" s="300">
        <v>46135</v>
      </c>
      <c r="W566" s="301" t="s">
        <v>3497</v>
      </c>
      <c r="X566" s="302">
        <v>46146</v>
      </c>
      <c r="Y566" s="307">
        <v>46237</v>
      </c>
      <c r="Z566" s="299"/>
      <c r="AA566" s="295"/>
      <c r="AB566" s="303">
        <f t="shared" si="262"/>
        <v>8550000</v>
      </c>
      <c r="AC566" s="295"/>
      <c r="AD566" s="629" t="s">
        <v>3498</v>
      </c>
      <c r="AE566" s="295">
        <v>0</v>
      </c>
      <c r="AF566" s="295">
        <v>0</v>
      </c>
      <c r="AG566" s="295">
        <v>0</v>
      </c>
      <c r="AH566" s="295" t="s">
        <v>3499</v>
      </c>
      <c r="AI566" s="295">
        <v>3168329080</v>
      </c>
      <c r="AJ566" s="312" t="s">
        <v>3500</v>
      </c>
      <c r="AK566" s="306">
        <v>31922</v>
      </c>
      <c r="AL566" s="293">
        <v>38</v>
      </c>
      <c r="AM566" s="301" t="s">
        <v>1440</v>
      </c>
      <c r="AN566" s="301" t="s">
        <v>3476</v>
      </c>
    </row>
    <row r="567" spans="1:40" ht="17.25" customHeight="1" x14ac:dyDescent="0.3">
      <c r="A567" s="576">
        <v>566</v>
      </c>
      <c r="B567" s="525" t="s">
        <v>1248</v>
      </c>
      <c r="C567" s="295" t="s">
        <v>1466</v>
      </c>
      <c r="D567" s="232" t="s">
        <v>2710</v>
      </c>
      <c r="E567" s="293" t="s">
        <v>62</v>
      </c>
      <c r="F567" s="295" t="s">
        <v>434</v>
      </c>
      <c r="G567" s="545" t="s">
        <v>1325</v>
      </c>
      <c r="H567" s="555">
        <v>12600000</v>
      </c>
      <c r="I567" s="232" t="s">
        <v>1892</v>
      </c>
      <c r="J567" s="517">
        <v>38140482</v>
      </c>
      <c r="K567" s="538" t="s">
        <v>89</v>
      </c>
      <c r="L567" s="297">
        <v>5</v>
      </c>
      <c r="M567" s="297">
        <v>1289</v>
      </c>
      <c r="N567" s="299">
        <v>46087</v>
      </c>
      <c r="O567" s="561">
        <v>1578150000</v>
      </c>
      <c r="P567" s="302">
        <v>46127</v>
      </c>
      <c r="Q567" s="293" t="s">
        <v>50</v>
      </c>
      <c r="R567" s="302">
        <v>46135</v>
      </c>
      <c r="S567" s="293">
        <v>1790</v>
      </c>
      <c r="T567" s="495">
        <v>221202</v>
      </c>
      <c r="U567" s="555">
        <f t="shared" ref="U567:U568" si="266">+H567</f>
        <v>12600000</v>
      </c>
      <c r="V567" s="300">
        <v>46139</v>
      </c>
      <c r="W567" s="301" t="s">
        <v>3501</v>
      </c>
      <c r="X567" s="302">
        <v>46146</v>
      </c>
      <c r="Y567" s="307">
        <v>46268</v>
      </c>
      <c r="Z567" s="299"/>
      <c r="AA567" s="295"/>
      <c r="AB567" s="303">
        <f t="shared" ref="AB567:AB568" si="267">+U567/4</f>
        <v>3150000</v>
      </c>
      <c r="AC567" s="295"/>
      <c r="AD567" s="628" t="s">
        <v>3502</v>
      </c>
      <c r="AE567" s="295">
        <v>0</v>
      </c>
      <c r="AF567" s="295">
        <v>0</v>
      </c>
      <c r="AG567" s="295">
        <v>0</v>
      </c>
      <c r="AH567" s="232" t="s">
        <v>3503</v>
      </c>
      <c r="AI567" s="232">
        <v>3114999196</v>
      </c>
      <c r="AJ567" s="366" t="s">
        <v>3504</v>
      </c>
      <c r="AK567" s="306">
        <v>29143</v>
      </c>
      <c r="AL567" s="293">
        <v>46</v>
      </c>
      <c r="AM567" s="301" t="str">
        <f t="shared" ref="AM567:AM568" si="268">+F567</f>
        <v>AUXILIAR DE ENFERMERIA</v>
      </c>
      <c r="AN567" s="301" t="s">
        <v>3505</v>
      </c>
    </row>
    <row r="568" spans="1:40" ht="17.25" customHeight="1" x14ac:dyDescent="0.3">
      <c r="A568" s="576">
        <v>567</v>
      </c>
      <c r="B568" s="525" t="s">
        <v>1248</v>
      </c>
      <c r="C568" s="295" t="s">
        <v>1466</v>
      </c>
      <c r="D568" s="232" t="s">
        <v>2727</v>
      </c>
      <c r="E568" s="293" t="s">
        <v>62</v>
      </c>
      <c r="F568" s="295" t="s">
        <v>107</v>
      </c>
      <c r="G568" s="545" t="s">
        <v>1325</v>
      </c>
      <c r="H568" s="560">
        <v>34200000</v>
      </c>
      <c r="I568" s="232" t="s">
        <v>3506</v>
      </c>
      <c r="J568" s="517">
        <v>1110585970</v>
      </c>
      <c r="K568" s="538" t="s">
        <v>89</v>
      </c>
      <c r="L568" s="297">
        <v>5</v>
      </c>
      <c r="M568" s="297">
        <v>1285</v>
      </c>
      <c r="N568" s="299">
        <v>46087</v>
      </c>
      <c r="O568" s="567">
        <v>1427850000</v>
      </c>
      <c r="P568" s="302">
        <v>46127</v>
      </c>
      <c r="Q568" s="293" t="s">
        <v>50</v>
      </c>
      <c r="R568" s="302">
        <v>46135</v>
      </c>
      <c r="S568" s="293">
        <v>1791</v>
      </c>
      <c r="T568" s="495">
        <v>221201</v>
      </c>
      <c r="U568" s="555">
        <f t="shared" si="266"/>
        <v>34200000</v>
      </c>
      <c r="V568" s="300">
        <v>46134</v>
      </c>
      <c r="W568" s="301" t="s">
        <v>3507</v>
      </c>
      <c r="X568" s="302">
        <v>46139</v>
      </c>
      <c r="Y568" s="307">
        <v>46260</v>
      </c>
      <c r="Z568" s="299"/>
      <c r="AA568" s="295"/>
      <c r="AB568" s="303">
        <f t="shared" si="267"/>
        <v>8550000</v>
      </c>
      <c r="AC568" s="295"/>
      <c r="AD568" s="629" t="s">
        <v>3508</v>
      </c>
      <c r="AE568" s="295">
        <v>0</v>
      </c>
      <c r="AF568" s="295">
        <v>0</v>
      </c>
      <c r="AG568" s="295">
        <v>0</v>
      </c>
      <c r="AH568" s="232" t="s">
        <v>3509</v>
      </c>
      <c r="AI568" s="232">
        <v>3133836982</v>
      </c>
      <c r="AJ568" s="366" t="s">
        <v>3510</v>
      </c>
      <c r="AK568" s="306">
        <v>35691</v>
      </c>
      <c r="AL568" s="293">
        <v>28</v>
      </c>
      <c r="AM568" s="301" t="str">
        <f t="shared" si="268"/>
        <v>MÉDICO GENERAL</v>
      </c>
      <c r="AN568" s="301" t="s">
        <v>2704</v>
      </c>
    </row>
    <row r="569" spans="1:40" ht="17.25" customHeight="1" x14ac:dyDescent="0.3">
      <c r="A569" s="576">
        <v>568</v>
      </c>
      <c r="B569" s="525" t="s">
        <v>1248</v>
      </c>
      <c r="C569" s="295" t="s">
        <v>1466</v>
      </c>
      <c r="D569" s="232" t="s">
        <v>2710</v>
      </c>
      <c r="E569" s="293" t="s">
        <v>62</v>
      </c>
      <c r="F569" s="295" t="s">
        <v>434</v>
      </c>
      <c r="G569" s="545" t="s">
        <v>1325</v>
      </c>
      <c r="H569" s="555">
        <v>12600000</v>
      </c>
      <c r="I569" s="232" t="s">
        <v>3511</v>
      </c>
      <c r="J569" s="517">
        <v>1112880070</v>
      </c>
      <c r="K569" s="538" t="s">
        <v>3512</v>
      </c>
      <c r="L569" s="297">
        <v>8</v>
      </c>
      <c r="M569" s="297">
        <v>1289</v>
      </c>
      <c r="N569" s="299">
        <v>46087</v>
      </c>
      <c r="O569" s="561">
        <v>1578150000</v>
      </c>
      <c r="P569" s="302">
        <v>46127</v>
      </c>
      <c r="Q569" s="293" t="s">
        <v>50</v>
      </c>
      <c r="R569" s="302"/>
      <c r="S569" s="293"/>
      <c r="T569" s="495">
        <v>221202</v>
      </c>
      <c r="U569" s="555">
        <f t="shared" ref="U569:U572" si="269">+H569</f>
        <v>12600000</v>
      </c>
      <c r="V569" s="300"/>
      <c r="W569" s="301"/>
      <c r="X569" s="302"/>
      <c r="Y569" s="307" t="s">
        <v>1537</v>
      </c>
      <c r="Z569" s="299"/>
      <c r="AA569" s="295"/>
      <c r="AB569" s="303">
        <f t="shared" ref="AB569" si="270">+U569/4</f>
        <v>3150000</v>
      </c>
      <c r="AC569" s="295"/>
      <c r="AD569" s="628" t="s">
        <v>3513</v>
      </c>
      <c r="AE569" s="295">
        <v>0</v>
      </c>
      <c r="AF569" s="295">
        <v>0</v>
      </c>
      <c r="AG569" s="295">
        <v>0</v>
      </c>
      <c r="AH569" s="232" t="s">
        <v>3514</v>
      </c>
      <c r="AI569" s="232">
        <v>3146627764</v>
      </c>
      <c r="AJ569" s="366" t="s">
        <v>3515</v>
      </c>
      <c r="AK569" s="306">
        <v>33005</v>
      </c>
      <c r="AL569" s="293">
        <v>34</v>
      </c>
      <c r="AM569" s="301" t="str">
        <f t="shared" ref="AM569:AM572" si="271">+F569</f>
        <v>AUXILIAR DE ENFERMERIA</v>
      </c>
      <c r="AN569" s="301" t="s">
        <v>3211</v>
      </c>
    </row>
    <row r="570" spans="1:40" ht="17.25" customHeight="1" x14ac:dyDescent="0.3">
      <c r="A570" s="576">
        <v>569</v>
      </c>
      <c r="B570" s="525" t="s">
        <v>1248</v>
      </c>
      <c r="C570" s="295" t="s">
        <v>1466</v>
      </c>
      <c r="D570" s="232" t="s">
        <v>2732</v>
      </c>
      <c r="E570" s="293" t="s">
        <v>62</v>
      </c>
      <c r="F570" s="295" t="s">
        <v>434</v>
      </c>
      <c r="G570" s="545" t="s">
        <v>1325</v>
      </c>
      <c r="H570" s="560">
        <v>9450000</v>
      </c>
      <c r="I570" s="232" t="s">
        <v>3516</v>
      </c>
      <c r="J570" s="517">
        <v>1005719617</v>
      </c>
      <c r="K570" s="538" t="s">
        <v>89</v>
      </c>
      <c r="L570" s="297">
        <v>0</v>
      </c>
      <c r="M570" s="297">
        <v>1289</v>
      </c>
      <c r="N570" s="299">
        <v>46087</v>
      </c>
      <c r="O570" s="561">
        <v>1578150000</v>
      </c>
      <c r="P570" s="302">
        <v>46127</v>
      </c>
      <c r="Q570" s="293" t="s">
        <v>50</v>
      </c>
      <c r="R570" s="302">
        <v>46141</v>
      </c>
      <c r="S570" s="293">
        <v>1829</v>
      </c>
      <c r="T570" s="495">
        <v>221202</v>
      </c>
      <c r="U570" s="555">
        <f t="shared" si="269"/>
        <v>9450000</v>
      </c>
      <c r="V570" s="300"/>
      <c r="W570" s="301"/>
      <c r="X570" s="302"/>
      <c r="Y570" s="307" t="s">
        <v>892</v>
      </c>
      <c r="Z570" s="299"/>
      <c r="AA570" s="295"/>
      <c r="AB570" s="303">
        <f t="shared" ref="AB570:AB575" si="272">+U570/3</f>
        <v>3150000</v>
      </c>
      <c r="AC570" s="295"/>
      <c r="AD570" s="629" t="s">
        <v>3517</v>
      </c>
      <c r="AE570" s="295">
        <v>0</v>
      </c>
      <c r="AF570" s="295">
        <v>0</v>
      </c>
      <c r="AG570" s="295">
        <v>0</v>
      </c>
      <c r="AH570" s="232" t="s">
        <v>3518</v>
      </c>
      <c r="AI570" s="232">
        <v>3142267687</v>
      </c>
      <c r="AJ570" s="366" t="s">
        <v>3519</v>
      </c>
      <c r="AK570" s="306">
        <v>37831</v>
      </c>
      <c r="AL570" s="293">
        <v>22</v>
      </c>
      <c r="AM570" s="301" t="str">
        <f t="shared" si="271"/>
        <v>AUXILIAR DE ENFERMERIA</v>
      </c>
      <c r="AN570" s="301" t="s">
        <v>3520</v>
      </c>
    </row>
    <row r="571" spans="1:40" ht="17.25" customHeight="1" x14ac:dyDescent="0.3">
      <c r="A571" s="576">
        <v>570</v>
      </c>
      <c r="B571" s="525" t="s">
        <v>1248</v>
      </c>
      <c r="C571" s="295" t="s">
        <v>1466</v>
      </c>
      <c r="D571" s="232" t="s">
        <v>2732</v>
      </c>
      <c r="E571" s="293" t="s">
        <v>62</v>
      </c>
      <c r="F571" s="295" t="s">
        <v>434</v>
      </c>
      <c r="G571" s="545" t="s">
        <v>1325</v>
      </c>
      <c r="H571" s="560">
        <v>9450000</v>
      </c>
      <c r="I571" s="232" t="s">
        <v>3521</v>
      </c>
      <c r="J571" s="517">
        <v>65719058</v>
      </c>
      <c r="K571" s="538" t="s">
        <v>261</v>
      </c>
      <c r="L571" s="297">
        <v>0</v>
      </c>
      <c r="M571" s="297">
        <v>1289</v>
      </c>
      <c r="N571" s="299">
        <v>46087</v>
      </c>
      <c r="O571" s="561">
        <v>1578150000</v>
      </c>
      <c r="P571" s="302">
        <v>46127</v>
      </c>
      <c r="Q571" s="293" t="s">
        <v>50</v>
      </c>
      <c r="R571" s="493"/>
      <c r="S571" s="393"/>
      <c r="T571" s="495">
        <v>221202</v>
      </c>
      <c r="U571" s="555">
        <f t="shared" si="269"/>
        <v>9450000</v>
      </c>
      <c r="V571" s="300"/>
      <c r="W571" s="343" t="s">
        <v>891</v>
      </c>
      <c r="X571" s="302"/>
      <c r="Y571" s="307" t="s">
        <v>892</v>
      </c>
      <c r="Z571" s="299"/>
      <c r="AA571" s="295"/>
      <c r="AB571" s="303">
        <f t="shared" si="272"/>
        <v>3150000</v>
      </c>
      <c r="AC571" s="295"/>
      <c r="AD571" s="628" t="s">
        <v>3522</v>
      </c>
      <c r="AE571" s="295">
        <v>0</v>
      </c>
      <c r="AF571" s="295">
        <v>0</v>
      </c>
      <c r="AG571" s="295">
        <v>0</v>
      </c>
      <c r="AH571" s="232" t="s">
        <v>3523</v>
      </c>
      <c r="AI571" s="232">
        <v>3203315827</v>
      </c>
      <c r="AJ571" s="366" t="s">
        <v>3524</v>
      </c>
      <c r="AK571" s="306">
        <v>28815</v>
      </c>
      <c r="AL571" s="293">
        <v>47</v>
      </c>
      <c r="AM571" s="301" t="str">
        <f t="shared" si="271"/>
        <v>AUXILIAR DE ENFERMERIA</v>
      </c>
      <c r="AN571" s="301" t="s">
        <v>3520</v>
      </c>
    </row>
    <row r="572" spans="1:40" ht="17.25" customHeight="1" x14ac:dyDescent="0.3">
      <c r="A572" s="576">
        <v>571</v>
      </c>
      <c r="B572" s="525" t="s">
        <v>1248</v>
      </c>
      <c r="C572" s="295" t="s">
        <v>1466</v>
      </c>
      <c r="D572" s="614" t="s">
        <v>2732</v>
      </c>
      <c r="E572" s="293" t="s">
        <v>62</v>
      </c>
      <c r="F572" s="295" t="s">
        <v>434</v>
      </c>
      <c r="G572" s="545" t="s">
        <v>1325</v>
      </c>
      <c r="H572" s="560">
        <v>9450000</v>
      </c>
      <c r="I572" s="232" t="s">
        <v>3525</v>
      </c>
      <c r="J572" s="517">
        <v>1110565375</v>
      </c>
      <c r="K572" s="538" t="s">
        <v>89</v>
      </c>
      <c r="L572" s="297">
        <v>1</v>
      </c>
      <c r="M572" s="297">
        <v>1289</v>
      </c>
      <c r="N572" s="299">
        <v>46087</v>
      </c>
      <c r="O572" s="561">
        <v>1578150000</v>
      </c>
      <c r="P572" s="302">
        <v>46127</v>
      </c>
      <c r="Q572" s="293" t="s">
        <v>50</v>
      </c>
      <c r="R572" s="302">
        <v>46139</v>
      </c>
      <c r="S572" s="293">
        <v>1812</v>
      </c>
      <c r="T572" s="495">
        <v>221202</v>
      </c>
      <c r="U572" s="555">
        <f t="shared" si="269"/>
        <v>9450000</v>
      </c>
      <c r="V572" s="300">
        <v>46136</v>
      </c>
      <c r="W572" s="403">
        <v>100055794</v>
      </c>
      <c r="X572" s="302">
        <v>46150</v>
      </c>
      <c r="Y572" s="307">
        <v>46241</v>
      </c>
      <c r="Z572" s="299"/>
      <c r="AA572" s="295"/>
      <c r="AB572" s="303">
        <f t="shared" si="272"/>
        <v>3150000</v>
      </c>
      <c r="AC572" s="295"/>
      <c r="AD572" s="629" t="s">
        <v>3526</v>
      </c>
      <c r="AE572" s="295">
        <v>0</v>
      </c>
      <c r="AF572" s="295">
        <v>0</v>
      </c>
      <c r="AG572" s="295">
        <v>0</v>
      </c>
      <c r="AH572" s="232" t="s">
        <v>3527</v>
      </c>
      <c r="AI572" s="402">
        <v>3144193388</v>
      </c>
      <c r="AJ572" s="366" t="s">
        <v>3528</v>
      </c>
      <c r="AK572" s="306">
        <v>34926</v>
      </c>
      <c r="AL572" s="293">
        <v>30</v>
      </c>
      <c r="AM572" s="301" t="str">
        <f t="shared" si="271"/>
        <v>AUXILIAR DE ENFERMERIA</v>
      </c>
      <c r="AN572" s="301" t="s">
        <v>3520</v>
      </c>
    </row>
    <row r="573" spans="1:40" ht="17.25" customHeight="1" x14ac:dyDescent="0.3">
      <c r="A573" s="576">
        <v>572</v>
      </c>
      <c r="B573" s="525" t="s">
        <v>1515</v>
      </c>
      <c r="C573" s="295" t="s">
        <v>1466</v>
      </c>
      <c r="D573" s="232" t="s">
        <v>2399</v>
      </c>
      <c r="E573" s="293" t="s">
        <v>62</v>
      </c>
      <c r="F573" s="296" t="s">
        <v>769</v>
      </c>
      <c r="G573" s="545" t="s">
        <v>1325</v>
      </c>
      <c r="H573" s="555">
        <v>15900000</v>
      </c>
      <c r="I573" s="295" t="s">
        <v>1348</v>
      </c>
      <c r="J573" s="508">
        <v>93376768</v>
      </c>
      <c r="K573" s="538" t="s">
        <v>89</v>
      </c>
      <c r="L573" s="297">
        <v>1</v>
      </c>
      <c r="M573" s="297">
        <v>1287</v>
      </c>
      <c r="N573" s="299">
        <v>46087</v>
      </c>
      <c r="O573" s="561">
        <v>885100000</v>
      </c>
      <c r="P573" s="302">
        <v>46127</v>
      </c>
      <c r="Q573" s="293" t="s">
        <v>50</v>
      </c>
      <c r="R573" s="302">
        <v>46139</v>
      </c>
      <c r="S573" s="293">
        <v>1813</v>
      </c>
      <c r="T573" s="495">
        <v>221202</v>
      </c>
      <c r="U573" s="555">
        <f>+H573</f>
        <v>15900000</v>
      </c>
      <c r="V573" s="300">
        <v>46137</v>
      </c>
      <c r="W573" s="301" t="s">
        <v>3529</v>
      </c>
      <c r="X573" s="302">
        <v>46150</v>
      </c>
      <c r="Y573" s="307">
        <v>46241</v>
      </c>
      <c r="Z573" s="299"/>
      <c r="AA573" s="295"/>
      <c r="AB573" s="303">
        <f t="shared" si="272"/>
        <v>5300000</v>
      </c>
      <c r="AC573" s="295"/>
      <c r="AD573" s="628" t="s">
        <v>3530</v>
      </c>
      <c r="AE573" s="295">
        <v>0</v>
      </c>
      <c r="AF573" s="295">
        <v>0</v>
      </c>
      <c r="AG573" s="295">
        <v>0</v>
      </c>
      <c r="AH573" s="295" t="s">
        <v>3531</v>
      </c>
      <c r="AI573" s="312">
        <v>3133253021</v>
      </c>
      <c r="AJ573" s="312" t="s">
        <v>3532</v>
      </c>
      <c r="AK573" s="306">
        <v>25429</v>
      </c>
      <c r="AL573" s="293">
        <v>56</v>
      </c>
      <c r="AM573" s="301" t="s">
        <v>769</v>
      </c>
      <c r="AN573" s="301" t="s">
        <v>3520</v>
      </c>
    </row>
    <row r="574" spans="1:40" ht="17.25" customHeight="1" x14ac:dyDescent="0.3">
      <c r="A574" s="576">
        <v>573</v>
      </c>
      <c r="B574" s="525" t="s">
        <v>1248</v>
      </c>
      <c r="C574" s="295" t="s">
        <v>1466</v>
      </c>
      <c r="D574" s="614" t="s">
        <v>2757</v>
      </c>
      <c r="E574" s="293" t="s">
        <v>62</v>
      </c>
      <c r="F574" s="294" t="s">
        <v>1426</v>
      </c>
      <c r="G574" s="545" t="s">
        <v>1325</v>
      </c>
      <c r="H574" s="560">
        <v>19200000</v>
      </c>
      <c r="I574" s="262" t="s">
        <v>3533</v>
      </c>
      <c r="J574" s="517">
        <v>28868644</v>
      </c>
      <c r="K574" s="538" t="s">
        <v>292</v>
      </c>
      <c r="L574" s="297">
        <v>0</v>
      </c>
      <c r="M574" s="297">
        <v>1286</v>
      </c>
      <c r="N574" s="299">
        <v>46087</v>
      </c>
      <c r="O574" s="567">
        <v>1068800000</v>
      </c>
      <c r="P574" s="302">
        <v>46127</v>
      </c>
      <c r="Q574" s="293" t="s">
        <v>50</v>
      </c>
      <c r="R574" s="302">
        <v>46149</v>
      </c>
      <c r="S574" s="293">
        <v>1855</v>
      </c>
      <c r="T574" s="495">
        <v>221201</v>
      </c>
      <c r="U574" s="555">
        <f t="shared" ref="U574" si="273">+H574</f>
        <v>19200000</v>
      </c>
      <c r="V574" s="300"/>
      <c r="W574" s="301"/>
      <c r="X574" s="302"/>
      <c r="Y574" s="307" t="s">
        <v>892</v>
      </c>
      <c r="Z574" s="299"/>
      <c r="AA574" s="295"/>
      <c r="AB574" s="303">
        <f t="shared" si="272"/>
        <v>6400000</v>
      </c>
      <c r="AC574" s="295"/>
      <c r="AD574" s="629" t="s">
        <v>3534</v>
      </c>
      <c r="AE574" s="295">
        <v>0</v>
      </c>
      <c r="AF574" s="295">
        <v>0</v>
      </c>
      <c r="AG574" s="295">
        <v>0</v>
      </c>
      <c r="AH574" s="232" t="s">
        <v>3535</v>
      </c>
      <c r="AI574" s="232">
        <v>3102247276</v>
      </c>
      <c r="AJ574" s="366" t="s">
        <v>3536</v>
      </c>
      <c r="AK574" s="306">
        <v>28846</v>
      </c>
      <c r="AL574" s="293">
        <v>47</v>
      </c>
      <c r="AM574" s="301" t="str">
        <f t="shared" ref="AM574" si="274">+F574</f>
        <v>ENFERMERO(A)</v>
      </c>
      <c r="AN574" s="301" t="s">
        <v>3520</v>
      </c>
    </row>
    <row r="575" spans="1:40" ht="17.25" customHeight="1" x14ac:dyDescent="0.3">
      <c r="A575" s="576">
        <v>574</v>
      </c>
      <c r="B575" s="525" t="s">
        <v>1515</v>
      </c>
      <c r="C575" s="295" t="s">
        <v>1466</v>
      </c>
      <c r="D575" s="232" t="s">
        <v>2411</v>
      </c>
      <c r="E575" s="293" t="s">
        <v>62</v>
      </c>
      <c r="F575" s="295" t="s">
        <v>107</v>
      </c>
      <c r="G575" s="545" t="s">
        <v>1325</v>
      </c>
      <c r="H575" s="555">
        <v>25650000</v>
      </c>
      <c r="I575" s="295" t="s">
        <v>3537</v>
      </c>
      <c r="J575" s="508">
        <v>39582197</v>
      </c>
      <c r="K575" s="538" t="s">
        <v>1797</v>
      </c>
      <c r="L575" s="401">
        <v>0</v>
      </c>
      <c r="M575" s="297">
        <v>1285</v>
      </c>
      <c r="N575" s="299">
        <v>46087</v>
      </c>
      <c r="O575" s="561">
        <v>1427850000</v>
      </c>
      <c r="P575" s="302">
        <v>46127</v>
      </c>
      <c r="Q575" s="293" t="s">
        <v>50</v>
      </c>
      <c r="R575" s="493"/>
      <c r="S575" s="393"/>
      <c r="T575" s="495">
        <v>221201</v>
      </c>
      <c r="U575" s="555">
        <f>+H575</f>
        <v>25650000</v>
      </c>
      <c r="V575" s="300"/>
      <c r="W575" s="343" t="s">
        <v>891</v>
      </c>
      <c r="X575" s="302"/>
      <c r="Y575" s="307" t="s">
        <v>892</v>
      </c>
      <c r="Z575" s="299"/>
      <c r="AA575" s="295"/>
      <c r="AB575" s="303">
        <f t="shared" si="272"/>
        <v>8550000</v>
      </c>
      <c r="AC575" s="295"/>
      <c r="AD575" s="628" t="s">
        <v>3538</v>
      </c>
      <c r="AE575" s="295">
        <v>0</v>
      </c>
      <c r="AF575" s="295">
        <v>0</v>
      </c>
      <c r="AG575" s="295">
        <v>0</v>
      </c>
      <c r="AH575" s="295" t="s">
        <v>3539</v>
      </c>
      <c r="AI575" s="295">
        <v>3102754281</v>
      </c>
      <c r="AJ575" s="312" t="s">
        <v>3540</v>
      </c>
      <c r="AK575" s="306">
        <v>30557</v>
      </c>
      <c r="AL575" s="293">
        <v>42</v>
      </c>
      <c r="AM575" s="301" t="s">
        <v>1440</v>
      </c>
      <c r="AN575" s="301" t="s">
        <v>3520</v>
      </c>
    </row>
    <row r="576" spans="1:40" ht="17.25" customHeight="1" x14ac:dyDescent="0.3">
      <c r="A576" s="576">
        <v>575</v>
      </c>
      <c r="B576" s="525" t="s">
        <v>1248</v>
      </c>
      <c r="C576" s="295" t="s">
        <v>1466</v>
      </c>
      <c r="D576" s="232" t="s">
        <v>2732</v>
      </c>
      <c r="E576" s="293" t="s">
        <v>62</v>
      </c>
      <c r="F576" s="295" t="s">
        <v>434</v>
      </c>
      <c r="G576" s="545" t="s">
        <v>1325</v>
      </c>
      <c r="H576" s="560">
        <v>9450000</v>
      </c>
      <c r="I576" s="232" t="s">
        <v>3541</v>
      </c>
      <c r="J576" s="517">
        <v>9450000</v>
      </c>
      <c r="K576" s="533" t="s">
        <v>170</v>
      </c>
      <c r="L576" s="297">
        <v>5</v>
      </c>
      <c r="M576" s="297">
        <v>1289</v>
      </c>
      <c r="N576" s="299">
        <v>46087</v>
      </c>
      <c r="O576" s="561">
        <v>1578150000</v>
      </c>
      <c r="P576" s="302">
        <v>46127</v>
      </c>
      <c r="Q576" s="293" t="s">
        <v>50</v>
      </c>
      <c r="R576" s="302">
        <v>46135</v>
      </c>
      <c r="S576" s="293">
        <v>1786</v>
      </c>
      <c r="T576" s="495">
        <v>221202</v>
      </c>
      <c r="U576" s="555">
        <f t="shared" ref="U576:U578" si="275">+H576</f>
        <v>9450000</v>
      </c>
      <c r="V576" s="300">
        <v>46139</v>
      </c>
      <c r="W576" s="301" t="s">
        <v>3542</v>
      </c>
      <c r="X576" s="302">
        <v>46146</v>
      </c>
      <c r="Y576" s="307">
        <v>46206</v>
      </c>
      <c r="Z576" s="299"/>
      <c r="AA576" s="295"/>
      <c r="AB576" s="303">
        <f t="shared" ref="AB576:AB581" si="276">+U576/3</f>
        <v>3150000</v>
      </c>
      <c r="AC576" s="295"/>
      <c r="AD576" s="629" t="s">
        <v>3543</v>
      </c>
      <c r="AE576" s="295">
        <v>0</v>
      </c>
      <c r="AF576" s="295">
        <v>0</v>
      </c>
      <c r="AG576" s="295">
        <v>0</v>
      </c>
      <c r="AH576" s="232" t="s">
        <v>3544</v>
      </c>
      <c r="AI576" s="232">
        <v>3164015838</v>
      </c>
      <c r="AJ576" s="366" t="s">
        <v>3545</v>
      </c>
      <c r="AK576" s="306">
        <v>33530</v>
      </c>
      <c r="AL576" s="293">
        <v>34</v>
      </c>
      <c r="AM576" s="301" t="str">
        <f t="shared" ref="AM576:AM578" si="277">+F576</f>
        <v>AUXILIAR DE ENFERMERIA</v>
      </c>
      <c r="AN576" s="301" t="s">
        <v>3546</v>
      </c>
    </row>
    <row r="577" spans="1:40" ht="17.25" customHeight="1" x14ac:dyDescent="0.3">
      <c r="A577" s="576">
        <v>576</v>
      </c>
      <c r="B577" s="525" t="s">
        <v>1248</v>
      </c>
      <c r="C577" s="295" t="s">
        <v>1466</v>
      </c>
      <c r="D577" s="232" t="s">
        <v>2732</v>
      </c>
      <c r="E577" s="293" t="s">
        <v>62</v>
      </c>
      <c r="F577" s="295" t="s">
        <v>434</v>
      </c>
      <c r="G577" s="545" t="s">
        <v>1325</v>
      </c>
      <c r="H577" s="560">
        <v>9450000</v>
      </c>
      <c r="I577" s="232" t="s">
        <v>3547</v>
      </c>
      <c r="J577" s="517">
        <v>1110475671</v>
      </c>
      <c r="K577" s="538" t="s">
        <v>89</v>
      </c>
      <c r="L577" s="297">
        <v>0</v>
      </c>
      <c r="M577" s="297">
        <v>1289</v>
      </c>
      <c r="N577" s="299">
        <v>46087</v>
      </c>
      <c r="O577" s="561">
        <v>1578150000</v>
      </c>
      <c r="P577" s="302">
        <v>46127</v>
      </c>
      <c r="Q577" s="293" t="s">
        <v>50</v>
      </c>
      <c r="R577" s="302">
        <v>46135</v>
      </c>
      <c r="S577" s="293">
        <v>1788</v>
      </c>
      <c r="T577" s="495">
        <v>221202</v>
      </c>
      <c r="U577" s="555">
        <f t="shared" si="275"/>
        <v>9450000</v>
      </c>
      <c r="V577" s="300">
        <v>46136</v>
      </c>
      <c r="W577" s="301">
        <v>100055780</v>
      </c>
      <c r="X577" s="302">
        <v>46147</v>
      </c>
      <c r="Y577" s="307">
        <v>46238</v>
      </c>
      <c r="Z577" s="299"/>
      <c r="AA577" s="295"/>
      <c r="AB577" s="303">
        <f t="shared" si="276"/>
        <v>3150000</v>
      </c>
      <c r="AC577" s="295"/>
      <c r="AD577" s="628" t="s">
        <v>3548</v>
      </c>
      <c r="AE577" s="295">
        <v>0</v>
      </c>
      <c r="AF577" s="295">
        <v>0</v>
      </c>
      <c r="AG577" s="295">
        <v>0</v>
      </c>
      <c r="AH577" s="232" t="s">
        <v>3549</v>
      </c>
      <c r="AI577" s="232">
        <v>3193453893</v>
      </c>
      <c r="AJ577" s="366" t="s">
        <v>3550</v>
      </c>
      <c r="AK577" s="306">
        <v>32155</v>
      </c>
      <c r="AL577" s="293">
        <v>37</v>
      </c>
      <c r="AM577" s="301" t="str">
        <f t="shared" si="277"/>
        <v>AUXILIAR DE ENFERMERIA</v>
      </c>
      <c r="AN577" s="301" t="s">
        <v>3520</v>
      </c>
    </row>
    <row r="578" spans="1:40" ht="17.25" customHeight="1" x14ac:dyDescent="0.3">
      <c r="A578" s="576">
        <v>577</v>
      </c>
      <c r="B578" s="525" t="s">
        <v>1248</v>
      </c>
      <c r="C578" s="295" t="s">
        <v>1466</v>
      </c>
      <c r="D578" s="232" t="s">
        <v>2732</v>
      </c>
      <c r="E578" s="293" t="s">
        <v>62</v>
      </c>
      <c r="F578" s="295" t="s">
        <v>434</v>
      </c>
      <c r="G578" s="545" t="s">
        <v>1325</v>
      </c>
      <c r="H578" s="560">
        <v>9450000</v>
      </c>
      <c r="I578" s="232" t="s">
        <v>3551</v>
      </c>
      <c r="J578" s="517">
        <v>1110452194</v>
      </c>
      <c r="K578" s="538" t="s">
        <v>89</v>
      </c>
      <c r="L578" s="297">
        <v>1</v>
      </c>
      <c r="M578" s="297">
        <v>1289</v>
      </c>
      <c r="N578" s="299">
        <v>46087</v>
      </c>
      <c r="O578" s="561">
        <v>1578150000</v>
      </c>
      <c r="P578" s="302">
        <v>46127</v>
      </c>
      <c r="Q578" s="293" t="s">
        <v>50</v>
      </c>
      <c r="R578" s="302">
        <v>46135</v>
      </c>
      <c r="S578" s="293">
        <v>1793</v>
      </c>
      <c r="T578" s="495">
        <v>221202</v>
      </c>
      <c r="U578" s="555">
        <f t="shared" si="275"/>
        <v>9450000</v>
      </c>
      <c r="V578" s="300">
        <v>46135</v>
      </c>
      <c r="W578" s="301">
        <v>100055707</v>
      </c>
      <c r="X578" s="302">
        <v>46146</v>
      </c>
      <c r="Y578" s="307">
        <v>46237</v>
      </c>
      <c r="Z578" s="299"/>
      <c r="AA578" s="295"/>
      <c r="AB578" s="303">
        <f t="shared" si="276"/>
        <v>3150000</v>
      </c>
      <c r="AC578" s="295"/>
      <c r="AD578" s="629" t="s">
        <v>3552</v>
      </c>
      <c r="AE578" s="295">
        <v>0</v>
      </c>
      <c r="AF578" s="295">
        <v>0</v>
      </c>
      <c r="AG578" s="295">
        <v>0</v>
      </c>
      <c r="AH578" s="232" t="s">
        <v>3553</v>
      </c>
      <c r="AI578" s="402">
        <v>3222880535</v>
      </c>
      <c r="AJ578" s="366" t="s">
        <v>3554</v>
      </c>
      <c r="AK578" s="306">
        <v>38279</v>
      </c>
      <c r="AL578" s="293">
        <v>21</v>
      </c>
      <c r="AM578" s="301" t="str">
        <f t="shared" si="277"/>
        <v>AUXILIAR DE ENFERMERIA</v>
      </c>
      <c r="AN578" s="301" t="s">
        <v>3520</v>
      </c>
    </row>
    <row r="579" spans="1:40" ht="17.25" customHeight="1" x14ac:dyDescent="0.3">
      <c r="A579" s="576">
        <v>578</v>
      </c>
      <c r="B579" s="525" t="s">
        <v>1515</v>
      </c>
      <c r="C579" s="295" t="s">
        <v>1466</v>
      </c>
      <c r="D579" s="232" t="s">
        <v>2399</v>
      </c>
      <c r="E579" s="293" t="s">
        <v>62</v>
      </c>
      <c r="F579" s="296" t="s">
        <v>769</v>
      </c>
      <c r="G579" s="545" t="s">
        <v>1325</v>
      </c>
      <c r="H579" s="555">
        <v>15900000</v>
      </c>
      <c r="I579" s="295" t="s">
        <v>3555</v>
      </c>
      <c r="J579" s="508">
        <v>1007384904</v>
      </c>
      <c r="K579" s="538" t="s">
        <v>89</v>
      </c>
      <c r="L579" s="297">
        <v>7</v>
      </c>
      <c r="M579" s="297">
        <v>1287</v>
      </c>
      <c r="N579" s="299">
        <v>46087</v>
      </c>
      <c r="O579" s="561">
        <v>885100000</v>
      </c>
      <c r="P579" s="302">
        <v>46127</v>
      </c>
      <c r="Q579" s="293" t="s">
        <v>50</v>
      </c>
      <c r="R579" s="302">
        <v>46136</v>
      </c>
      <c r="S579" s="293">
        <v>1807</v>
      </c>
      <c r="T579" s="495">
        <v>221202</v>
      </c>
      <c r="U579" s="555">
        <f>+H579</f>
        <v>15900000</v>
      </c>
      <c r="V579" s="300">
        <v>46139</v>
      </c>
      <c r="W579" s="301" t="s">
        <v>3556</v>
      </c>
      <c r="X579" s="302">
        <v>46116</v>
      </c>
      <c r="Y579" s="307">
        <v>46237</v>
      </c>
      <c r="Z579" s="299"/>
      <c r="AA579" s="295"/>
      <c r="AB579" s="303">
        <f t="shared" si="276"/>
        <v>5300000</v>
      </c>
      <c r="AC579" s="295"/>
      <c r="AD579" s="628" t="s">
        <v>3557</v>
      </c>
      <c r="AE579" s="295">
        <v>0</v>
      </c>
      <c r="AF579" s="295">
        <v>0</v>
      </c>
      <c r="AG579" s="295">
        <v>0</v>
      </c>
      <c r="AH579" s="295" t="s">
        <v>3558</v>
      </c>
      <c r="AI579" s="312">
        <v>3124916081</v>
      </c>
      <c r="AJ579" s="312" t="s">
        <v>3559</v>
      </c>
      <c r="AK579" s="306">
        <v>36653</v>
      </c>
      <c r="AL579" s="293">
        <v>25</v>
      </c>
      <c r="AM579" s="301" t="s">
        <v>769</v>
      </c>
      <c r="AN579" s="301" t="s">
        <v>3520</v>
      </c>
    </row>
    <row r="580" spans="1:40" ht="17.25" customHeight="1" x14ac:dyDescent="0.3">
      <c r="A580" s="576">
        <v>579</v>
      </c>
      <c r="B580" s="525" t="s">
        <v>1248</v>
      </c>
      <c r="C580" s="295" t="s">
        <v>1466</v>
      </c>
      <c r="D580" s="232" t="s">
        <v>2757</v>
      </c>
      <c r="E580" s="293" t="s">
        <v>62</v>
      </c>
      <c r="F580" s="294" t="s">
        <v>1426</v>
      </c>
      <c r="G580" s="545" t="s">
        <v>1325</v>
      </c>
      <c r="H580" s="560">
        <v>19200000</v>
      </c>
      <c r="I580" s="262" t="s">
        <v>3560</v>
      </c>
      <c r="J580" s="517">
        <v>1110520050</v>
      </c>
      <c r="K580" s="538" t="s">
        <v>89</v>
      </c>
      <c r="L580" s="297">
        <v>1</v>
      </c>
      <c r="M580" s="297">
        <v>1286</v>
      </c>
      <c r="N580" s="299">
        <v>46087</v>
      </c>
      <c r="O580" s="567">
        <v>1068800000</v>
      </c>
      <c r="P580" s="302">
        <v>46127</v>
      </c>
      <c r="Q580" s="293" t="s">
        <v>50</v>
      </c>
      <c r="R580" s="302" t="s">
        <v>3561</v>
      </c>
      <c r="S580" s="293">
        <v>1806</v>
      </c>
      <c r="T580" s="495">
        <v>221201</v>
      </c>
      <c r="U580" s="555">
        <f t="shared" ref="U580" si="278">+H580</f>
        <v>19200000</v>
      </c>
      <c r="V580" s="300">
        <v>46136</v>
      </c>
      <c r="W580" s="301" t="s">
        <v>3562</v>
      </c>
      <c r="X580" s="302">
        <v>46146</v>
      </c>
      <c r="Y580" s="307">
        <v>46237</v>
      </c>
      <c r="Z580" s="299"/>
      <c r="AA580" s="295"/>
      <c r="AB580" s="303">
        <f t="shared" si="276"/>
        <v>6400000</v>
      </c>
      <c r="AC580" s="295"/>
      <c r="AD580" s="629" t="s">
        <v>3563</v>
      </c>
      <c r="AE580" s="295">
        <v>0</v>
      </c>
      <c r="AF580" s="295">
        <v>0</v>
      </c>
      <c r="AG580" s="295">
        <v>0</v>
      </c>
      <c r="AH580" s="232" t="s">
        <v>3564</v>
      </c>
      <c r="AI580" s="232">
        <v>31933559603</v>
      </c>
      <c r="AJ580" s="366" t="s">
        <v>3565</v>
      </c>
      <c r="AK580" s="306">
        <v>33618</v>
      </c>
      <c r="AL580" s="293">
        <v>33</v>
      </c>
      <c r="AM580" s="301" t="str">
        <f t="shared" ref="AM580" si="279">+F580</f>
        <v>ENFERMERO(A)</v>
      </c>
      <c r="AN580" s="301" t="s">
        <v>3520</v>
      </c>
    </row>
    <row r="581" spans="1:40" ht="17.25" customHeight="1" x14ac:dyDescent="0.3">
      <c r="A581" s="576">
        <v>580</v>
      </c>
      <c r="B581" s="525" t="s">
        <v>1515</v>
      </c>
      <c r="C581" s="295" t="s">
        <v>1466</v>
      </c>
      <c r="D581" s="232" t="s">
        <v>2411</v>
      </c>
      <c r="E581" s="293" t="s">
        <v>62</v>
      </c>
      <c r="F581" s="295" t="s">
        <v>107</v>
      </c>
      <c r="G581" s="545" t="s">
        <v>1325</v>
      </c>
      <c r="H581" s="555">
        <v>25650000</v>
      </c>
      <c r="I581" s="295" t="s">
        <v>3566</v>
      </c>
      <c r="J581" s="508">
        <v>1098789875</v>
      </c>
      <c r="K581" s="538" t="s">
        <v>626</v>
      </c>
      <c r="L581" s="401">
        <v>1</v>
      </c>
      <c r="M581" s="297">
        <v>1285</v>
      </c>
      <c r="N581" s="299">
        <v>46087</v>
      </c>
      <c r="O581" s="561">
        <v>1427850000</v>
      </c>
      <c r="P581" s="302">
        <v>46127</v>
      </c>
      <c r="Q581" s="293" t="s">
        <v>50</v>
      </c>
      <c r="R581" s="302">
        <v>46139</v>
      </c>
      <c r="S581" s="293">
        <v>1814</v>
      </c>
      <c r="T581" s="495">
        <v>221201</v>
      </c>
      <c r="U581" s="555">
        <f>+H581</f>
        <v>25650000</v>
      </c>
      <c r="V581" s="300">
        <v>46136</v>
      </c>
      <c r="W581" s="301">
        <v>100014658</v>
      </c>
      <c r="X581" s="302">
        <v>46146</v>
      </c>
      <c r="Y581" s="307">
        <v>46237</v>
      </c>
      <c r="Z581" s="299"/>
      <c r="AA581" s="295"/>
      <c r="AB581" s="303">
        <f t="shared" si="276"/>
        <v>8550000</v>
      </c>
      <c r="AC581" s="295"/>
      <c r="AD581" s="628" t="s">
        <v>3567</v>
      </c>
      <c r="AE581" s="295">
        <v>0</v>
      </c>
      <c r="AF581" s="295">
        <v>0</v>
      </c>
      <c r="AG581" s="295">
        <v>0</v>
      </c>
      <c r="AH581" s="295" t="s">
        <v>3568</v>
      </c>
      <c r="AI581" s="295">
        <v>3138001863</v>
      </c>
      <c r="AJ581" s="312" t="s">
        <v>3569</v>
      </c>
      <c r="AK581" s="306">
        <v>35340</v>
      </c>
      <c r="AL581" s="293">
        <v>29</v>
      </c>
      <c r="AM581" s="301" t="s">
        <v>1440</v>
      </c>
      <c r="AN581" s="301" t="s">
        <v>3520</v>
      </c>
    </row>
    <row r="582" spans="1:40" ht="17.25" customHeight="1" x14ac:dyDescent="0.3">
      <c r="A582" s="576">
        <v>581</v>
      </c>
      <c r="B582" s="525" t="s">
        <v>1515</v>
      </c>
      <c r="C582" s="295" t="s">
        <v>1466</v>
      </c>
      <c r="D582" s="232" t="s">
        <v>1557</v>
      </c>
      <c r="E582" s="293" t="s">
        <v>62</v>
      </c>
      <c r="F582" s="295" t="s">
        <v>434</v>
      </c>
      <c r="G582" s="545" t="s">
        <v>1325</v>
      </c>
      <c r="H582" s="555">
        <v>6900000</v>
      </c>
      <c r="I582" s="344" t="s">
        <v>3570</v>
      </c>
      <c r="J582" s="508">
        <v>1110452248</v>
      </c>
      <c r="K582" s="538" t="s">
        <v>89</v>
      </c>
      <c r="L582" s="297">
        <v>9</v>
      </c>
      <c r="M582" s="297">
        <v>1295</v>
      </c>
      <c r="N582" s="299">
        <v>46087</v>
      </c>
      <c r="O582" s="561">
        <v>703800000</v>
      </c>
      <c r="P582" s="302">
        <v>46139</v>
      </c>
      <c r="Q582" s="293" t="s">
        <v>50</v>
      </c>
      <c r="R582" s="302">
        <v>46141</v>
      </c>
      <c r="S582" s="293">
        <v>1830</v>
      </c>
      <c r="T582" s="495">
        <v>221206</v>
      </c>
      <c r="U582" s="555">
        <f t="shared" ref="U582" si="280">+H582</f>
        <v>6900000</v>
      </c>
      <c r="V582" s="300">
        <v>46139</v>
      </c>
      <c r="W582" s="301" t="s">
        <v>3571</v>
      </c>
      <c r="X582" s="302">
        <v>46142</v>
      </c>
      <c r="Y582" s="307">
        <v>46232</v>
      </c>
      <c r="Z582" s="299"/>
      <c r="AA582" s="295"/>
      <c r="AB582" s="303">
        <f>+U582/2</f>
        <v>3450000</v>
      </c>
      <c r="AC582" s="295"/>
      <c r="AD582" s="629" t="s">
        <v>3572</v>
      </c>
      <c r="AE582" s="295">
        <v>0</v>
      </c>
      <c r="AF582" s="295">
        <v>0</v>
      </c>
      <c r="AG582" s="295">
        <v>0</v>
      </c>
      <c r="AH582" s="295" t="s">
        <v>3573</v>
      </c>
      <c r="AI582" s="295">
        <v>3115114760</v>
      </c>
      <c r="AJ582" s="312" t="s">
        <v>3574</v>
      </c>
      <c r="AK582" s="306">
        <v>31647</v>
      </c>
      <c r="AL582" s="293">
        <v>38</v>
      </c>
      <c r="AM582" s="301" t="s">
        <v>274</v>
      </c>
      <c r="AN582" s="301" t="s">
        <v>2355</v>
      </c>
    </row>
    <row r="583" spans="1:40" ht="17.25" customHeight="1" x14ac:dyDescent="0.3">
      <c r="A583" s="576">
        <v>582</v>
      </c>
      <c r="B583" s="525" t="s">
        <v>1515</v>
      </c>
      <c r="C583" s="295" t="s">
        <v>1466</v>
      </c>
      <c r="D583" s="232" t="s">
        <v>1584</v>
      </c>
      <c r="E583" s="293" t="s">
        <v>62</v>
      </c>
      <c r="F583" s="294" t="s">
        <v>1426</v>
      </c>
      <c r="G583" s="545" t="s">
        <v>1325</v>
      </c>
      <c r="H583" s="555">
        <v>25200000</v>
      </c>
      <c r="I583" s="295" t="s">
        <v>3575</v>
      </c>
      <c r="J583" s="508">
        <v>20927233</v>
      </c>
      <c r="K583" s="538" t="s">
        <v>3576</v>
      </c>
      <c r="L583" s="297">
        <v>1</v>
      </c>
      <c r="M583" s="297">
        <v>1292</v>
      </c>
      <c r="N583" s="299">
        <v>46087</v>
      </c>
      <c r="O583" s="561">
        <v>428400000</v>
      </c>
      <c r="P583" s="302">
        <v>46139</v>
      </c>
      <c r="Q583" s="293" t="s">
        <v>50</v>
      </c>
      <c r="R583" s="302">
        <v>46141</v>
      </c>
      <c r="S583" s="293">
        <v>1832</v>
      </c>
      <c r="T583" s="495">
        <v>221205</v>
      </c>
      <c r="U583" s="555">
        <v>25200000</v>
      </c>
      <c r="V583" s="300">
        <v>46139</v>
      </c>
      <c r="W583" s="317" t="s">
        <v>3577</v>
      </c>
      <c r="X583" s="302">
        <v>46142</v>
      </c>
      <c r="Y583" s="307">
        <v>46232</v>
      </c>
      <c r="Z583" s="299"/>
      <c r="AA583" s="295"/>
      <c r="AB583" s="303">
        <f t="shared" ref="AB583" si="281">+U583/3</f>
        <v>8400000</v>
      </c>
      <c r="AC583" s="295"/>
      <c r="AD583" s="628" t="s">
        <v>3578</v>
      </c>
      <c r="AE583" s="295">
        <v>0</v>
      </c>
      <c r="AF583" s="295">
        <v>0</v>
      </c>
      <c r="AG583" s="295">
        <v>0</v>
      </c>
      <c r="AH583" s="295" t="s">
        <v>3579</v>
      </c>
      <c r="AI583" s="295">
        <v>3202820896</v>
      </c>
      <c r="AJ583" s="312" t="s">
        <v>3580</v>
      </c>
      <c r="AK583" s="306">
        <v>26796</v>
      </c>
      <c r="AL583" s="293">
        <v>53</v>
      </c>
      <c r="AM583" s="301" t="s">
        <v>1548</v>
      </c>
      <c r="AN583" s="301" t="s">
        <v>1896</v>
      </c>
    </row>
    <row r="584" spans="1:40" ht="17.25" customHeight="1" x14ac:dyDescent="0.3">
      <c r="A584" s="576">
        <v>583</v>
      </c>
      <c r="B584" s="525" t="s">
        <v>1515</v>
      </c>
      <c r="C584" s="295" t="s">
        <v>1466</v>
      </c>
      <c r="D584" s="232" t="s">
        <v>3581</v>
      </c>
      <c r="E584" s="293" t="s">
        <v>62</v>
      </c>
      <c r="F584" s="294" t="s">
        <v>1426</v>
      </c>
      <c r="G584" s="545" t="s">
        <v>1325</v>
      </c>
      <c r="H584" s="555">
        <v>25600000</v>
      </c>
      <c r="I584" s="295" t="s">
        <v>2722</v>
      </c>
      <c r="J584" s="508">
        <v>1104711379</v>
      </c>
      <c r="K584" s="538" t="s">
        <v>261</v>
      </c>
      <c r="L584" s="297">
        <v>5</v>
      </c>
      <c r="M584" s="297">
        <v>1286</v>
      </c>
      <c r="N584" s="299">
        <v>46087</v>
      </c>
      <c r="O584" s="561">
        <v>1068800</v>
      </c>
      <c r="P584" s="302">
        <v>46139</v>
      </c>
      <c r="Q584" s="293" t="s">
        <v>50</v>
      </c>
      <c r="R584" s="302">
        <v>46141</v>
      </c>
      <c r="S584" s="293">
        <v>1831</v>
      </c>
      <c r="T584" s="495">
        <v>221201</v>
      </c>
      <c r="U584" s="555">
        <v>25600000</v>
      </c>
      <c r="V584" s="300">
        <v>46140</v>
      </c>
      <c r="W584" s="317" t="s">
        <v>3582</v>
      </c>
      <c r="X584" s="302">
        <v>46146</v>
      </c>
      <c r="Y584" s="307">
        <v>46237</v>
      </c>
      <c r="Z584" s="299"/>
      <c r="AA584" s="295"/>
      <c r="AB584" s="303">
        <f t="shared" ref="AB584:AB593" si="282">+U584/3</f>
        <v>8533333.333333334</v>
      </c>
      <c r="AC584" s="295"/>
      <c r="AD584" s="629" t="s">
        <v>3583</v>
      </c>
      <c r="AE584" s="295">
        <v>0</v>
      </c>
      <c r="AF584" s="295">
        <v>0</v>
      </c>
      <c r="AG584" s="295">
        <v>0</v>
      </c>
      <c r="AH584" s="295" t="s">
        <v>3584</v>
      </c>
      <c r="AI584" s="295">
        <v>3104097626</v>
      </c>
      <c r="AJ584" s="305" t="s">
        <v>3585</v>
      </c>
      <c r="AK584" s="306">
        <v>35936</v>
      </c>
      <c r="AL584" s="293">
        <v>27</v>
      </c>
      <c r="AM584" s="301" t="s">
        <v>1548</v>
      </c>
      <c r="AN584" s="301" t="s">
        <v>3586</v>
      </c>
    </row>
    <row r="585" spans="1:40" ht="17.25" customHeight="1" x14ac:dyDescent="0.3">
      <c r="A585" s="576">
        <v>584</v>
      </c>
      <c r="B585" s="525" t="s">
        <v>1515</v>
      </c>
      <c r="C585" s="295" t="s">
        <v>1466</v>
      </c>
      <c r="D585" s="232" t="s">
        <v>3587</v>
      </c>
      <c r="E585" s="293" t="s">
        <v>62</v>
      </c>
      <c r="F585" s="295" t="s">
        <v>434</v>
      </c>
      <c r="G585" s="545" t="s">
        <v>1325</v>
      </c>
      <c r="H585" s="560">
        <v>9450000</v>
      </c>
      <c r="I585" s="232" t="s">
        <v>3588</v>
      </c>
      <c r="J585" s="517">
        <v>51956023</v>
      </c>
      <c r="K585" s="538" t="s">
        <v>170</v>
      </c>
      <c r="L585" s="297">
        <v>8</v>
      </c>
      <c r="M585" s="297">
        <v>1289</v>
      </c>
      <c r="N585" s="299">
        <v>46087</v>
      </c>
      <c r="O585" s="561">
        <v>1578150000</v>
      </c>
      <c r="P585" s="302">
        <v>46141</v>
      </c>
      <c r="Q585" s="293" t="s">
        <v>50</v>
      </c>
      <c r="R585" s="302">
        <v>46146</v>
      </c>
      <c r="S585" s="293">
        <v>1850</v>
      </c>
      <c r="T585" s="382">
        <v>221202</v>
      </c>
      <c r="U585" s="555">
        <f t="shared" ref="U585:U593" si="283">+H585</f>
        <v>9450000</v>
      </c>
      <c r="V585" s="300">
        <v>46142</v>
      </c>
      <c r="W585" s="301" t="s">
        <v>3589</v>
      </c>
      <c r="X585" s="302">
        <v>46150</v>
      </c>
      <c r="Y585" s="307">
        <v>46241</v>
      </c>
      <c r="Z585" s="299"/>
      <c r="AA585" s="295"/>
      <c r="AB585" s="303">
        <f t="shared" si="282"/>
        <v>3150000</v>
      </c>
      <c r="AC585" s="295"/>
      <c r="AD585" s="628" t="s">
        <v>3590</v>
      </c>
      <c r="AE585" s="295">
        <v>0</v>
      </c>
      <c r="AF585" s="295">
        <v>0</v>
      </c>
      <c r="AG585" s="295">
        <v>0</v>
      </c>
      <c r="AH585" s="232" t="s">
        <v>3591</v>
      </c>
      <c r="AI585" s="232">
        <v>3132432617</v>
      </c>
      <c r="AJ585" s="366" t="s">
        <v>3592</v>
      </c>
      <c r="AK585" s="306">
        <v>25769</v>
      </c>
      <c r="AL585" s="293">
        <v>55</v>
      </c>
      <c r="AM585" s="301" t="str">
        <f t="shared" ref="AM585:AM593" si="284">+F585</f>
        <v>AUXILIAR DE ENFERMERIA</v>
      </c>
      <c r="AN585" s="301" t="s">
        <v>3593</v>
      </c>
    </row>
    <row r="586" spans="1:40" ht="17.25" customHeight="1" x14ac:dyDescent="0.3">
      <c r="A586" s="576">
        <v>585</v>
      </c>
      <c r="B586" s="525" t="s">
        <v>1515</v>
      </c>
      <c r="C586" s="295" t="s">
        <v>1466</v>
      </c>
      <c r="D586" s="232" t="s">
        <v>3594</v>
      </c>
      <c r="E586" s="293" t="s">
        <v>62</v>
      </c>
      <c r="F586" s="295" t="s">
        <v>434</v>
      </c>
      <c r="G586" s="545" t="s">
        <v>1325</v>
      </c>
      <c r="H586" s="560">
        <v>9450000</v>
      </c>
      <c r="I586" s="232" t="s">
        <v>3595</v>
      </c>
      <c r="J586" s="517">
        <v>65761711</v>
      </c>
      <c r="K586" s="538" t="s">
        <v>89</v>
      </c>
      <c r="L586" s="297">
        <v>1</v>
      </c>
      <c r="M586" s="297">
        <v>1289</v>
      </c>
      <c r="N586" s="299">
        <v>46087</v>
      </c>
      <c r="O586" s="561">
        <v>1578150000</v>
      </c>
      <c r="P586" s="302">
        <v>46141</v>
      </c>
      <c r="Q586" s="293" t="s">
        <v>50</v>
      </c>
      <c r="R586" s="302">
        <v>46146</v>
      </c>
      <c r="S586" s="293">
        <v>1851</v>
      </c>
      <c r="T586" s="382">
        <v>221202</v>
      </c>
      <c r="U586" s="555">
        <f t="shared" si="283"/>
        <v>9450000</v>
      </c>
      <c r="V586" s="300">
        <v>46147</v>
      </c>
      <c r="W586" s="301">
        <v>100056067</v>
      </c>
      <c r="X586" s="302">
        <v>46158</v>
      </c>
      <c r="Y586" s="307">
        <v>46249</v>
      </c>
      <c r="Z586" s="299"/>
      <c r="AA586" s="295"/>
      <c r="AB586" s="303">
        <f t="shared" si="282"/>
        <v>3150000</v>
      </c>
      <c r="AC586" s="295"/>
      <c r="AD586" s="629" t="s">
        <v>3596</v>
      </c>
      <c r="AE586" s="295">
        <v>0</v>
      </c>
      <c r="AF586" s="295">
        <v>0</v>
      </c>
      <c r="AG586" s="295">
        <v>0</v>
      </c>
      <c r="AH586" s="232" t="s">
        <v>3597</v>
      </c>
      <c r="AI586" s="232">
        <v>3160810367</v>
      </c>
      <c r="AJ586" s="366" t="s">
        <v>3598</v>
      </c>
      <c r="AK586" s="306">
        <v>26634</v>
      </c>
      <c r="AL586" s="293">
        <v>53</v>
      </c>
      <c r="AM586" s="301" t="str">
        <f t="shared" si="284"/>
        <v>AUXILIAR DE ENFERMERIA</v>
      </c>
      <c r="AN586" s="301" t="s">
        <v>3593</v>
      </c>
    </row>
    <row r="587" spans="1:40" ht="17.25" customHeight="1" x14ac:dyDescent="0.3">
      <c r="A587" s="576">
        <v>586</v>
      </c>
      <c r="B587" s="525" t="s">
        <v>1515</v>
      </c>
      <c r="C587" s="295" t="s">
        <v>1466</v>
      </c>
      <c r="D587" s="232" t="s">
        <v>3599</v>
      </c>
      <c r="E587" s="293" t="s">
        <v>62</v>
      </c>
      <c r="F587" s="295" t="s">
        <v>434</v>
      </c>
      <c r="G587" s="545" t="s">
        <v>1325</v>
      </c>
      <c r="H587" s="560">
        <v>9450000</v>
      </c>
      <c r="I587" s="232" t="s">
        <v>3600</v>
      </c>
      <c r="J587" s="517">
        <v>1110446132</v>
      </c>
      <c r="K587" s="538" t="s">
        <v>89</v>
      </c>
      <c r="L587" s="297">
        <v>9</v>
      </c>
      <c r="M587" s="297">
        <v>1289</v>
      </c>
      <c r="N587" s="299">
        <v>46087</v>
      </c>
      <c r="O587" s="561">
        <v>1578150000</v>
      </c>
      <c r="P587" s="302">
        <v>46141</v>
      </c>
      <c r="Q587" s="293" t="s">
        <v>50</v>
      </c>
      <c r="R587" s="302">
        <v>46148</v>
      </c>
      <c r="S587" s="293">
        <v>1854</v>
      </c>
      <c r="T587" s="382">
        <v>221202</v>
      </c>
      <c r="U587" s="555">
        <f t="shared" si="283"/>
        <v>9450000</v>
      </c>
      <c r="V587" s="300">
        <v>46146</v>
      </c>
      <c r="W587" s="301">
        <v>100056020</v>
      </c>
      <c r="X587" s="302">
        <v>46154</v>
      </c>
      <c r="Y587" s="307">
        <v>46245</v>
      </c>
      <c r="Z587" s="299"/>
      <c r="AA587" s="295"/>
      <c r="AB587" s="303">
        <f t="shared" si="282"/>
        <v>3150000</v>
      </c>
      <c r="AC587" s="295"/>
      <c r="AD587" s="628" t="s">
        <v>3601</v>
      </c>
      <c r="AE587" s="295">
        <v>0</v>
      </c>
      <c r="AF587" s="295">
        <v>0</v>
      </c>
      <c r="AG587" s="295">
        <v>0</v>
      </c>
      <c r="AH587" s="232" t="s">
        <v>3602</v>
      </c>
      <c r="AI587" s="232">
        <v>3013251884</v>
      </c>
      <c r="AJ587" s="366" t="s">
        <v>3603</v>
      </c>
      <c r="AK587" s="306">
        <v>33940</v>
      </c>
      <c r="AL587" s="293">
        <v>33</v>
      </c>
      <c r="AM587" s="301" t="str">
        <f t="shared" si="284"/>
        <v>AUXILIAR DE ENFERMERIA</v>
      </c>
      <c r="AN587" s="301" t="s">
        <v>3593</v>
      </c>
    </row>
    <row r="588" spans="1:40" ht="17.25" customHeight="1" x14ac:dyDescent="0.3">
      <c r="A588" s="576">
        <v>587</v>
      </c>
      <c r="B588" s="525" t="s">
        <v>1515</v>
      </c>
      <c r="C588" s="295" t="s">
        <v>1466</v>
      </c>
      <c r="D588" s="232" t="s">
        <v>3604</v>
      </c>
      <c r="E588" s="293" t="s">
        <v>62</v>
      </c>
      <c r="F588" s="294" t="s">
        <v>1426</v>
      </c>
      <c r="G588" s="545" t="s">
        <v>1325</v>
      </c>
      <c r="H588" s="560">
        <v>19200000</v>
      </c>
      <c r="I588" s="232" t="s">
        <v>3605</v>
      </c>
      <c r="J588" s="517">
        <v>65763783</v>
      </c>
      <c r="K588" s="538" t="s">
        <v>89</v>
      </c>
      <c r="L588" s="297">
        <v>9</v>
      </c>
      <c r="M588" s="297">
        <v>1286</v>
      </c>
      <c r="N588" s="299">
        <v>46087</v>
      </c>
      <c r="O588" s="567">
        <v>1068800000</v>
      </c>
      <c r="P588" s="302">
        <v>46141</v>
      </c>
      <c r="Q588" s="293" t="s">
        <v>50</v>
      </c>
      <c r="R588" s="302">
        <v>46146</v>
      </c>
      <c r="S588" s="293">
        <v>1852</v>
      </c>
      <c r="T588" s="495">
        <v>221201</v>
      </c>
      <c r="U588" s="555">
        <f t="shared" si="283"/>
        <v>19200000</v>
      </c>
      <c r="V588" s="300">
        <v>46146</v>
      </c>
      <c r="W588" s="301" t="s">
        <v>3606</v>
      </c>
      <c r="X588" s="302">
        <v>46153</v>
      </c>
      <c r="Y588" s="307">
        <v>46244</v>
      </c>
      <c r="Z588" s="299"/>
      <c r="AA588" s="295"/>
      <c r="AB588" s="303">
        <f t="shared" si="282"/>
        <v>6400000</v>
      </c>
      <c r="AC588" s="295"/>
      <c r="AD588" s="629" t="s">
        <v>3607</v>
      </c>
      <c r="AE588" s="295">
        <v>0</v>
      </c>
      <c r="AF588" s="295">
        <v>0</v>
      </c>
      <c r="AG588" s="295">
        <v>0</v>
      </c>
      <c r="AH588" s="232" t="s">
        <v>3608</v>
      </c>
      <c r="AI588" s="232">
        <v>3105819609</v>
      </c>
      <c r="AJ588" s="366" t="s">
        <v>3609</v>
      </c>
      <c r="AK588" s="306">
        <v>27324</v>
      </c>
      <c r="AL588" s="293">
        <v>51</v>
      </c>
      <c r="AM588" s="301" t="str">
        <f t="shared" si="284"/>
        <v>ENFERMERO(A)</v>
      </c>
      <c r="AN588" s="301" t="s">
        <v>3593</v>
      </c>
    </row>
    <row r="589" spans="1:40" ht="17.25" customHeight="1" x14ac:dyDescent="0.3">
      <c r="A589" s="576">
        <v>588</v>
      </c>
      <c r="B589" s="525" t="s">
        <v>1515</v>
      </c>
      <c r="C589" s="295" t="s">
        <v>1466</v>
      </c>
      <c r="D589" s="232" t="s">
        <v>3610</v>
      </c>
      <c r="E589" s="293" t="s">
        <v>62</v>
      </c>
      <c r="F589" s="296" t="s">
        <v>769</v>
      </c>
      <c r="G589" s="545" t="s">
        <v>1325</v>
      </c>
      <c r="H589" s="560">
        <v>15900000</v>
      </c>
      <c r="I589" s="232" t="s">
        <v>3611</v>
      </c>
      <c r="J589" s="517">
        <v>38140978</v>
      </c>
      <c r="K589" s="538" t="s">
        <v>89</v>
      </c>
      <c r="L589" s="297">
        <v>6</v>
      </c>
      <c r="M589" s="297">
        <v>1287</v>
      </c>
      <c r="N589" s="299">
        <v>46087</v>
      </c>
      <c r="O589" s="561">
        <v>885100000</v>
      </c>
      <c r="P589" s="302">
        <v>46141</v>
      </c>
      <c r="Q589" s="293" t="s">
        <v>50</v>
      </c>
      <c r="R589" s="302">
        <v>46142</v>
      </c>
      <c r="S589" s="293">
        <v>1843</v>
      </c>
      <c r="T589" s="495">
        <v>221202</v>
      </c>
      <c r="U589" s="555">
        <f t="shared" si="283"/>
        <v>15900000</v>
      </c>
      <c r="V589" s="300">
        <v>46142</v>
      </c>
      <c r="W589" s="301" t="s">
        <v>3612</v>
      </c>
      <c r="X589" s="302">
        <v>46150</v>
      </c>
      <c r="Y589" s="307">
        <v>46241</v>
      </c>
      <c r="Z589" s="299"/>
      <c r="AA589" s="295"/>
      <c r="AB589" s="303">
        <f t="shared" si="282"/>
        <v>5300000</v>
      </c>
      <c r="AC589" s="295"/>
      <c r="AD589" s="628" t="s">
        <v>3613</v>
      </c>
      <c r="AE589" s="295">
        <v>0</v>
      </c>
      <c r="AF589" s="295">
        <v>0</v>
      </c>
      <c r="AG589" s="295">
        <v>0</v>
      </c>
      <c r="AH589" s="232" t="s">
        <v>3614</v>
      </c>
      <c r="AI589" s="232">
        <v>3024715108</v>
      </c>
      <c r="AJ589" s="366" t="s">
        <v>3615</v>
      </c>
      <c r="AK589" s="306">
        <v>29450</v>
      </c>
      <c r="AL589" s="293">
        <v>45</v>
      </c>
      <c r="AM589" s="301" t="str">
        <f t="shared" si="284"/>
        <v>PSICOLOGO</v>
      </c>
      <c r="AN589" s="301" t="s">
        <v>3593</v>
      </c>
    </row>
    <row r="590" spans="1:40" ht="17.25" customHeight="1" x14ac:dyDescent="0.3">
      <c r="A590" s="576">
        <v>589</v>
      </c>
      <c r="B590" s="525" t="s">
        <v>1515</v>
      </c>
      <c r="C590" s="295" t="s">
        <v>1466</v>
      </c>
      <c r="D590" s="232" t="s">
        <v>3616</v>
      </c>
      <c r="E590" s="293" t="s">
        <v>62</v>
      </c>
      <c r="F590" s="295" t="s">
        <v>107</v>
      </c>
      <c r="G590" s="545" t="s">
        <v>1325</v>
      </c>
      <c r="H590" s="560">
        <v>25650000</v>
      </c>
      <c r="I590" s="232" t="s">
        <v>3617</v>
      </c>
      <c r="J590" s="517">
        <v>41361825</v>
      </c>
      <c r="K590" s="538" t="s">
        <v>170</v>
      </c>
      <c r="L590" s="297">
        <v>7</v>
      </c>
      <c r="M590" s="297">
        <v>1285</v>
      </c>
      <c r="N590" s="299">
        <v>46087</v>
      </c>
      <c r="O590" s="561">
        <v>1427850000</v>
      </c>
      <c r="P590" s="302">
        <v>46141</v>
      </c>
      <c r="Q590" s="293" t="s">
        <v>50</v>
      </c>
      <c r="R590" s="302">
        <v>46142</v>
      </c>
      <c r="S590" s="293">
        <v>1844</v>
      </c>
      <c r="T590" s="495">
        <v>221201</v>
      </c>
      <c r="U590" s="555">
        <f t="shared" si="283"/>
        <v>25650000</v>
      </c>
      <c r="V590" s="300">
        <v>46141</v>
      </c>
      <c r="W590" s="301" t="s">
        <v>3618</v>
      </c>
      <c r="X590" s="302">
        <v>46149</v>
      </c>
      <c r="Y590" s="307">
        <v>46240</v>
      </c>
      <c r="Z590" s="299"/>
      <c r="AA590" s="295"/>
      <c r="AB590" s="303">
        <f t="shared" si="282"/>
        <v>8550000</v>
      </c>
      <c r="AC590" s="295"/>
      <c r="AD590" s="629" t="s">
        <v>3619</v>
      </c>
      <c r="AE590" s="295">
        <v>0</v>
      </c>
      <c r="AF590" s="295">
        <v>0</v>
      </c>
      <c r="AG590" s="295">
        <v>0</v>
      </c>
      <c r="AH590" s="232" t="s">
        <v>3620</v>
      </c>
      <c r="AI590" s="232">
        <v>3134934847</v>
      </c>
      <c r="AJ590" s="366" t="s">
        <v>3621</v>
      </c>
      <c r="AK590" s="306">
        <v>17073</v>
      </c>
      <c r="AL590" s="293">
        <v>79</v>
      </c>
      <c r="AM590" s="301" t="str">
        <f t="shared" si="284"/>
        <v>MÉDICO GENERAL</v>
      </c>
      <c r="AN590" s="301" t="s">
        <v>3593</v>
      </c>
    </row>
    <row r="591" spans="1:40" ht="17.25" customHeight="1" x14ac:dyDescent="0.3">
      <c r="A591" s="576">
        <v>590</v>
      </c>
      <c r="B591" s="525" t="s">
        <v>1515</v>
      </c>
      <c r="C591" s="295" t="s">
        <v>1466</v>
      </c>
      <c r="D591" s="232" t="s">
        <v>3622</v>
      </c>
      <c r="E591" s="293" t="s">
        <v>62</v>
      </c>
      <c r="F591" s="296" t="s">
        <v>769</v>
      </c>
      <c r="G591" s="545" t="s">
        <v>1325</v>
      </c>
      <c r="H591" s="560">
        <v>18900000</v>
      </c>
      <c r="I591" s="232" t="s">
        <v>3623</v>
      </c>
      <c r="J591" s="517">
        <v>1110593606</v>
      </c>
      <c r="K591" s="538" t="s">
        <v>89</v>
      </c>
      <c r="L591" s="297">
        <v>7</v>
      </c>
      <c r="M591" s="297">
        <v>1294</v>
      </c>
      <c r="N591" s="299">
        <v>46087</v>
      </c>
      <c r="O591" s="567">
        <v>321300000</v>
      </c>
      <c r="P591" s="302">
        <v>46141</v>
      </c>
      <c r="Q591" s="293" t="s">
        <v>50</v>
      </c>
      <c r="R591" s="302">
        <v>46142</v>
      </c>
      <c r="S591" s="293">
        <v>1845</v>
      </c>
      <c r="T591" s="382">
        <v>221205</v>
      </c>
      <c r="U591" s="555">
        <f t="shared" si="283"/>
        <v>18900000</v>
      </c>
      <c r="V591" s="300">
        <v>46146</v>
      </c>
      <c r="W591" s="301" t="s">
        <v>3624</v>
      </c>
      <c r="X591" s="302">
        <v>46148</v>
      </c>
      <c r="Y591" s="307">
        <v>46239</v>
      </c>
      <c r="Z591" s="299"/>
      <c r="AA591" s="295"/>
      <c r="AB591" s="303">
        <f t="shared" si="282"/>
        <v>6300000</v>
      </c>
      <c r="AC591" s="295"/>
      <c r="AD591" s="628" t="s">
        <v>3625</v>
      </c>
      <c r="AE591" s="295">
        <v>0</v>
      </c>
      <c r="AF591" s="295">
        <v>0</v>
      </c>
      <c r="AG591" s="295">
        <v>0</v>
      </c>
      <c r="AH591" s="232" t="s">
        <v>3626</v>
      </c>
      <c r="AI591" s="232">
        <v>3017300613</v>
      </c>
      <c r="AJ591" s="366" t="s">
        <v>3627</v>
      </c>
      <c r="AK591" s="306">
        <v>36074</v>
      </c>
      <c r="AL591" s="293">
        <v>27</v>
      </c>
      <c r="AM591" s="301" t="str">
        <f t="shared" si="284"/>
        <v>PSICOLOGO</v>
      </c>
      <c r="AN591" s="301"/>
    </row>
    <row r="592" spans="1:40" ht="17.25" customHeight="1" x14ac:dyDescent="0.3">
      <c r="A592" s="576">
        <v>591</v>
      </c>
      <c r="B592" s="525" t="s">
        <v>1515</v>
      </c>
      <c r="C592" s="295" t="s">
        <v>1466</v>
      </c>
      <c r="D592" s="232" t="s">
        <v>3622</v>
      </c>
      <c r="E592" s="293" t="s">
        <v>62</v>
      </c>
      <c r="F592" s="296" t="s">
        <v>769</v>
      </c>
      <c r="G592" s="545" t="s">
        <v>1325</v>
      </c>
      <c r="H592" s="560">
        <v>18900000</v>
      </c>
      <c r="I592" s="232" t="s">
        <v>3628</v>
      </c>
      <c r="J592" s="517">
        <v>1110507248</v>
      </c>
      <c r="K592" s="538" t="s">
        <v>89</v>
      </c>
      <c r="L592" s="297">
        <v>7</v>
      </c>
      <c r="M592" s="297">
        <v>1294</v>
      </c>
      <c r="N592" s="299">
        <v>46087</v>
      </c>
      <c r="O592" s="567">
        <v>321300000</v>
      </c>
      <c r="P592" s="302">
        <v>46141</v>
      </c>
      <c r="Q592" s="293" t="s">
        <v>50</v>
      </c>
      <c r="R592" s="302">
        <v>46142</v>
      </c>
      <c r="S592" s="293">
        <v>1846</v>
      </c>
      <c r="T592" s="382">
        <v>221205</v>
      </c>
      <c r="U592" s="555">
        <f t="shared" si="283"/>
        <v>18900000</v>
      </c>
      <c r="V592" s="300">
        <v>46142</v>
      </c>
      <c r="W592" s="301" t="s">
        <v>3629</v>
      </c>
      <c r="X592" s="302">
        <v>46149</v>
      </c>
      <c r="Y592" s="307">
        <v>46240</v>
      </c>
      <c r="Z592" s="299"/>
      <c r="AA592" s="295"/>
      <c r="AB592" s="303">
        <f t="shared" si="282"/>
        <v>6300000</v>
      </c>
      <c r="AC592" s="295"/>
      <c r="AD592" s="629" t="s">
        <v>3630</v>
      </c>
      <c r="AE592" s="295">
        <v>0</v>
      </c>
      <c r="AF592" s="295">
        <v>0</v>
      </c>
      <c r="AG592" s="295">
        <v>0</v>
      </c>
      <c r="AH592" s="232" t="s">
        <v>3631</v>
      </c>
      <c r="AI592" s="232">
        <v>3123331059</v>
      </c>
      <c r="AJ592" s="366" t="s">
        <v>3632</v>
      </c>
      <c r="AK592" s="306">
        <v>33275</v>
      </c>
      <c r="AL592" s="293">
        <v>35</v>
      </c>
      <c r="AM592" s="301" t="str">
        <f t="shared" si="284"/>
        <v>PSICOLOGO</v>
      </c>
      <c r="AN592" s="301"/>
    </row>
    <row r="593" spans="1:40" ht="17.25" customHeight="1" x14ac:dyDescent="0.3">
      <c r="A593" s="576">
        <v>592</v>
      </c>
      <c r="B593" s="525" t="s">
        <v>1515</v>
      </c>
      <c r="C593" s="295" t="s">
        <v>1466</v>
      </c>
      <c r="D593" s="232" t="s">
        <v>3622</v>
      </c>
      <c r="E593" s="293" t="s">
        <v>62</v>
      </c>
      <c r="F593" s="296" t="s">
        <v>769</v>
      </c>
      <c r="G593" s="545" t="s">
        <v>1325</v>
      </c>
      <c r="H593" s="560">
        <v>18900000</v>
      </c>
      <c r="I593" s="232" t="s">
        <v>3633</v>
      </c>
      <c r="J593" s="517">
        <v>65830173</v>
      </c>
      <c r="K593" s="538" t="s">
        <v>1671</v>
      </c>
      <c r="L593" s="297">
        <v>3</v>
      </c>
      <c r="M593" s="297">
        <v>1294</v>
      </c>
      <c r="N593" s="299">
        <v>46087</v>
      </c>
      <c r="O593" s="567">
        <v>321300000</v>
      </c>
      <c r="P593" s="302">
        <v>46141</v>
      </c>
      <c r="Q593" s="293" t="s">
        <v>50</v>
      </c>
      <c r="R593" s="302">
        <v>46142</v>
      </c>
      <c r="S593" s="293">
        <v>1847</v>
      </c>
      <c r="T593" s="382">
        <v>221205</v>
      </c>
      <c r="U593" s="555">
        <f t="shared" si="283"/>
        <v>18900000</v>
      </c>
      <c r="V593" s="300">
        <v>46142</v>
      </c>
      <c r="W593" s="301" t="s">
        <v>3634</v>
      </c>
      <c r="X593" s="302">
        <v>46147</v>
      </c>
      <c r="Y593" s="307">
        <v>46238</v>
      </c>
      <c r="Z593" s="299"/>
      <c r="AA593" s="295"/>
      <c r="AB593" s="303">
        <f t="shared" si="282"/>
        <v>6300000</v>
      </c>
      <c r="AC593" s="295"/>
      <c r="AD593" s="628" t="s">
        <v>3635</v>
      </c>
      <c r="AE593" s="295">
        <v>0</v>
      </c>
      <c r="AF593" s="295">
        <v>0</v>
      </c>
      <c r="AG593" s="295">
        <v>0</v>
      </c>
      <c r="AH593" s="232" t="s">
        <v>3636</v>
      </c>
      <c r="AI593" s="367" t="s">
        <v>3637</v>
      </c>
      <c r="AJ593" s="366" t="s">
        <v>3638</v>
      </c>
      <c r="AK593" s="306">
        <v>29565</v>
      </c>
      <c r="AL593" s="293">
        <v>45</v>
      </c>
      <c r="AM593" s="301" t="str">
        <f t="shared" si="284"/>
        <v>PSICOLOGO</v>
      </c>
      <c r="AN593" s="301"/>
    </row>
    <row r="594" spans="1:40" ht="17.25" customHeight="1" x14ac:dyDescent="0.3">
      <c r="A594" s="576">
        <v>593</v>
      </c>
      <c r="B594" s="525" t="s">
        <v>1248</v>
      </c>
      <c r="C594" s="295" t="s">
        <v>1466</v>
      </c>
      <c r="D594" s="232" t="s">
        <v>3639</v>
      </c>
      <c r="E594" s="293" t="s">
        <v>62</v>
      </c>
      <c r="F594" s="296" t="s">
        <v>836</v>
      </c>
      <c r="G594" s="545" t="s">
        <v>1325</v>
      </c>
      <c r="H594" s="555">
        <v>18900000</v>
      </c>
      <c r="I594" s="232" t="s">
        <v>3640</v>
      </c>
      <c r="J594" s="508">
        <v>28980398</v>
      </c>
      <c r="K594" s="538" t="s">
        <v>240</v>
      </c>
      <c r="L594" s="297">
        <v>1</v>
      </c>
      <c r="M594" s="297">
        <v>1294</v>
      </c>
      <c r="N594" s="299">
        <v>46087</v>
      </c>
      <c r="O594" s="561">
        <v>321300000</v>
      </c>
      <c r="P594" s="302">
        <v>46148</v>
      </c>
      <c r="Q594" s="293" t="s">
        <v>50</v>
      </c>
      <c r="R594" s="302"/>
      <c r="S594" s="293"/>
      <c r="T594" s="495">
        <v>221205</v>
      </c>
      <c r="U594" s="555">
        <f>+H594</f>
        <v>18900000</v>
      </c>
      <c r="V594" s="300">
        <v>46239</v>
      </c>
      <c r="W594" s="301" t="s">
        <v>3641</v>
      </c>
      <c r="X594" s="302">
        <v>46157</v>
      </c>
      <c r="Y594" s="307">
        <v>46248</v>
      </c>
      <c r="Z594" s="299"/>
      <c r="AA594" s="295"/>
      <c r="AB594" s="303">
        <f>+U594/3</f>
        <v>6300000</v>
      </c>
      <c r="AC594" s="295"/>
      <c r="AD594" s="629" t="s">
        <v>3642</v>
      </c>
      <c r="AE594" s="295">
        <v>0</v>
      </c>
      <c r="AF594" s="295">
        <v>0</v>
      </c>
      <c r="AG594" s="295">
        <v>0</v>
      </c>
      <c r="AH594" s="295" t="s">
        <v>3643</v>
      </c>
      <c r="AI594" s="295">
        <v>3165318838</v>
      </c>
      <c r="AJ594" s="312" t="s">
        <v>3644</v>
      </c>
      <c r="AK594" s="306">
        <v>30530</v>
      </c>
      <c r="AL594" s="293">
        <v>42</v>
      </c>
      <c r="AM594" s="301" t="s">
        <v>836</v>
      </c>
      <c r="AN594" s="301" t="s">
        <v>3645</v>
      </c>
    </row>
    <row r="595" spans="1:40" ht="17.25" customHeight="1" x14ac:dyDescent="0.3">
      <c r="A595" s="576">
        <v>594</v>
      </c>
      <c r="B595" s="525" t="s">
        <v>1515</v>
      </c>
      <c r="C595" s="295" t="s">
        <v>1466</v>
      </c>
      <c r="D595" s="232" t="s">
        <v>3616</v>
      </c>
      <c r="E595" s="293" t="s">
        <v>62</v>
      </c>
      <c r="F595" s="295" t="s">
        <v>107</v>
      </c>
      <c r="G595" s="545" t="s">
        <v>1325</v>
      </c>
      <c r="H595" s="560">
        <v>25650000</v>
      </c>
      <c r="I595" s="232" t="s">
        <v>3646</v>
      </c>
      <c r="J595" s="517">
        <v>1234641107</v>
      </c>
      <c r="K595" s="538" t="s">
        <v>89</v>
      </c>
      <c r="L595" s="297">
        <v>1</v>
      </c>
      <c r="M595" s="297">
        <v>1285</v>
      </c>
      <c r="N595" s="299">
        <v>46087</v>
      </c>
      <c r="O595" s="561">
        <v>1427850000</v>
      </c>
      <c r="P595" s="302">
        <v>46148</v>
      </c>
      <c r="Q595" s="293" t="s">
        <v>50</v>
      </c>
      <c r="R595" s="302">
        <v>46150</v>
      </c>
      <c r="S595" s="293">
        <v>1856</v>
      </c>
      <c r="T595" s="495">
        <v>221201</v>
      </c>
      <c r="U595" s="555">
        <f t="shared" ref="U595" si="285">+H595</f>
        <v>25650000</v>
      </c>
      <c r="V595" s="300">
        <v>46149</v>
      </c>
      <c r="W595" s="301" t="s">
        <v>3647</v>
      </c>
      <c r="X595" s="302">
        <v>46161</v>
      </c>
      <c r="Y595" s="307">
        <v>46252</v>
      </c>
      <c r="Z595" s="299"/>
      <c r="AA595" s="295"/>
      <c r="AB595" s="303">
        <f t="shared" ref="AB595" si="286">+U595/3</f>
        <v>8550000</v>
      </c>
      <c r="AC595" s="295"/>
      <c r="AD595" s="628" t="s">
        <v>3648</v>
      </c>
      <c r="AE595" s="295">
        <v>0</v>
      </c>
      <c r="AF595" s="295">
        <v>0</v>
      </c>
      <c r="AG595" s="295">
        <v>0</v>
      </c>
      <c r="AH595" s="232" t="s">
        <v>3649</v>
      </c>
      <c r="AI595" s="232">
        <v>3166220407</v>
      </c>
      <c r="AJ595" s="366" t="s">
        <v>3650</v>
      </c>
      <c r="AK595" s="306">
        <v>35904</v>
      </c>
      <c r="AL595" s="293">
        <v>27</v>
      </c>
      <c r="AM595" s="301" t="str">
        <f t="shared" ref="AM595" si="287">+F595</f>
        <v>MÉDICO GENERAL</v>
      </c>
      <c r="AN595" s="301" t="s">
        <v>3651</v>
      </c>
    </row>
    <row r="596" spans="1:40" ht="17.25" customHeight="1" x14ac:dyDescent="0.3">
      <c r="A596" s="576">
        <v>595</v>
      </c>
      <c r="B596" s="525" t="s">
        <v>1248</v>
      </c>
      <c r="C596" s="295" t="s">
        <v>1466</v>
      </c>
      <c r="D596" s="232" t="s">
        <v>3639</v>
      </c>
      <c r="E596" s="293" t="s">
        <v>62</v>
      </c>
      <c r="F596" s="296" t="s">
        <v>836</v>
      </c>
      <c r="G596" s="545" t="s">
        <v>1325</v>
      </c>
      <c r="H596" s="555">
        <v>18900000</v>
      </c>
      <c r="I596" s="232" t="s">
        <v>3652</v>
      </c>
      <c r="J596" s="508">
        <v>1110513201</v>
      </c>
      <c r="K596" s="538" t="s">
        <v>89</v>
      </c>
      <c r="L596" s="297">
        <v>6</v>
      </c>
      <c r="M596" s="297">
        <v>1294</v>
      </c>
      <c r="N596" s="299">
        <v>46087</v>
      </c>
      <c r="O596" s="561">
        <v>321300000</v>
      </c>
      <c r="P596" s="302">
        <v>46148</v>
      </c>
      <c r="Q596" s="293" t="s">
        <v>50</v>
      </c>
      <c r="R596" s="302">
        <v>46153</v>
      </c>
      <c r="S596" s="293">
        <v>1864</v>
      </c>
      <c r="T596" s="495">
        <v>221205</v>
      </c>
      <c r="U596" s="555">
        <f t="shared" ref="U596:U601" si="288">+H596</f>
        <v>18900000</v>
      </c>
      <c r="V596" s="300">
        <v>46150</v>
      </c>
      <c r="W596" s="301" t="s">
        <v>3653</v>
      </c>
      <c r="X596" s="302">
        <v>46155</v>
      </c>
      <c r="Y596" s="307">
        <v>46246</v>
      </c>
      <c r="Z596" s="299"/>
      <c r="AA596" s="295"/>
      <c r="AB596" s="303">
        <f>+U596/3</f>
        <v>6300000</v>
      </c>
      <c r="AC596" s="295"/>
      <c r="AD596" s="629" t="s">
        <v>3654</v>
      </c>
      <c r="AE596" s="295">
        <v>0</v>
      </c>
      <c r="AF596" s="295">
        <v>0</v>
      </c>
      <c r="AG596" s="295">
        <v>0</v>
      </c>
      <c r="AH596" s="295" t="s">
        <v>3655</v>
      </c>
      <c r="AI596" s="295">
        <v>3134258998</v>
      </c>
      <c r="AJ596" s="312" t="s">
        <v>3656</v>
      </c>
      <c r="AK596" s="306">
        <v>33407</v>
      </c>
      <c r="AL596" s="293">
        <v>35</v>
      </c>
      <c r="AM596" s="301" t="s">
        <v>836</v>
      </c>
      <c r="AN596" s="301" t="s">
        <v>3657</v>
      </c>
    </row>
    <row r="597" spans="1:40" ht="17.25" customHeight="1" x14ac:dyDescent="0.3">
      <c r="A597" s="576">
        <v>596</v>
      </c>
      <c r="B597" s="525" t="s">
        <v>1248</v>
      </c>
      <c r="C597" s="295" t="s">
        <v>1466</v>
      </c>
      <c r="D597" s="232" t="s">
        <v>3639</v>
      </c>
      <c r="E597" s="293" t="s">
        <v>62</v>
      </c>
      <c r="F597" s="296" t="s">
        <v>836</v>
      </c>
      <c r="G597" s="545" t="s">
        <v>1325</v>
      </c>
      <c r="H597" s="555">
        <v>18900000</v>
      </c>
      <c r="I597" s="232" t="s">
        <v>3658</v>
      </c>
      <c r="J597" s="508">
        <v>1005912332</v>
      </c>
      <c r="K597" s="538" t="s">
        <v>89</v>
      </c>
      <c r="L597" s="297">
        <v>5</v>
      </c>
      <c r="M597" s="297">
        <v>1294</v>
      </c>
      <c r="N597" s="299">
        <v>46087</v>
      </c>
      <c r="O597" s="561">
        <v>321300000</v>
      </c>
      <c r="P597" s="302">
        <v>46148</v>
      </c>
      <c r="Q597" s="293" t="s">
        <v>50</v>
      </c>
      <c r="R597" s="302">
        <v>46150</v>
      </c>
      <c r="S597" s="293">
        <v>1857</v>
      </c>
      <c r="T597" s="495">
        <v>221205</v>
      </c>
      <c r="U597" s="555">
        <f t="shared" si="288"/>
        <v>18900000</v>
      </c>
      <c r="V597" s="300">
        <v>46149</v>
      </c>
      <c r="W597" s="301" t="s">
        <v>3659</v>
      </c>
      <c r="X597" s="302">
        <v>46154</v>
      </c>
      <c r="Y597" s="307">
        <v>46245</v>
      </c>
      <c r="Z597" s="299"/>
      <c r="AA597" s="295"/>
      <c r="AB597" s="303">
        <f>+U597/3</f>
        <v>6300000</v>
      </c>
      <c r="AC597" s="295"/>
      <c r="AD597" s="628" t="s">
        <v>3660</v>
      </c>
      <c r="AE597" s="295">
        <v>0</v>
      </c>
      <c r="AF597" s="295">
        <v>0</v>
      </c>
      <c r="AG597" s="295">
        <v>0</v>
      </c>
      <c r="AH597" s="295" t="s">
        <v>3661</v>
      </c>
      <c r="AI597" s="295">
        <v>3224286411</v>
      </c>
      <c r="AJ597" s="312" t="s">
        <v>3662</v>
      </c>
      <c r="AK597" s="306">
        <v>37519</v>
      </c>
      <c r="AL597" s="293">
        <v>33</v>
      </c>
      <c r="AM597" s="301" t="s">
        <v>836</v>
      </c>
      <c r="AN597" s="301" t="s">
        <v>3663</v>
      </c>
    </row>
    <row r="598" spans="1:40" ht="17.25" customHeight="1" x14ac:dyDescent="0.3">
      <c r="A598" s="576">
        <v>597</v>
      </c>
      <c r="B598" s="525" t="s">
        <v>1248</v>
      </c>
      <c r="C598" s="295" t="s">
        <v>1466</v>
      </c>
      <c r="D598" s="232" t="s">
        <v>3664</v>
      </c>
      <c r="E598" s="293" t="s">
        <v>62</v>
      </c>
      <c r="F598" s="296" t="s">
        <v>836</v>
      </c>
      <c r="G598" s="545" t="s">
        <v>1325</v>
      </c>
      <c r="H598" s="555">
        <v>25200000</v>
      </c>
      <c r="I598" s="232" t="s">
        <v>3665</v>
      </c>
      <c r="J598" s="520">
        <v>32559366</v>
      </c>
      <c r="K598" s="538" t="s">
        <v>3666</v>
      </c>
      <c r="L598" s="297">
        <v>7</v>
      </c>
      <c r="M598" s="297">
        <v>1294</v>
      </c>
      <c r="N598" s="299">
        <v>46087</v>
      </c>
      <c r="O598" s="561">
        <v>321300000</v>
      </c>
      <c r="P598" s="302">
        <v>46148</v>
      </c>
      <c r="Q598" s="293" t="s">
        <v>50</v>
      </c>
      <c r="R598" s="302">
        <v>46239</v>
      </c>
      <c r="S598" s="293">
        <v>1858</v>
      </c>
      <c r="T598" s="495">
        <v>221205</v>
      </c>
      <c r="U598" s="555">
        <f t="shared" si="288"/>
        <v>25200000</v>
      </c>
      <c r="V598" s="300">
        <v>46150</v>
      </c>
      <c r="W598" s="301" t="s">
        <v>3667</v>
      </c>
      <c r="X598" s="302">
        <v>46158</v>
      </c>
      <c r="Y598" s="307">
        <v>46249</v>
      </c>
      <c r="Z598" s="299"/>
      <c r="AA598" s="295"/>
      <c r="AB598" s="303">
        <f>+U598/3</f>
        <v>8400000</v>
      </c>
      <c r="AC598" s="295"/>
      <c r="AD598" s="629" t="s">
        <v>3668</v>
      </c>
      <c r="AE598" s="295">
        <v>0</v>
      </c>
      <c r="AF598" s="295">
        <v>0</v>
      </c>
      <c r="AG598" s="295">
        <v>0</v>
      </c>
      <c r="AH598" s="232" t="s">
        <v>3669</v>
      </c>
      <c r="AI598" s="402">
        <v>3145715205</v>
      </c>
      <c r="AJ598" s="262" t="s">
        <v>3670</v>
      </c>
      <c r="AK598" s="306">
        <v>27451</v>
      </c>
      <c r="AL598" s="293">
        <v>50</v>
      </c>
      <c r="AM598" s="301" t="s">
        <v>836</v>
      </c>
      <c r="AN598" s="301" t="s">
        <v>3671</v>
      </c>
    </row>
    <row r="599" spans="1:40" ht="17.25" customHeight="1" x14ac:dyDescent="0.3">
      <c r="A599" s="576">
        <v>598</v>
      </c>
      <c r="B599" s="525" t="s">
        <v>1248</v>
      </c>
      <c r="C599" s="295" t="s">
        <v>1466</v>
      </c>
      <c r="D599" s="232" t="s">
        <v>3664</v>
      </c>
      <c r="E599" s="293" t="s">
        <v>62</v>
      </c>
      <c r="F599" s="296" t="s">
        <v>836</v>
      </c>
      <c r="G599" s="545" t="s">
        <v>1325</v>
      </c>
      <c r="H599" s="555">
        <v>25200000</v>
      </c>
      <c r="I599" s="232" t="s">
        <v>3672</v>
      </c>
      <c r="J599" s="520">
        <v>1122784460</v>
      </c>
      <c r="K599" s="538" t="s">
        <v>3673</v>
      </c>
      <c r="L599" s="297">
        <v>2</v>
      </c>
      <c r="M599" s="297">
        <v>1294</v>
      </c>
      <c r="N599" s="299">
        <v>46087</v>
      </c>
      <c r="O599" s="561">
        <v>321300000</v>
      </c>
      <c r="P599" s="302">
        <v>46148</v>
      </c>
      <c r="Q599" s="293" t="s">
        <v>50</v>
      </c>
      <c r="R599" s="302">
        <v>46153</v>
      </c>
      <c r="S599" s="293">
        <v>1865</v>
      </c>
      <c r="T599" s="495">
        <v>221205</v>
      </c>
      <c r="U599" s="555">
        <f t="shared" si="288"/>
        <v>25200000</v>
      </c>
      <c r="V599" s="300">
        <v>46153</v>
      </c>
      <c r="W599" s="301" t="s">
        <v>3674</v>
      </c>
      <c r="X599" s="302">
        <v>46156</v>
      </c>
      <c r="Y599" s="307">
        <v>46247</v>
      </c>
      <c r="Z599" s="299"/>
      <c r="AA599" s="295"/>
      <c r="AB599" s="303">
        <f>+U599/3</f>
        <v>8400000</v>
      </c>
      <c r="AC599" s="295"/>
      <c r="AD599" s="628" t="s">
        <v>3675</v>
      </c>
      <c r="AE599" s="295">
        <v>0</v>
      </c>
      <c r="AF599" s="295">
        <v>0</v>
      </c>
      <c r="AG599" s="295">
        <v>0</v>
      </c>
      <c r="AH599" s="232" t="s">
        <v>3676</v>
      </c>
      <c r="AI599" s="402">
        <v>3102786703</v>
      </c>
      <c r="AJ599" s="402" t="s">
        <v>3677</v>
      </c>
      <c r="AK599" s="306">
        <v>34264</v>
      </c>
      <c r="AL599" s="293">
        <v>33</v>
      </c>
      <c r="AM599" s="301" t="s">
        <v>836</v>
      </c>
      <c r="AN599" s="301" t="s">
        <v>3678</v>
      </c>
    </row>
    <row r="600" spans="1:40" ht="17.25" customHeight="1" x14ac:dyDescent="0.3">
      <c r="A600" s="576">
        <v>599</v>
      </c>
      <c r="B600" s="525" t="s">
        <v>1248</v>
      </c>
      <c r="C600" s="295" t="s">
        <v>1466</v>
      </c>
      <c r="D600" s="232" t="s">
        <v>3639</v>
      </c>
      <c r="E600" s="293" t="s">
        <v>62</v>
      </c>
      <c r="F600" s="296" t="s">
        <v>836</v>
      </c>
      <c r="G600" s="545" t="s">
        <v>1325</v>
      </c>
      <c r="H600" s="555">
        <v>18900000</v>
      </c>
      <c r="I600" s="232" t="s">
        <v>3679</v>
      </c>
      <c r="J600" s="508">
        <v>1234640701</v>
      </c>
      <c r="K600" s="538" t="s">
        <v>89</v>
      </c>
      <c r="L600" s="297">
        <v>0</v>
      </c>
      <c r="M600" s="297">
        <v>1294</v>
      </c>
      <c r="N600" s="299">
        <v>46087</v>
      </c>
      <c r="O600" s="561">
        <v>321300000</v>
      </c>
      <c r="P600" s="302">
        <v>46154</v>
      </c>
      <c r="Q600" s="293" t="s">
        <v>50</v>
      </c>
      <c r="R600" s="302">
        <v>46155</v>
      </c>
      <c r="S600" s="293">
        <v>1872</v>
      </c>
      <c r="T600" s="495">
        <v>221205</v>
      </c>
      <c r="U600" s="555">
        <f t="shared" si="288"/>
        <v>18900000</v>
      </c>
      <c r="V600" s="300">
        <v>46154</v>
      </c>
      <c r="W600" s="301" t="s">
        <v>3680</v>
      </c>
      <c r="X600" s="302">
        <v>46157</v>
      </c>
      <c r="Y600" s="307">
        <v>46248</v>
      </c>
      <c r="Z600" s="299"/>
      <c r="AA600" s="295"/>
      <c r="AB600" s="303">
        <f>+U600/3</f>
        <v>6300000</v>
      </c>
      <c r="AC600" s="295"/>
      <c r="AD600" s="629" t="s">
        <v>3681</v>
      </c>
      <c r="AE600" s="295">
        <v>0</v>
      </c>
      <c r="AF600" s="295">
        <v>0</v>
      </c>
      <c r="AG600" s="295">
        <v>0</v>
      </c>
      <c r="AH600" s="295" t="s">
        <v>3682</v>
      </c>
      <c r="AI600" s="295">
        <v>3016433421</v>
      </c>
      <c r="AJ600" s="312" t="s">
        <v>3683</v>
      </c>
      <c r="AK600" s="306">
        <v>35840</v>
      </c>
      <c r="AL600" s="293">
        <v>27</v>
      </c>
      <c r="AM600" s="301" t="s">
        <v>836</v>
      </c>
      <c r="AN600" s="301" t="s">
        <v>3684</v>
      </c>
    </row>
    <row r="601" spans="1:40" ht="17.25" customHeight="1" x14ac:dyDescent="0.3">
      <c r="A601" s="576">
        <v>600</v>
      </c>
      <c r="B601" s="525" t="s">
        <v>1515</v>
      </c>
      <c r="C601" s="295" t="s">
        <v>1466</v>
      </c>
      <c r="D601" s="232" t="s">
        <v>3622</v>
      </c>
      <c r="E601" s="293" t="s">
        <v>62</v>
      </c>
      <c r="F601" s="296" t="s">
        <v>769</v>
      </c>
      <c r="G601" s="545" t="s">
        <v>1325</v>
      </c>
      <c r="H601" s="560">
        <v>18900000</v>
      </c>
      <c r="I601" s="232" t="s">
        <v>3685</v>
      </c>
      <c r="J601" s="517">
        <v>1110589920</v>
      </c>
      <c r="K601" s="538" t="s">
        <v>89</v>
      </c>
      <c r="L601" s="297">
        <v>1</v>
      </c>
      <c r="M601" s="297">
        <v>1294</v>
      </c>
      <c r="N601" s="299">
        <v>46087</v>
      </c>
      <c r="O601" s="567">
        <v>321300000</v>
      </c>
      <c r="P601" s="302">
        <v>46154</v>
      </c>
      <c r="Q601" s="293" t="s">
        <v>50</v>
      </c>
      <c r="R601" s="302">
        <v>46156</v>
      </c>
      <c r="S601" s="293">
        <v>1877</v>
      </c>
      <c r="T601" s="382">
        <v>221205</v>
      </c>
      <c r="U601" s="555">
        <f t="shared" si="288"/>
        <v>18900000</v>
      </c>
      <c r="V601" s="300">
        <v>46168</v>
      </c>
      <c r="W601" s="301" t="s">
        <v>3686</v>
      </c>
      <c r="X601" s="302">
        <v>46151</v>
      </c>
      <c r="Y601" s="307">
        <v>46273</v>
      </c>
      <c r="Z601" s="299"/>
      <c r="AA601" s="295"/>
      <c r="AB601" s="303">
        <f t="shared" ref="AB601" si="289">+U601/3</f>
        <v>6300000</v>
      </c>
      <c r="AC601" s="295"/>
      <c r="AD601" s="628" t="s">
        <v>3687</v>
      </c>
      <c r="AE601" s="295">
        <v>0</v>
      </c>
      <c r="AF601" s="295">
        <v>0</v>
      </c>
      <c r="AG601" s="295">
        <v>0</v>
      </c>
      <c r="AH601" s="232" t="s">
        <v>3688</v>
      </c>
      <c r="AI601" s="367">
        <v>3009062467</v>
      </c>
      <c r="AJ601" s="366" t="s">
        <v>3689</v>
      </c>
      <c r="AK601" s="306">
        <v>35904</v>
      </c>
      <c r="AL601" s="293">
        <v>27</v>
      </c>
      <c r="AM601" s="301" t="str">
        <f t="shared" ref="AM601" si="290">+F601</f>
        <v>PSICOLOGO</v>
      </c>
      <c r="AN601" s="301" t="s">
        <v>3690</v>
      </c>
    </row>
    <row r="602" spans="1:40" ht="17.25" customHeight="1" x14ac:dyDescent="0.3">
      <c r="A602" s="576">
        <v>601</v>
      </c>
      <c r="B602" s="525" t="s">
        <v>1515</v>
      </c>
      <c r="C602" s="295" t="s">
        <v>1466</v>
      </c>
      <c r="D602" s="232" t="s">
        <v>3691</v>
      </c>
      <c r="E602" s="293" t="s">
        <v>62</v>
      </c>
      <c r="F602" s="296" t="s">
        <v>1002</v>
      </c>
      <c r="G602" s="545" t="s">
        <v>1325</v>
      </c>
      <c r="H602" s="560">
        <v>18900000</v>
      </c>
      <c r="I602" s="232" t="s">
        <v>3692</v>
      </c>
      <c r="J602" s="517">
        <v>1110537387</v>
      </c>
      <c r="K602" s="538" t="s">
        <v>89</v>
      </c>
      <c r="L602" s="297">
        <v>0</v>
      </c>
      <c r="M602" s="297">
        <v>1294</v>
      </c>
      <c r="N602" s="299">
        <v>46087</v>
      </c>
      <c r="O602" s="567">
        <v>321300000</v>
      </c>
      <c r="P602" s="302">
        <v>46154</v>
      </c>
      <c r="Q602" s="293" t="s">
        <v>50</v>
      </c>
      <c r="R602" s="302">
        <v>46168</v>
      </c>
      <c r="S602" s="293">
        <v>1952</v>
      </c>
      <c r="T602" s="382">
        <v>221205</v>
      </c>
      <c r="U602" s="555">
        <f t="shared" ref="U602" si="291">+H602</f>
        <v>18900000</v>
      </c>
      <c r="V602" s="300">
        <v>46191</v>
      </c>
      <c r="W602" s="301" t="s">
        <v>3693</v>
      </c>
      <c r="X602" s="302">
        <v>46204</v>
      </c>
      <c r="Y602" s="307">
        <v>46295</v>
      </c>
      <c r="Z602" s="299"/>
      <c r="AA602" s="295"/>
      <c r="AB602" s="303">
        <f t="shared" ref="AB602" si="292">+U602/3</f>
        <v>6300000</v>
      </c>
      <c r="AC602" s="295"/>
      <c r="AD602" s="629" t="s">
        <v>3694</v>
      </c>
      <c r="AE602" s="295">
        <v>0</v>
      </c>
      <c r="AF602" s="295">
        <v>0</v>
      </c>
      <c r="AG602" s="295">
        <v>0</v>
      </c>
      <c r="AH602" s="232" t="s">
        <v>3695</v>
      </c>
      <c r="AI602" s="367">
        <v>3229488732</v>
      </c>
      <c r="AJ602" s="366" t="s">
        <v>3696</v>
      </c>
      <c r="AK602" s="306">
        <v>34145</v>
      </c>
      <c r="AL602" s="293">
        <v>32</v>
      </c>
      <c r="AM602" s="301" t="s">
        <v>1002</v>
      </c>
      <c r="AN602" s="301" t="s">
        <v>3697</v>
      </c>
    </row>
    <row r="603" spans="1:40" ht="17.25" customHeight="1" x14ac:dyDescent="0.3">
      <c r="A603" s="576">
        <v>602</v>
      </c>
      <c r="B603" s="525" t="s">
        <v>1515</v>
      </c>
      <c r="C603" s="295" t="s">
        <v>1466</v>
      </c>
      <c r="D603" s="232" t="s">
        <v>3691</v>
      </c>
      <c r="E603" s="293" t="s">
        <v>62</v>
      </c>
      <c r="F603" s="296" t="s">
        <v>1002</v>
      </c>
      <c r="G603" s="545" t="s">
        <v>1325</v>
      </c>
      <c r="H603" s="560">
        <v>18900000</v>
      </c>
      <c r="I603" s="232" t="s">
        <v>3698</v>
      </c>
      <c r="J603" s="517">
        <v>1110554739</v>
      </c>
      <c r="K603" s="538" t="s">
        <v>89</v>
      </c>
      <c r="L603" s="297">
        <v>1</v>
      </c>
      <c r="M603" s="297">
        <v>1294</v>
      </c>
      <c r="N603" s="299">
        <v>46087</v>
      </c>
      <c r="O603" s="567">
        <v>321300000</v>
      </c>
      <c r="P603" s="302">
        <v>46154</v>
      </c>
      <c r="Q603" s="293" t="s">
        <v>50</v>
      </c>
      <c r="R603" s="302"/>
      <c r="S603" s="293"/>
      <c r="T603" s="382">
        <v>221205</v>
      </c>
      <c r="U603" s="555">
        <f t="shared" ref="U603:U604" si="293">+H603</f>
        <v>18900000</v>
      </c>
      <c r="V603" s="300"/>
      <c r="W603" s="301"/>
      <c r="X603" s="302"/>
      <c r="Y603" s="307" t="s">
        <v>892</v>
      </c>
      <c r="Z603" s="299"/>
      <c r="AA603" s="295"/>
      <c r="AB603" s="303">
        <f t="shared" ref="AB603:AB604" si="294">+U603/3</f>
        <v>6300000</v>
      </c>
      <c r="AC603" s="295"/>
      <c r="AD603" s="628" t="s">
        <v>3699</v>
      </c>
      <c r="AE603" s="295">
        <v>0</v>
      </c>
      <c r="AF603" s="295">
        <v>0</v>
      </c>
      <c r="AG603" s="295">
        <v>0</v>
      </c>
      <c r="AH603" s="232" t="s">
        <v>3700</v>
      </c>
      <c r="AI603" s="367">
        <v>3204993419</v>
      </c>
      <c r="AJ603" s="366" t="s">
        <v>3701</v>
      </c>
      <c r="AK603" s="306">
        <v>34698</v>
      </c>
      <c r="AL603" s="293">
        <v>31</v>
      </c>
      <c r="AM603" s="301" t="s">
        <v>1002</v>
      </c>
      <c r="AN603" s="301" t="s">
        <v>3702</v>
      </c>
    </row>
    <row r="604" spans="1:40" ht="17.25" customHeight="1" x14ac:dyDescent="0.3">
      <c r="A604" s="576">
        <v>603</v>
      </c>
      <c r="B604" s="525" t="s">
        <v>1248</v>
      </c>
      <c r="C604" s="295" t="s">
        <v>1466</v>
      </c>
      <c r="D604" s="232" t="s">
        <v>2732</v>
      </c>
      <c r="E604" s="293" t="s">
        <v>62</v>
      </c>
      <c r="F604" s="295" t="s">
        <v>434</v>
      </c>
      <c r="G604" s="545" t="s">
        <v>1325</v>
      </c>
      <c r="H604" s="560">
        <v>9450000</v>
      </c>
      <c r="I604" s="232" t="s">
        <v>3703</v>
      </c>
      <c r="J604" s="517">
        <v>39320227</v>
      </c>
      <c r="K604" s="538" t="s">
        <v>3704</v>
      </c>
      <c r="L604" s="297">
        <v>1</v>
      </c>
      <c r="M604" s="297">
        <v>1289</v>
      </c>
      <c r="N604" s="299">
        <v>46087</v>
      </c>
      <c r="O604" s="561">
        <v>1578150000</v>
      </c>
      <c r="P604" s="302">
        <v>46154</v>
      </c>
      <c r="Q604" s="293" t="s">
        <v>50</v>
      </c>
      <c r="R604" s="302">
        <v>46156</v>
      </c>
      <c r="S604" s="293">
        <v>1878</v>
      </c>
      <c r="T604" s="495">
        <v>221202</v>
      </c>
      <c r="U604" s="555">
        <f t="shared" si="293"/>
        <v>9450000</v>
      </c>
      <c r="V604" s="300" t="s">
        <v>3705</v>
      </c>
      <c r="W604" s="301" t="s">
        <v>3706</v>
      </c>
      <c r="X604" s="302">
        <v>46164</v>
      </c>
      <c r="Y604" s="307">
        <v>46255</v>
      </c>
      <c r="Z604" s="299"/>
      <c r="AA604" s="295"/>
      <c r="AB604" s="303">
        <f t="shared" si="294"/>
        <v>3150000</v>
      </c>
      <c r="AC604" s="295"/>
      <c r="AD604" s="629" t="s">
        <v>3707</v>
      </c>
      <c r="AE604" s="295">
        <v>0</v>
      </c>
      <c r="AF604" s="295">
        <v>0</v>
      </c>
      <c r="AG604" s="295">
        <v>0</v>
      </c>
      <c r="AH604" s="232" t="s">
        <v>3708</v>
      </c>
      <c r="AI604" s="232">
        <v>3117485042</v>
      </c>
      <c r="AJ604" s="366" t="s">
        <v>3709</v>
      </c>
      <c r="AK604" s="306">
        <v>30792</v>
      </c>
      <c r="AL604" s="293">
        <v>41</v>
      </c>
      <c r="AM604" s="301" t="str">
        <f t="shared" ref="AM604" si="295">+F604</f>
        <v>AUXILIAR DE ENFERMERIA</v>
      </c>
      <c r="AN604" s="301" t="s">
        <v>3710</v>
      </c>
    </row>
    <row r="605" spans="1:40" ht="17.25" customHeight="1" x14ac:dyDescent="0.3">
      <c r="A605" s="576">
        <v>604</v>
      </c>
      <c r="B605" s="525" t="s">
        <v>1248</v>
      </c>
      <c r="C605" s="295" t="s">
        <v>1466</v>
      </c>
      <c r="D605" s="232" t="s">
        <v>2732</v>
      </c>
      <c r="E605" s="293" t="s">
        <v>62</v>
      </c>
      <c r="F605" s="295" t="s">
        <v>434</v>
      </c>
      <c r="G605" s="545" t="s">
        <v>1325</v>
      </c>
      <c r="H605" s="560">
        <v>9450000</v>
      </c>
      <c r="I605" s="232" t="s">
        <v>3711</v>
      </c>
      <c r="J605" s="517">
        <v>65750112</v>
      </c>
      <c r="K605" s="538" t="s">
        <v>49</v>
      </c>
      <c r="L605" s="297">
        <v>1</v>
      </c>
      <c r="M605" s="297">
        <v>1289</v>
      </c>
      <c r="N605" s="299">
        <v>46087</v>
      </c>
      <c r="O605" s="561">
        <v>1578150000</v>
      </c>
      <c r="P605" s="302">
        <v>46154</v>
      </c>
      <c r="Q605" s="293" t="s">
        <v>50</v>
      </c>
      <c r="R605" s="302">
        <v>46156</v>
      </c>
      <c r="S605" s="293">
        <v>1879</v>
      </c>
      <c r="T605" s="495">
        <v>221202</v>
      </c>
      <c r="U605" s="555">
        <f t="shared" ref="U605" si="296">+H605</f>
        <v>9450000</v>
      </c>
      <c r="V605" s="300">
        <v>46157</v>
      </c>
      <c r="W605" s="301">
        <v>100056383</v>
      </c>
      <c r="X605" s="302">
        <v>46167</v>
      </c>
      <c r="Y605" s="307">
        <v>46258</v>
      </c>
      <c r="Z605" s="299"/>
      <c r="AA605" s="295"/>
      <c r="AB605" s="303">
        <f t="shared" ref="AB605" si="297">+U605/3</f>
        <v>3150000</v>
      </c>
      <c r="AC605" s="295"/>
      <c r="AD605" s="628" t="s">
        <v>3712</v>
      </c>
      <c r="AE605" s="295">
        <v>0</v>
      </c>
      <c r="AF605" s="295">
        <v>0</v>
      </c>
      <c r="AG605" s="295">
        <v>0</v>
      </c>
      <c r="AH605" s="232" t="s">
        <v>3713</v>
      </c>
      <c r="AI605" s="232">
        <v>3150530948</v>
      </c>
      <c r="AJ605" s="366" t="s">
        <v>3714</v>
      </c>
      <c r="AK605" s="306">
        <v>25996</v>
      </c>
      <c r="AL605" s="293">
        <v>54</v>
      </c>
      <c r="AM605" s="301" t="str">
        <f t="shared" ref="AM605" si="298">+F605</f>
        <v>AUXILIAR DE ENFERMERIA</v>
      </c>
      <c r="AN605" s="301" t="s">
        <v>3710</v>
      </c>
    </row>
    <row r="606" spans="1:40" ht="17.25" customHeight="1" x14ac:dyDescent="0.3">
      <c r="A606" s="576">
        <v>605</v>
      </c>
      <c r="B606" s="525" t="s">
        <v>1248</v>
      </c>
      <c r="C606" s="295" t="s">
        <v>1466</v>
      </c>
      <c r="D606" s="232" t="s">
        <v>2732</v>
      </c>
      <c r="E606" s="293" t="s">
        <v>62</v>
      </c>
      <c r="F606" s="295" t="s">
        <v>434</v>
      </c>
      <c r="G606" s="545" t="s">
        <v>1325</v>
      </c>
      <c r="H606" s="560">
        <v>9450000</v>
      </c>
      <c r="I606" s="232" t="s">
        <v>3715</v>
      </c>
      <c r="J606" s="517">
        <v>52953745</v>
      </c>
      <c r="K606" s="533" t="s">
        <v>170</v>
      </c>
      <c r="L606" s="297">
        <v>7</v>
      </c>
      <c r="M606" s="297">
        <v>1289</v>
      </c>
      <c r="N606" s="299">
        <v>46087</v>
      </c>
      <c r="O606" s="561">
        <v>1578150000</v>
      </c>
      <c r="P606" s="302">
        <v>46154</v>
      </c>
      <c r="Q606" s="293" t="s">
        <v>50</v>
      </c>
      <c r="R606" s="302">
        <v>46162</v>
      </c>
      <c r="S606" s="293">
        <v>1925</v>
      </c>
      <c r="T606" s="495">
        <v>221202</v>
      </c>
      <c r="U606" s="555">
        <f t="shared" ref="U606" si="299">+H606</f>
        <v>9450000</v>
      </c>
      <c r="V606" s="300">
        <v>46162</v>
      </c>
      <c r="W606" s="301">
        <v>100056486</v>
      </c>
      <c r="X606" s="302">
        <v>46176</v>
      </c>
      <c r="Y606" s="307">
        <v>46267</v>
      </c>
      <c r="Z606" s="299"/>
      <c r="AA606" s="295"/>
      <c r="AB606" s="303">
        <f t="shared" ref="AB606:AB623" si="300">+U606/3</f>
        <v>3150000</v>
      </c>
      <c r="AC606" s="295"/>
      <c r="AD606" s="629" t="s">
        <v>3716</v>
      </c>
      <c r="AE606" s="295">
        <v>0</v>
      </c>
      <c r="AF606" s="295">
        <v>0</v>
      </c>
      <c r="AG606" s="295">
        <v>0</v>
      </c>
      <c r="AH606" s="232" t="s">
        <v>3717</v>
      </c>
      <c r="AI606" s="232">
        <v>3023652866</v>
      </c>
      <c r="AJ606" s="366" t="s">
        <v>3718</v>
      </c>
      <c r="AK606" s="306">
        <v>30249</v>
      </c>
      <c r="AL606" s="293">
        <v>43</v>
      </c>
      <c r="AM606" s="301" t="str">
        <f t="shared" ref="AM606" si="301">+F606</f>
        <v>AUXILIAR DE ENFERMERIA</v>
      </c>
      <c r="AN606" s="301" t="s">
        <v>3710</v>
      </c>
    </row>
    <row r="607" spans="1:40" ht="17.25" customHeight="1" x14ac:dyDescent="0.3">
      <c r="A607" s="576">
        <v>606</v>
      </c>
      <c r="B607" s="525" t="s">
        <v>1515</v>
      </c>
      <c r="C607" s="295" t="s">
        <v>1466</v>
      </c>
      <c r="D607" s="232" t="s">
        <v>2399</v>
      </c>
      <c r="E607" s="293" t="s">
        <v>62</v>
      </c>
      <c r="F607" s="296" t="s">
        <v>769</v>
      </c>
      <c r="G607" s="545" t="s">
        <v>1325</v>
      </c>
      <c r="H607" s="555">
        <v>15900000</v>
      </c>
      <c r="I607" s="295" t="s">
        <v>3719</v>
      </c>
      <c r="J607" s="508">
        <v>38364966</v>
      </c>
      <c r="K607" s="538" t="s">
        <v>89</v>
      </c>
      <c r="L607" s="297">
        <v>1</v>
      </c>
      <c r="M607" s="297">
        <v>1287</v>
      </c>
      <c r="N607" s="299">
        <v>46087</v>
      </c>
      <c r="O607" s="561">
        <v>885100000</v>
      </c>
      <c r="P607" s="302">
        <v>46154</v>
      </c>
      <c r="Q607" s="293" t="s">
        <v>50</v>
      </c>
      <c r="R607" s="302">
        <v>46157</v>
      </c>
      <c r="S607" s="293">
        <v>1903</v>
      </c>
      <c r="T607" s="495">
        <v>221202</v>
      </c>
      <c r="U607" s="555">
        <f>+H607</f>
        <v>15900000</v>
      </c>
      <c r="V607" s="300">
        <v>46156</v>
      </c>
      <c r="W607" s="301" t="s">
        <v>3720</v>
      </c>
      <c r="X607" s="302">
        <v>46164</v>
      </c>
      <c r="Y607" s="307">
        <v>46255</v>
      </c>
      <c r="Z607" s="299"/>
      <c r="AA607" s="295"/>
      <c r="AB607" s="303">
        <f t="shared" si="300"/>
        <v>5300000</v>
      </c>
      <c r="AC607" s="295"/>
      <c r="AD607" s="628" t="s">
        <v>3721</v>
      </c>
      <c r="AE607" s="295">
        <v>0</v>
      </c>
      <c r="AF607" s="295">
        <v>0</v>
      </c>
      <c r="AG607" s="295">
        <v>0</v>
      </c>
      <c r="AH607" s="295" t="s">
        <v>3722</v>
      </c>
      <c r="AI607" s="312">
        <v>3112247858</v>
      </c>
      <c r="AJ607" s="312" t="s">
        <v>3723</v>
      </c>
      <c r="AK607" s="306">
        <v>30664</v>
      </c>
      <c r="AL607" s="293">
        <v>42</v>
      </c>
      <c r="AM607" s="301" t="s">
        <v>769</v>
      </c>
      <c r="AN607" s="301" t="s">
        <v>3651</v>
      </c>
    </row>
    <row r="608" spans="1:40" ht="17.25" customHeight="1" x14ac:dyDescent="0.3">
      <c r="A608" s="576">
        <v>607</v>
      </c>
      <c r="B608" s="525" t="s">
        <v>1248</v>
      </c>
      <c r="C608" s="295" t="s">
        <v>1466</v>
      </c>
      <c r="D608" s="232" t="s">
        <v>2757</v>
      </c>
      <c r="E608" s="293" t="s">
        <v>62</v>
      </c>
      <c r="F608" s="294" t="s">
        <v>1426</v>
      </c>
      <c r="G608" s="545" t="s">
        <v>1325</v>
      </c>
      <c r="H608" s="560">
        <v>19200000</v>
      </c>
      <c r="I608" s="262" t="s">
        <v>3724</v>
      </c>
      <c r="J608" s="517">
        <v>52871768</v>
      </c>
      <c r="K608" s="533" t="s">
        <v>170</v>
      </c>
      <c r="L608" s="297">
        <v>3</v>
      </c>
      <c r="M608" s="297">
        <v>1286</v>
      </c>
      <c r="N608" s="299">
        <v>46087</v>
      </c>
      <c r="O608" s="567">
        <v>1068800000</v>
      </c>
      <c r="P608" s="302">
        <v>46154</v>
      </c>
      <c r="Q608" s="293" t="s">
        <v>50</v>
      </c>
      <c r="R608" s="302">
        <v>46156</v>
      </c>
      <c r="S608" s="293">
        <v>1880</v>
      </c>
      <c r="T608" s="495">
        <v>221201</v>
      </c>
      <c r="U608" s="555">
        <f t="shared" ref="U608:U623" si="302">+H608</f>
        <v>19200000</v>
      </c>
      <c r="V608" s="300" t="s">
        <v>3705</v>
      </c>
      <c r="W608" s="301" t="s">
        <v>3725</v>
      </c>
      <c r="X608" s="302">
        <v>46164</v>
      </c>
      <c r="Y608" s="307">
        <v>46255</v>
      </c>
      <c r="Z608" s="299"/>
      <c r="AA608" s="295"/>
      <c r="AB608" s="303">
        <f t="shared" si="300"/>
        <v>6400000</v>
      </c>
      <c r="AC608" s="295"/>
      <c r="AD608" s="629" t="s">
        <v>3726</v>
      </c>
      <c r="AE608" s="295">
        <v>0</v>
      </c>
      <c r="AF608" s="295">
        <v>0</v>
      </c>
      <c r="AG608" s="295">
        <v>0</v>
      </c>
      <c r="AH608" s="232" t="s">
        <v>3727</v>
      </c>
      <c r="AI608" s="232">
        <v>3112014374</v>
      </c>
      <c r="AJ608" s="366" t="s">
        <v>3728</v>
      </c>
      <c r="AK608" s="306">
        <v>29567</v>
      </c>
      <c r="AL608" s="293">
        <v>44</v>
      </c>
      <c r="AM608" s="301" t="str">
        <f t="shared" ref="AM608:AM619" si="303">+F608</f>
        <v>ENFERMERO(A)</v>
      </c>
      <c r="AN608" s="301" t="s">
        <v>3651</v>
      </c>
    </row>
    <row r="609" spans="1:40" ht="17.25" customHeight="1" x14ac:dyDescent="0.3">
      <c r="A609" s="580">
        <v>608</v>
      </c>
      <c r="B609" s="525" t="s">
        <v>1248</v>
      </c>
      <c r="C609" s="295" t="s">
        <v>1466</v>
      </c>
      <c r="D609" s="232" t="s">
        <v>3729</v>
      </c>
      <c r="E609" s="293" t="s">
        <v>62</v>
      </c>
      <c r="F609" s="296" t="s">
        <v>769</v>
      </c>
      <c r="G609" s="545" t="s">
        <v>1325</v>
      </c>
      <c r="H609" s="560">
        <v>21200000</v>
      </c>
      <c r="I609" s="295" t="s">
        <v>3730</v>
      </c>
      <c r="J609" s="517">
        <v>1110528419</v>
      </c>
      <c r="K609" s="538" t="s">
        <v>89</v>
      </c>
      <c r="L609" s="297">
        <v>1</v>
      </c>
      <c r="M609" s="297">
        <v>1288</v>
      </c>
      <c r="N609" s="299">
        <v>46087</v>
      </c>
      <c r="O609" s="567">
        <v>442550000</v>
      </c>
      <c r="P609" s="302">
        <v>46155</v>
      </c>
      <c r="Q609" s="293" t="s">
        <v>50</v>
      </c>
      <c r="R609" s="302">
        <v>46157</v>
      </c>
      <c r="S609" s="293">
        <v>1904</v>
      </c>
      <c r="T609" s="382">
        <v>221201</v>
      </c>
      <c r="U609" s="555">
        <f t="shared" si="302"/>
        <v>21200000</v>
      </c>
      <c r="V609" s="300">
        <v>46156</v>
      </c>
      <c r="W609" s="317" t="s">
        <v>3731</v>
      </c>
      <c r="X609" s="302">
        <v>46168</v>
      </c>
      <c r="Y609" s="307">
        <v>46290</v>
      </c>
      <c r="Z609" s="299"/>
      <c r="AA609" s="295"/>
      <c r="AB609" s="303">
        <f>+U609/4</f>
        <v>5300000</v>
      </c>
      <c r="AC609" s="295"/>
      <c r="AD609" s="628" t="s">
        <v>3732</v>
      </c>
      <c r="AE609" s="295">
        <v>0</v>
      </c>
      <c r="AF609" s="295">
        <v>0</v>
      </c>
      <c r="AG609" s="295">
        <v>0</v>
      </c>
      <c r="AH609" s="232" t="s">
        <v>3733</v>
      </c>
      <c r="AI609" s="232">
        <v>3138393159</v>
      </c>
      <c r="AJ609" s="366" t="s">
        <v>3734</v>
      </c>
      <c r="AK609" s="306">
        <v>33854</v>
      </c>
      <c r="AL609" s="293"/>
      <c r="AM609" s="301" t="str">
        <f t="shared" si="303"/>
        <v>PSICOLOGO</v>
      </c>
      <c r="AN609" s="301"/>
    </row>
    <row r="610" spans="1:40" ht="17.25" customHeight="1" x14ac:dyDescent="0.3">
      <c r="A610" s="580">
        <v>609</v>
      </c>
      <c r="B610" s="525" t="s">
        <v>1248</v>
      </c>
      <c r="C610" s="295" t="s">
        <v>1466</v>
      </c>
      <c r="D610" s="232" t="s">
        <v>3735</v>
      </c>
      <c r="E610" s="293" t="s">
        <v>62</v>
      </c>
      <c r="F610" s="296" t="s">
        <v>769</v>
      </c>
      <c r="G610" s="545" t="s">
        <v>1325</v>
      </c>
      <c r="H610" s="560">
        <v>18900000</v>
      </c>
      <c r="I610" s="232" t="s">
        <v>3736</v>
      </c>
      <c r="J610" s="517">
        <v>1003568772</v>
      </c>
      <c r="K610" s="538" t="s">
        <v>1797</v>
      </c>
      <c r="L610" s="297">
        <v>8</v>
      </c>
      <c r="M610" s="297">
        <v>1294</v>
      </c>
      <c r="N610" s="299">
        <v>46087</v>
      </c>
      <c r="O610" s="567">
        <v>321300000</v>
      </c>
      <c r="P610" s="302">
        <v>46154</v>
      </c>
      <c r="Q610" s="293" t="s">
        <v>50</v>
      </c>
      <c r="R610" s="302">
        <v>46157</v>
      </c>
      <c r="S610" s="293">
        <v>1912</v>
      </c>
      <c r="T610" s="382">
        <v>221205</v>
      </c>
      <c r="U610" s="555">
        <f t="shared" si="302"/>
        <v>18900000</v>
      </c>
      <c r="V610" s="300">
        <v>46156</v>
      </c>
      <c r="W610" s="407" t="s">
        <v>3737</v>
      </c>
      <c r="X610" s="302">
        <v>46168</v>
      </c>
      <c r="Y610" s="307">
        <v>46259</v>
      </c>
      <c r="Z610" s="299"/>
      <c r="AA610" s="295"/>
      <c r="AB610" s="303">
        <f t="shared" si="300"/>
        <v>6300000</v>
      </c>
      <c r="AC610" s="295"/>
      <c r="AD610" s="629" t="s">
        <v>3738</v>
      </c>
      <c r="AE610" s="295">
        <v>0</v>
      </c>
      <c r="AF610" s="295">
        <v>0</v>
      </c>
      <c r="AG610" s="295">
        <v>0</v>
      </c>
      <c r="AH610" s="232" t="s">
        <v>3739</v>
      </c>
      <c r="AI610" s="232">
        <v>3002809201</v>
      </c>
      <c r="AJ610" s="366" t="s">
        <v>3740</v>
      </c>
      <c r="AK610" s="306">
        <v>37759</v>
      </c>
      <c r="AL610" s="293"/>
      <c r="AM610" s="301" t="str">
        <f t="shared" si="303"/>
        <v>PSICOLOGO</v>
      </c>
      <c r="AN610" s="301"/>
    </row>
    <row r="611" spans="1:40" ht="17.25" customHeight="1" x14ac:dyDescent="0.3">
      <c r="A611" s="580">
        <v>610</v>
      </c>
      <c r="B611" s="525" t="s">
        <v>1248</v>
      </c>
      <c r="C611" s="295" t="s">
        <v>1466</v>
      </c>
      <c r="D611" s="232" t="s">
        <v>3622</v>
      </c>
      <c r="E611" s="293" t="s">
        <v>62</v>
      </c>
      <c r="F611" s="296" t="s">
        <v>769</v>
      </c>
      <c r="G611" s="545" t="s">
        <v>1325</v>
      </c>
      <c r="H611" s="560">
        <v>12600000</v>
      </c>
      <c r="I611" s="232" t="s">
        <v>3741</v>
      </c>
      <c r="J611" s="517">
        <v>1110490876</v>
      </c>
      <c r="K611" s="538" t="s">
        <v>49</v>
      </c>
      <c r="L611" s="297">
        <v>6</v>
      </c>
      <c r="M611" s="297">
        <v>1294</v>
      </c>
      <c r="N611" s="299">
        <v>46087</v>
      </c>
      <c r="O611" s="567">
        <v>321300000</v>
      </c>
      <c r="P611" s="302">
        <v>46154</v>
      </c>
      <c r="Q611" s="293" t="s">
        <v>50</v>
      </c>
      <c r="R611" s="302">
        <v>46157</v>
      </c>
      <c r="S611" s="293">
        <v>1905</v>
      </c>
      <c r="T611" s="382">
        <v>221205</v>
      </c>
      <c r="U611" s="555">
        <f t="shared" si="302"/>
        <v>12600000</v>
      </c>
      <c r="V611" s="300">
        <v>46162</v>
      </c>
      <c r="W611" s="301" t="s">
        <v>3742</v>
      </c>
      <c r="X611" s="302">
        <v>46168</v>
      </c>
      <c r="Y611" s="307">
        <v>46228</v>
      </c>
      <c r="Z611" s="299"/>
      <c r="AA611" s="295"/>
      <c r="AB611" s="303">
        <f>+U611/2</f>
        <v>6300000</v>
      </c>
      <c r="AC611" s="295"/>
      <c r="AD611" s="628" t="s">
        <v>3743</v>
      </c>
      <c r="AE611" s="295">
        <v>0</v>
      </c>
      <c r="AF611" s="295">
        <v>0</v>
      </c>
      <c r="AG611" s="295">
        <v>0</v>
      </c>
      <c r="AH611" s="232" t="s">
        <v>3744</v>
      </c>
      <c r="AI611" s="232">
        <v>3224187048</v>
      </c>
      <c r="AJ611" s="366" t="s">
        <v>3745</v>
      </c>
      <c r="AK611" s="306">
        <v>32799</v>
      </c>
      <c r="AL611" s="293"/>
      <c r="AM611" s="301" t="str">
        <f t="shared" si="303"/>
        <v>PSICOLOGO</v>
      </c>
      <c r="AN611" s="301"/>
    </row>
    <row r="612" spans="1:40" ht="17.25" customHeight="1" x14ac:dyDescent="0.3">
      <c r="A612" s="580">
        <v>611</v>
      </c>
      <c r="B612" s="525" t="s">
        <v>1248</v>
      </c>
      <c r="C612" s="295" t="s">
        <v>1466</v>
      </c>
      <c r="D612" s="232" t="s">
        <v>3746</v>
      </c>
      <c r="E612" s="293" t="s">
        <v>62</v>
      </c>
      <c r="F612" s="296" t="s">
        <v>1002</v>
      </c>
      <c r="G612" s="545" t="s">
        <v>1325</v>
      </c>
      <c r="H612" s="560">
        <v>25200000</v>
      </c>
      <c r="I612" s="232" t="s">
        <v>3747</v>
      </c>
      <c r="J612" s="517">
        <v>1110594627</v>
      </c>
      <c r="K612" s="538" t="s">
        <v>49</v>
      </c>
      <c r="L612" s="297">
        <v>6</v>
      </c>
      <c r="M612" s="297">
        <v>1294</v>
      </c>
      <c r="N612" s="299">
        <v>46087</v>
      </c>
      <c r="O612" s="567">
        <v>321300000</v>
      </c>
      <c r="P612" s="302">
        <v>46154</v>
      </c>
      <c r="Q612" s="293" t="s">
        <v>50</v>
      </c>
      <c r="R612" s="302"/>
      <c r="S612" s="293"/>
      <c r="T612" s="382">
        <v>221205</v>
      </c>
      <c r="U612" s="555">
        <f t="shared" si="302"/>
        <v>25200000</v>
      </c>
      <c r="V612" s="300"/>
      <c r="W612" s="301"/>
      <c r="X612" s="302"/>
      <c r="Y612" s="307" t="s">
        <v>1537</v>
      </c>
      <c r="Z612" s="299"/>
      <c r="AA612" s="295"/>
      <c r="AB612" s="303">
        <f>+U612/4</f>
        <v>6300000</v>
      </c>
      <c r="AC612" s="295"/>
      <c r="AD612" s="629" t="s">
        <v>3748</v>
      </c>
      <c r="AE612" s="295">
        <v>0</v>
      </c>
      <c r="AF612" s="295">
        <v>0</v>
      </c>
      <c r="AG612" s="295">
        <v>0</v>
      </c>
      <c r="AH612" s="232" t="s">
        <v>3749</v>
      </c>
      <c r="AI612" s="232">
        <v>3133607988</v>
      </c>
      <c r="AJ612" s="366" t="s">
        <v>3750</v>
      </c>
      <c r="AK612" s="306">
        <v>36102</v>
      </c>
      <c r="AL612" s="293"/>
      <c r="AM612" s="301" t="str">
        <f t="shared" si="303"/>
        <v>ODONTOLOGO</v>
      </c>
      <c r="AN612" s="301"/>
    </row>
    <row r="613" spans="1:40" ht="17.25" customHeight="1" x14ac:dyDescent="0.3">
      <c r="A613" s="580">
        <v>612</v>
      </c>
      <c r="B613" s="525" t="s">
        <v>1248</v>
      </c>
      <c r="C613" s="295" t="s">
        <v>1466</v>
      </c>
      <c r="D613" s="232" t="s">
        <v>3751</v>
      </c>
      <c r="E613" s="293" t="s">
        <v>62</v>
      </c>
      <c r="F613" s="296" t="s">
        <v>769</v>
      </c>
      <c r="G613" s="545" t="s">
        <v>1325</v>
      </c>
      <c r="H613" s="560">
        <v>21200000</v>
      </c>
      <c r="I613" s="232" t="s">
        <v>3752</v>
      </c>
      <c r="J613" s="517">
        <v>1110579754</v>
      </c>
      <c r="K613" s="538" t="s">
        <v>49</v>
      </c>
      <c r="L613" s="297">
        <v>0</v>
      </c>
      <c r="M613" s="297">
        <v>1288</v>
      </c>
      <c r="N613" s="299">
        <v>46087</v>
      </c>
      <c r="O613" s="567">
        <v>442550000</v>
      </c>
      <c r="P613" s="302">
        <v>46155</v>
      </c>
      <c r="Q613" s="293" t="s">
        <v>50</v>
      </c>
      <c r="R613" s="302">
        <v>46157</v>
      </c>
      <c r="S613" s="293">
        <v>1906</v>
      </c>
      <c r="T613" s="382">
        <v>221201</v>
      </c>
      <c r="U613" s="555">
        <f t="shared" si="302"/>
        <v>21200000</v>
      </c>
      <c r="V613" s="300">
        <v>46156</v>
      </c>
      <c r="W613" s="301" t="s">
        <v>3753</v>
      </c>
      <c r="X613" s="302">
        <v>46162</v>
      </c>
      <c r="Y613" s="307">
        <v>46284</v>
      </c>
      <c r="Z613" s="299"/>
      <c r="AA613" s="295"/>
      <c r="AB613" s="303">
        <f>+U613/4</f>
        <v>5300000</v>
      </c>
      <c r="AC613" s="295"/>
      <c r="AD613" s="628" t="s">
        <v>3754</v>
      </c>
      <c r="AE613" s="295">
        <v>0</v>
      </c>
      <c r="AF613" s="295">
        <v>0</v>
      </c>
      <c r="AG613" s="295">
        <v>0</v>
      </c>
      <c r="AH613" s="232" t="s">
        <v>3755</v>
      </c>
      <c r="AI613" s="232">
        <v>3015152422</v>
      </c>
      <c r="AJ613" s="366" t="s">
        <v>3756</v>
      </c>
      <c r="AK613" s="306">
        <v>35465</v>
      </c>
      <c r="AL613" s="293"/>
      <c r="AM613" s="301" t="str">
        <f t="shared" si="303"/>
        <v>PSICOLOGO</v>
      </c>
      <c r="AN613" s="301"/>
    </row>
    <row r="614" spans="1:40" ht="17.25" customHeight="1" x14ac:dyDescent="0.3">
      <c r="A614" s="580">
        <v>613</v>
      </c>
      <c r="B614" s="525" t="s">
        <v>1248</v>
      </c>
      <c r="C614" s="295" t="s">
        <v>1466</v>
      </c>
      <c r="D614" s="232" t="s">
        <v>3757</v>
      </c>
      <c r="E614" s="293" t="s">
        <v>62</v>
      </c>
      <c r="F614" s="296" t="s">
        <v>769</v>
      </c>
      <c r="G614" s="545" t="s">
        <v>1325</v>
      </c>
      <c r="H614" s="560">
        <v>21200000</v>
      </c>
      <c r="I614" s="232" t="s">
        <v>3758</v>
      </c>
      <c r="J614" s="517">
        <v>1110537898</v>
      </c>
      <c r="K614" s="538" t="s">
        <v>49</v>
      </c>
      <c r="L614" s="297">
        <v>2</v>
      </c>
      <c r="M614" s="297">
        <v>1288</v>
      </c>
      <c r="N614" s="299">
        <v>46087</v>
      </c>
      <c r="O614" s="567">
        <v>442550000</v>
      </c>
      <c r="P614" s="302">
        <v>46155</v>
      </c>
      <c r="Q614" s="293" t="s">
        <v>50</v>
      </c>
      <c r="R614" s="302">
        <v>46156</v>
      </c>
      <c r="S614" s="293">
        <v>1877</v>
      </c>
      <c r="T614" s="382">
        <v>221201</v>
      </c>
      <c r="U614" s="555">
        <f t="shared" si="302"/>
        <v>21200000</v>
      </c>
      <c r="V614" s="300">
        <v>46155</v>
      </c>
      <c r="W614" s="301" t="s">
        <v>3759</v>
      </c>
      <c r="X614" s="302">
        <v>46161</v>
      </c>
      <c r="Y614" s="307">
        <v>46283</v>
      </c>
      <c r="Z614" s="299"/>
      <c r="AA614" s="295"/>
      <c r="AB614" s="303">
        <f>+U614/4</f>
        <v>5300000</v>
      </c>
      <c r="AC614" s="295"/>
      <c r="AD614" s="629" t="s">
        <v>3760</v>
      </c>
      <c r="AE614" s="295">
        <v>0</v>
      </c>
      <c r="AF614" s="295">
        <v>0</v>
      </c>
      <c r="AG614" s="295">
        <v>0</v>
      </c>
      <c r="AH614" s="232" t="s">
        <v>3761</v>
      </c>
      <c r="AI614" s="232">
        <v>3165319865</v>
      </c>
      <c r="AJ614" s="366" t="s">
        <v>3762</v>
      </c>
      <c r="AK614" s="306">
        <v>34165</v>
      </c>
      <c r="AL614" s="293"/>
      <c r="AM614" s="301" t="str">
        <f t="shared" si="303"/>
        <v>PSICOLOGO</v>
      </c>
      <c r="AN614" s="301"/>
    </row>
    <row r="615" spans="1:40" ht="17.25" customHeight="1" x14ac:dyDescent="0.3">
      <c r="A615" s="580">
        <v>614</v>
      </c>
      <c r="B615" s="525" t="s">
        <v>1248</v>
      </c>
      <c r="C615" s="232" t="s">
        <v>3763</v>
      </c>
      <c r="D615" s="232" t="s">
        <v>3764</v>
      </c>
      <c r="E615" s="293" t="s">
        <v>62</v>
      </c>
      <c r="F615" s="296" t="s">
        <v>3765</v>
      </c>
      <c r="G615" s="545" t="s">
        <v>1325</v>
      </c>
      <c r="H615" s="560">
        <v>150000000</v>
      </c>
      <c r="I615" s="232" t="s">
        <v>3766</v>
      </c>
      <c r="J615" s="517">
        <v>93355703</v>
      </c>
      <c r="K615" s="538" t="s">
        <v>49</v>
      </c>
      <c r="L615" s="297">
        <v>1</v>
      </c>
      <c r="M615" s="297">
        <v>1417</v>
      </c>
      <c r="N615" s="299">
        <v>46120</v>
      </c>
      <c r="O615" s="567">
        <v>150000000</v>
      </c>
      <c r="P615" s="302">
        <v>46155</v>
      </c>
      <c r="Q615" s="293" t="s">
        <v>50</v>
      </c>
      <c r="R615" s="302">
        <v>46156</v>
      </c>
      <c r="S615" s="293">
        <v>1876</v>
      </c>
      <c r="T615" s="382">
        <v>21030203</v>
      </c>
      <c r="U615" s="555">
        <f t="shared" si="302"/>
        <v>150000000</v>
      </c>
      <c r="V615" s="300">
        <v>46155</v>
      </c>
      <c r="W615" s="301" t="s">
        <v>3767</v>
      </c>
      <c r="X615" s="302">
        <v>46156</v>
      </c>
      <c r="Y615" s="307">
        <v>46247</v>
      </c>
      <c r="Z615" s="299"/>
      <c r="AA615" s="295"/>
      <c r="AB615" s="303">
        <f t="shared" si="300"/>
        <v>50000000</v>
      </c>
      <c r="AC615" s="295"/>
      <c r="AD615" s="628" t="s">
        <v>3768</v>
      </c>
      <c r="AE615" s="295">
        <v>0</v>
      </c>
      <c r="AF615" s="295">
        <v>0</v>
      </c>
      <c r="AG615" s="295">
        <v>0</v>
      </c>
      <c r="AH615" s="232" t="s">
        <v>3769</v>
      </c>
      <c r="AI615" s="295">
        <v>0</v>
      </c>
      <c r="AJ615" s="366" t="s">
        <v>3770</v>
      </c>
      <c r="AK615" s="306">
        <v>22956</v>
      </c>
      <c r="AL615" s="293"/>
      <c r="AM615" s="301" t="str">
        <f t="shared" si="303"/>
        <v>MANTENIMIENTO</v>
      </c>
      <c r="AN615" s="301"/>
    </row>
    <row r="616" spans="1:40" ht="17.25" customHeight="1" x14ac:dyDescent="0.3">
      <c r="A616" s="580">
        <v>615</v>
      </c>
      <c r="B616" s="525" t="s">
        <v>1677</v>
      </c>
      <c r="C616" s="295" t="s">
        <v>1466</v>
      </c>
      <c r="D616" s="232" t="s">
        <v>3771</v>
      </c>
      <c r="E616" s="293" t="s">
        <v>62</v>
      </c>
      <c r="F616" s="402" t="s">
        <v>3772</v>
      </c>
      <c r="G616" s="545" t="s">
        <v>1325</v>
      </c>
      <c r="H616" s="560">
        <v>29726928</v>
      </c>
      <c r="I616" s="232" t="s">
        <v>3773</v>
      </c>
      <c r="J616" s="517">
        <v>65768855</v>
      </c>
      <c r="K616" s="538" t="s">
        <v>49</v>
      </c>
      <c r="L616" s="297">
        <v>3</v>
      </c>
      <c r="M616" s="297">
        <v>1475</v>
      </c>
      <c r="N616" s="299">
        <v>46129</v>
      </c>
      <c r="O616" s="567">
        <v>96994390</v>
      </c>
      <c r="P616" s="302">
        <v>46155</v>
      </c>
      <c r="Q616" s="293" t="s">
        <v>50</v>
      </c>
      <c r="R616" s="302">
        <v>46157</v>
      </c>
      <c r="S616" s="293">
        <v>1907</v>
      </c>
      <c r="T616" s="382">
        <v>220301</v>
      </c>
      <c r="U616" s="555">
        <f t="shared" si="302"/>
        <v>29726928</v>
      </c>
      <c r="V616" s="300">
        <v>46156</v>
      </c>
      <c r="W616" s="301" t="s">
        <v>3774</v>
      </c>
      <c r="X616" s="302">
        <v>46167</v>
      </c>
      <c r="Y616" s="299">
        <v>46386</v>
      </c>
      <c r="Z616" s="299"/>
      <c r="AA616" s="295"/>
      <c r="AB616" s="345">
        <v>3715866</v>
      </c>
      <c r="AC616" s="295"/>
      <c r="AD616" s="629" t="s">
        <v>3775</v>
      </c>
      <c r="AE616" s="295">
        <v>0</v>
      </c>
      <c r="AF616" s="295">
        <v>0</v>
      </c>
      <c r="AG616" s="295">
        <v>0</v>
      </c>
      <c r="AH616" s="232" t="s">
        <v>3776</v>
      </c>
      <c r="AI616" s="232">
        <v>3183728527</v>
      </c>
      <c r="AJ616" s="366" t="s">
        <v>3777</v>
      </c>
      <c r="AK616" s="306">
        <v>27771</v>
      </c>
      <c r="AL616" s="293"/>
      <c r="AM616" s="301" t="str">
        <f t="shared" si="303"/>
        <v>VETERINARIO</v>
      </c>
      <c r="AN616" s="301"/>
    </row>
    <row r="617" spans="1:40" ht="17.25" customHeight="1" x14ac:dyDescent="0.3">
      <c r="A617" s="580">
        <v>616</v>
      </c>
      <c r="B617" s="525" t="s">
        <v>1677</v>
      </c>
      <c r="C617" s="295" t="s">
        <v>1466</v>
      </c>
      <c r="D617" s="232" t="s">
        <v>3771</v>
      </c>
      <c r="E617" s="293" t="s">
        <v>62</v>
      </c>
      <c r="F617" s="402" t="s">
        <v>3772</v>
      </c>
      <c r="G617" s="545" t="s">
        <v>1325</v>
      </c>
      <c r="H617" s="560">
        <v>29726928</v>
      </c>
      <c r="I617" s="232" t="s">
        <v>3778</v>
      </c>
      <c r="J617" s="517">
        <v>14397840</v>
      </c>
      <c r="K617" s="538" t="s">
        <v>49</v>
      </c>
      <c r="L617" s="297">
        <v>5</v>
      </c>
      <c r="M617" s="297">
        <v>1475</v>
      </c>
      <c r="N617" s="299">
        <v>46129</v>
      </c>
      <c r="O617" s="567">
        <v>96994390</v>
      </c>
      <c r="P617" s="302">
        <v>46155</v>
      </c>
      <c r="Q617" s="293" t="s">
        <v>50</v>
      </c>
      <c r="R617" s="302">
        <v>46157</v>
      </c>
      <c r="S617" s="293">
        <v>1914</v>
      </c>
      <c r="T617" s="382">
        <v>220301</v>
      </c>
      <c r="U617" s="555">
        <f t="shared" si="302"/>
        <v>29726928</v>
      </c>
      <c r="V617" s="300">
        <v>46161</v>
      </c>
      <c r="W617" s="301" t="s">
        <v>3779</v>
      </c>
      <c r="X617" s="302">
        <v>46169</v>
      </c>
      <c r="Y617" s="299">
        <v>46386</v>
      </c>
      <c r="Z617" s="299"/>
      <c r="AA617" s="295"/>
      <c r="AB617" s="345">
        <v>3715866</v>
      </c>
      <c r="AC617" s="295"/>
      <c r="AD617" s="628" t="s">
        <v>3780</v>
      </c>
      <c r="AE617" s="295">
        <v>0</v>
      </c>
      <c r="AF617" s="295">
        <v>0</v>
      </c>
      <c r="AG617" s="295">
        <v>0</v>
      </c>
      <c r="AH617" s="232" t="s">
        <v>3781</v>
      </c>
      <c r="AI617" s="232">
        <v>3002541456</v>
      </c>
      <c r="AJ617" s="366" t="s">
        <v>3782</v>
      </c>
      <c r="AK617" s="306">
        <v>30213</v>
      </c>
      <c r="AL617" s="293"/>
      <c r="AM617" s="301" t="str">
        <f t="shared" si="303"/>
        <v>VETERINARIO</v>
      </c>
      <c r="AN617" s="301"/>
    </row>
    <row r="618" spans="1:40" ht="17.25" customHeight="1" x14ac:dyDescent="0.3">
      <c r="A618" s="580">
        <v>617</v>
      </c>
      <c r="B618" s="525" t="s">
        <v>1677</v>
      </c>
      <c r="C618" s="295" t="s">
        <v>1466</v>
      </c>
      <c r="D618" s="232" t="s">
        <v>3771</v>
      </c>
      <c r="E618" s="293" t="s">
        <v>62</v>
      </c>
      <c r="F618" s="402" t="s">
        <v>3772</v>
      </c>
      <c r="G618" s="545" t="s">
        <v>1325</v>
      </c>
      <c r="H618" s="560">
        <v>29726928</v>
      </c>
      <c r="I618" s="232" t="s">
        <v>3783</v>
      </c>
      <c r="J618" s="517">
        <v>17657902</v>
      </c>
      <c r="K618" s="538" t="s">
        <v>3784</v>
      </c>
      <c r="L618" s="297">
        <v>0</v>
      </c>
      <c r="M618" s="297">
        <v>1475</v>
      </c>
      <c r="N618" s="299">
        <v>46129</v>
      </c>
      <c r="O618" s="567">
        <v>96994390</v>
      </c>
      <c r="P618" s="302">
        <v>46155</v>
      </c>
      <c r="Q618" s="293" t="s">
        <v>50</v>
      </c>
      <c r="R618" s="302">
        <v>46157</v>
      </c>
      <c r="S618" s="293">
        <v>1908</v>
      </c>
      <c r="T618" s="382">
        <v>220301</v>
      </c>
      <c r="U618" s="555">
        <f t="shared" si="302"/>
        <v>29726928</v>
      </c>
      <c r="V618" s="300">
        <v>46157</v>
      </c>
      <c r="W618" s="301" t="s">
        <v>3785</v>
      </c>
      <c r="X618" s="302">
        <v>46169</v>
      </c>
      <c r="Y618" s="299">
        <v>46386</v>
      </c>
      <c r="Z618" s="299"/>
      <c r="AA618" s="295"/>
      <c r="AB618" s="345">
        <v>3715866</v>
      </c>
      <c r="AC618" s="295"/>
      <c r="AD618" s="629" t="s">
        <v>3786</v>
      </c>
      <c r="AE618" s="295">
        <v>0</v>
      </c>
      <c r="AF618" s="295">
        <v>0</v>
      </c>
      <c r="AG618" s="295">
        <v>0</v>
      </c>
      <c r="AH618" s="232" t="s">
        <v>3787</v>
      </c>
      <c r="AI618" s="232" t="s">
        <v>3788</v>
      </c>
      <c r="AJ618" s="366" t="s">
        <v>3789</v>
      </c>
      <c r="AK618" s="306">
        <v>28680</v>
      </c>
      <c r="AL618" s="293"/>
      <c r="AM618" s="301" t="str">
        <f t="shared" si="303"/>
        <v>VETERINARIO</v>
      </c>
      <c r="AN618" s="301"/>
    </row>
    <row r="619" spans="1:40" ht="17.25" customHeight="1" x14ac:dyDescent="0.3">
      <c r="A619" s="580">
        <v>618</v>
      </c>
      <c r="B619" s="525" t="s">
        <v>1677</v>
      </c>
      <c r="C619" s="295" t="s">
        <v>1466</v>
      </c>
      <c r="D619" s="232" t="s">
        <v>3790</v>
      </c>
      <c r="E619" s="293" t="s">
        <v>62</v>
      </c>
      <c r="F619" s="402" t="s">
        <v>3772</v>
      </c>
      <c r="G619" s="545" t="s">
        <v>1325</v>
      </c>
      <c r="H619" s="560">
        <v>29726928</v>
      </c>
      <c r="I619" s="232" t="s">
        <v>3791</v>
      </c>
      <c r="J619" s="517">
        <v>1110527733</v>
      </c>
      <c r="K619" s="538" t="s">
        <v>49</v>
      </c>
      <c r="L619" s="297">
        <v>3</v>
      </c>
      <c r="M619" s="297">
        <v>1475</v>
      </c>
      <c r="N619" s="299">
        <v>46129</v>
      </c>
      <c r="O619" s="567">
        <v>96994390</v>
      </c>
      <c r="P619" s="302">
        <v>46155</v>
      </c>
      <c r="Q619" s="293" t="s">
        <v>50</v>
      </c>
      <c r="R619" s="302">
        <v>46157</v>
      </c>
      <c r="S619" s="293">
        <v>1909</v>
      </c>
      <c r="T619" s="382">
        <v>220301</v>
      </c>
      <c r="U619" s="555">
        <f t="shared" si="302"/>
        <v>29726928</v>
      </c>
      <c r="V619" s="300">
        <v>46161</v>
      </c>
      <c r="W619" s="301" t="s">
        <v>3792</v>
      </c>
      <c r="X619" s="302">
        <v>46189</v>
      </c>
      <c r="Y619" s="299">
        <v>46386</v>
      </c>
      <c r="Z619" s="299"/>
      <c r="AA619" s="295"/>
      <c r="AB619" s="345">
        <v>3715866</v>
      </c>
      <c r="AC619" s="295"/>
      <c r="AD619" s="628" t="s">
        <v>3793</v>
      </c>
      <c r="AE619" s="295">
        <v>0</v>
      </c>
      <c r="AF619" s="295">
        <v>0</v>
      </c>
      <c r="AG619" s="295">
        <v>0</v>
      </c>
      <c r="AH619" s="232" t="s">
        <v>3794</v>
      </c>
      <c r="AI619" s="232">
        <v>3015956523</v>
      </c>
      <c r="AJ619" s="366" t="s">
        <v>3795</v>
      </c>
      <c r="AK619" s="306">
        <v>33854</v>
      </c>
      <c r="AL619" s="293"/>
      <c r="AM619" s="301" t="str">
        <f t="shared" si="303"/>
        <v>VETERINARIO</v>
      </c>
      <c r="AN619" s="301"/>
    </row>
    <row r="620" spans="1:40" ht="17.25" customHeight="1" x14ac:dyDescent="0.3">
      <c r="A620" s="580">
        <v>619</v>
      </c>
      <c r="B620" s="525" t="s">
        <v>1677</v>
      </c>
      <c r="C620" s="295" t="s">
        <v>1466</v>
      </c>
      <c r="D620" s="232" t="s">
        <v>3790</v>
      </c>
      <c r="E620" s="293" t="s">
        <v>62</v>
      </c>
      <c r="F620" s="402" t="s">
        <v>3772</v>
      </c>
      <c r="G620" s="545" t="s">
        <v>1325</v>
      </c>
      <c r="H620" s="560">
        <v>29726928</v>
      </c>
      <c r="I620" s="232" t="s">
        <v>3796</v>
      </c>
      <c r="J620" s="517">
        <v>5825337</v>
      </c>
      <c r="K620" s="538" t="s">
        <v>49</v>
      </c>
      <c r="L620" s="297">
        <v>6</v>
      </c>
      <c r="M620" s="297">
        <v>1475</v>
      </c>
      <c r="N620" s="299">
        <v>46129</v>
      </c>
      <c r="O620" s="567">
        <v>96994390</v>
      </c>
      <c r="P620" s="302">
        <v>46155</v>
      </c>
      <c r="Q620" s="293" t="s">
        <v>50</v>
      </c>
      <c r="R620" s="302">
        <v>46157</v>
      </c>
      <c r="S620" s="293">
        <v>1915</v>
      </c>
      <c r="T620" s="382">
        <v>220301</v>
      </c>
      <c r="U620" s="555">
        <f t="shared" ref="U620:U621" si="304">+H620</f>
        <v>29726928</v>
      </c>
      <c r="V620" s="300">
        <v>46161</v>
      </c>
      <c r="W620" s="301" t="s">
        <v>3797</v>
      </c>
      <c r="X620" s="302">
        <v>46167</v>
      </c>
      <c r="Y620" s="299">
        <v>46386</v>
      </c>
      <c r="Z620" s="299"/>
      <c r="AA620" s="295"/>
      <c r="AB620" s="345">
        <v>3715866</v>
      </c>
      <c r="AC620" s="295"/>
      <c r="AD620" s="629" t="s">
        <v>3798</v>
      </c>
      <c r="AE620" s="295">
        <v>0</v>
      </c>
      <c r="AF620" s="295">
        <v>0</v>
      </c>
      <c r="AG620" s="295">
        <v>0</v>
      </c>
      <c r="AH620" s="232" t="s">
        <v>3799</v>
      </c>
      <c r="AI620" s="232">
        <v>3012158946</v>
      </c>
      <c r="AJ620" s="366" t="s">
        <v>3800</v>
      </c>
      <c r="AK620" s="306">
        <v>28657</v>
      </c>
      <c r="AL620" s="293">
        <v>47</v>
      </c>
      <c r="AM620" s="301" t="str">
        <f t="shared" ref="AM620" si="305">+F620</f>
        <v>VETERINARIO</v>
      </c>
      <c r="AN620" s="301"/>
    </row>
    <row r="621" spans="1:40" ht="17.25" customHeight="1" x14ac:dyDescent="0.3">
      <c r="A621" s="572">
        <v>620</v>
      </c>
      <c r="B621" s="525" t="s">
        <v>41</v>
      </c>
      <c r="C621" s="295" t="s">
        <v>60</v>
      </c>
      <c r="D621" s="295" t="s">
        <v>503</v>
      </c>
      <c r="E621" s="293" t="s">
        <v>62</v>
      </c>
      <c r="F621" s="295" t="s">
        <v>107</v>
      </c>
      <c r="G621" s="545" t="s">
        <v>64</v>
      </c>
      <c r="H621" s="555">
        <v>18548928</v>
      </c>
      <c r="I621" s="295" t="s">
        <v>3801</v>
      </c>
      <c r="J621" s="508">
        <v>1005815078</v>
      </c>
      <c r="K621" s="533" t="s">
        <v>89</v>
      </c>
      <c r="L621" s="297">
        <v>1</v>
      </c>
      <c r="M621" s="297">
        <v>1533</v>
      </c>
      <c r="N621" s="298">
        <v>46153</v>
      </c>
      <c r="O621" s="561">
        <f t="shared" ref="O621" si="306">+H621</f>
        <v>18548928</v>
      </c>
      <c r="P621" s="302">
        <v>46156</v>
      </c>
      <c r="Q621" s="293" t="s">
        <v>50</v>
      </c>
      <c r="R621" s="302">
        <v>46157</v>
      </c>
      <c r="S621" s="293">
        <v>1895</v>
      </c>
      <c r="T621" s="495">
        <v>2101020301</v>
      </c>
      <c r="U621" s="555">
        <f t="shared" si="304"/>
        <v>18548928</v>
      </c>
      <c r="V621" s="300">
        <v>46157</v>
      </c>
      <c r="W621" s="301" t="s">
        <v>3802</v>
      </c>
      <c r="X621" s="302">
        <v>46157</v>
      </c>
      <c r="Y621" s="307">
        <v>46248</v>
      </c>
      <c r="Z621" s="299"/>
      <c r="AA621" s="298"/>
      <c r="AB621" s="303">
        <f t="shared" ref="AB621" si="307">+U621/3</f>
        <v>6182976</v>
      </c>
      <c r="AC621" s="310"/>
      <c r="AD621" s="628" t="s">
        <v>3803</v>
      </c>
      <c r="AE621" s="295">
        <v>0</v>
      </c>
      <c r="AF621" s="295">
        <v>0</v>
      </c>
      <c r="AG621" s="295">
        <v>0</v>
      </c>
      <c r="AH621" s="312" t="s">
        <v>3804</v>
      </c>
      <c r="AI621" s="295">
        <v>3017603218</v>
      </c>
      <c r="AJ621" s="312" t="s">
        <v>3805</v>
      </c>
      <c r="AK621" s="306">
        <v>37369</v>
      </c>
      <c r="AL621" s="293">
        <v>23</v>
      </c>
      <c r="AM621" s="301" t="s">
        <v>149</v>
      </c>
      <c r="AN621" s="301" t="s">
        <v>94</v>
      </c>
    </row>
    <row r="622" spans="1:40" ht="17.25" customHeight="1" x14ac:dyDescent="0.3">
      <c r="A622" s="572">
        <v>621</v>
      </c>
      <c r="B622" s="525" t="s">
        <v>41</v>
      </c>
      <c r="C622" s="295" t="s">
        <v>60</v>
      </c>
      <c r="D622" s="295" t="s">
        <v>503</v>
      </c>
      <c r="E622" s="293" t="s">
        <v>62</v>
      </c>
      <c r="F622" s="295" t="s">
        <v>107</v>
      </c>
      <c r="G622" s="545" t="s">
        <v>64</v>
      </c>
      <c r="H622" s="555">
        <v>18548928</v>
      </c>
      <c r="I622" s="295" t="s">
        <v>3806</v>
      </c>
      <c r="J622" s="508">
        <v>1110600019</v>
      </c>
      <c r="K622" s="533" t="s">
        <v>89</v>
      </c>
      <c r="L622" s="297">
        <v>4</v>
      </c>
      <c r="M622" s="297">
        <v>1634</v>
      </c>
      <c r="N622" s="298">
        <v>46153</v>
      </c>
      <c r="O622" s="561">
        <f t="shared" ref="O622" si="308">+H622</f>
        <v>18548928</v>
      </c>
      <c r="P622" s="302">
        <v>46156</v>
      </c>
      <c r="Q622" s="293" t="s">
        <v>50</v>
      </c>
      <c r="R622" s="302">
        <v>46157</v>
      </c>
      <c r="S622" s="293">
        <v>1910</v>
      </c>
      <c r="T622" s="495">
        <v>2101020301</v>
      </c>
      <c r="U622" s="555">
        <f t="shared" ref="U622" si="309">+H622</f>
        <v>18548928</v>
      </c>
      <c r="V622" s="300">
        <v>46163</v>
      </c>
      <c r="W622" s="301" t="s">
        <v>3807</v>
      </c>
      <c r="X622" s="302">
        <v>46164</v>
      </c>
      <c r="Y622" s="307">
        <v>46255</v>
      </c>
      <c r="Z622" s="299"/>
      <c r="AA622" s="298"/>
      <c r="AB622" s="303">
        <f t="shared" si="300"/>
        <v>6182976</v>
      </c>
      <c r="AC622" s="310"/>
      <c r="AD622" s="629" t="s">
        <v>3808</v>
      </c>
      <c r="AE622" s="295">
        <v>0</v>
      </c>
      <c r="AF622" s="295">
        <v>0</v>
      </c>
      <c r="AG622" s="295">
        <v>0</v>
      </c>
      <c r="AH622" s="312" t="s">
        <v>3809</v>
      </c>
      <c r="AI622" s="295">
        <v>3003176441</v>
      </c>
      <c r="AJ622" s="312" t="s">
        <v>3810</v>
      </c>
      <c r="AK622" s="306">
        <v>36392</v>
      </c>
      <c r="AL622" s="293">
        <v>25</v>
      </c>
      <c r="AM622" s="301" t="s">
        <v>149</v>
      </c>
      <c r="AN622" s="301" t="s">
        <v>94</v>
      </c>
    </row>
    <row r="623" spans="1:40" ht="17.25" customHeight="1" x14ac:dyDescent="0.3">
      <c r="A623" s="572">
        <v>622</v>
      </c>
      <c r="B623" s="525" t="s">
        <v>41</v>
      </c>
      <c r="C623" s="295" t="s">
        <v>60</v>
      </c>
      <c r="D623" s="295" t="s">
        <v>503</v>
      </c>
      <c r="E623" s="293" t="s">
        <v>62</v>
      </c>
      <c r="F623" s="295" t="s">
        <v>107</v>
      </c>
      <c r="G623" s="545" t="s">
        <v>64</v>
      </c>
      <c r="H623" s="555">
        <v>18548928</v>
      </c>
      <c r="I623" s="295" t="s">
        <v>504</v>
      </c>
      <c r="J623" s="508">
        <v>1087421640</v>
      </c>
      <c r="K623" s="533" t="s">
        <v>505</v>
      </c>
      <c r="L623" s="297">
        <v>8</v>
      </c>
      <c r="M623" s="297">
        <v>1532</v>
      </c>
      <c r="N623" s="298">
        <v>46153</v>
      </c>
      <c r="O623" s="561">
        <f t="shared" ref="O623" si="310">+H623</f>
        <v>18548928</v>
      </c>
      <c r="P623" s="302">
        <v>46156</v>
      </c>
      <c r="Q623" s="293" t="s">
        <v>50</v>
      </c>
      <c r="R623" s="302">
        <v>46157</v>
      </c>
      <c r="S623" s="293">
        <v>1913</v>
      </c>
      <c r="T623" s="495">
        <v>2101020301</v>
      </c>
      <c r="U623" s="555">
        <f t="shared" si="302"/>
        <v>18548928</v>
      </c>
      <c r="V623" s="300">
        <v>46157</v>
      </c>
      <c r="W623" s="301" t="s">
        <v>3811</v>
      </c>
      <c r="X623" s="302">
        <v>46161</v>
      </c>
      <c r="Y623" s="307">
        <v>46252</v>
      </c>
      <c r="Z623" s="299"/>
      <c r="AA623" s="298"/>
      <c r="AB623" s="303">
        <f t="shared" si="300"/>
        <v>6182976</v>
      </c>
      <c r="AC623" s="310"/>
      <c r="AD623" s="628" t="s">
        <v>3812</v>
      </c>
      <c r="AE623" s="295">
        <v>0</v>
      </c>
      <c r="AF623" s="295">
        <v>0</v>
      </c>
      <c r="AG623" s="295">
        <v>0</v>
      </c>
      <c r="AH623" s="312" t="s">
        <v>508</v>
      </c>
      <c r="AI623" s="295">
        <v>3178056034</v>
      </c>
      <c r="AJ623" s="312" t="s">
        <v>509</v>
      </c>
      <c r="AK623" s="306">
        <v>34834</v>
      </c>
      <c r="AL623" s="293">
        <v>30</v>
      </c>
      <c r="AM623" s="301" t="s">
        <v>149</v>
      </c>
      <c r="AN623" s="301" t="s">
        <v>94</v>
      </c>
    </row>
    <row r="624" spans="1:40" ht="17.25" customHeight="1" x14ac:dyDescent="0.3">
      <c r="A624" s="572">
        <v>623</v>
      </c>
      <c r="B624" s="525" t="s">
        <v>41</v>
      </c>
      <c r="C624" s="295" t="s">
        <v>60</v>
      </c>
      <c r="D624" s="295" t="s">
        <v>503</v>
      </c>
      <c r="E624" s="293" t="s">
        <v>62</v>
      </c>
      <c r="F624" s="295" t="s">
        <v>107</v>
      </c>
      <c r="G624" s="545" t="s">
        <v>64</v>
      </c>
      <c r="H624" s="555">
        <v>23026752</v>
      </c>
      <c r="I624" s="295" t="s">
        <v>125</v>
      </c>
      <c r="J624" s="508">
        <v>1053825527</v>
      </c>
      <c r="K624" s="533" t="s">
        <v>67</v>
      </c>
      <c r="L624" s="297">
        <v>4</v>
      </c>
      <c r="M624" s="297">
        <v>1539</v>
      </c>
      <c r="N624" s="298">
        <v>46154</v>
      </c>
      <c r="O624" s="561">
        <f t="shared" ref="O624" si="311">+H624</f>
        <v>23026752</v>
      </c>
      <c r="P624" s="302">
        <v>46156</v>
      </c>
      <c r="Q624" s="293" t="s">
        <v>50</v>
      </c>
      <c r="R624" s="302">
        <v>46157</v>
      </c>
      <c r="S624" s="293">
        <v>1899</v>
      </c>
      <c r="T624" s="495">
        <v>2101020301</v>
      </c>
      <c r="U624" s="555">
        <f t="shared" ref="U624" si="312">+H624</f>
        <v>23026752</v>
      </c>
      <c r="V624" s="300" t="s">
        <v>3813</v>
      </c>
      <c r="W624" s="301" t="s">
        <v>3814</v>
      </c>
      <c r="X624" s="302">
        <v>46157</v>
      </c>
      <c r="Y624" s="307">
        <v>46248</v>
      </c>
      <c r="Z624" s="299"/>
      <c r="AA624" s="298"/>
      <c r="AB624" s="303">
        <f t="shared" ref="AB624" si="313">+U624/3</f>
        <v>7675584</v>
      </c>
      <c r="AC624" s="310"/>
      <c r="AD624" s="629" t="s">
        <v>3815</v>
      </c>
      <c r="AE624" s="295">
        <v>0</v>
      </c>
      <c r="AF624" s="295">
        <v>0</v>
      </c>
      <c r="AG624" s="295">
        <v>0</v>
      </c>
      <c r="AH624" s="312" t="s">
        <v>3816</v>
      </c>
      <c r="AI624" s="295">
        <v>3105900875</v>
      </c>
      <c r="AJ624" s="312" t="s">
        <v>3817</v>
      </c>
      <c r="AK624" s="306">
        <v>34057</v>
      </c>
      <c r="AL624" s="293">
        <v>33</v>
      </c>
      <c r="AM624" s="301" t="s">
        <v>149</v>
      </c>
      <c r="AN624" s="301" t="s">
        <v>94</v>
      </c>
    </row>
    <row r="625" spans="1:40" ht="17.25" customHeight="1" x14ac:dyDescent="0.3">
      <c r="A625" s="572">
        <v>624</v>
      </c>
      <c r="B625" s="525" t="s">
        <v>41</v>
      </c>
      <c r="C625" s="295" t="s">
        <v>60</v>
      </c>
      <c r="D625" s="295" t="s">
        <v>503</v>
      </c>
      <c r="E625" s="293" t="s">
        <v>62</v>
      </c>
      <c r="F625" s="295" t="s">
        <v>107</v>
      </c>
      <c r="G625" s="545" t="s">
        <v>64</v>
      </c>
      <c r="H625" s="555">
        <v>23026752</v>
      </c>
      <c r="I625" s="295" t="s">
        <v>108</v>
      </c>
      <c r="J625" s="508">
        <v>1110588495</v>
      </c>
      <c r="K625" s="533" t="s">
        <v>89</v>
      </c>
      <c r="L625" s="297">
        <v>6</v>
      </c>
      <c r="M625" s="297">
        <v>1540</v>
      </c>
      <c r="N625" s="298">
        <v>46154</v>
      </c>
      <c r="O625" s="561">
        <f t="shared" ref="O625:O628" si="314">+H625</f>
        <v>23026752</v>
      </c>
      <c r="P625" s="302">
        <v>46156</v>
      </c>
      <c r="Q625" s="293" t="s">
        <v>50</v>
      </c>
      <c r="R625" s="302">
        <v>46157</v>
      </c>
      <c r="S625" s="293">
        <v>1898</v>
      </c>
      <c r="T625" s="495">
        <v>2101020301</v>
      </c>
      <c r="U625" s="555">
        <f t="shared" ref="U625:U628" si="315">+H625</f>
        <v>23026752</v>
      </c>
      <c r="V625" s="300">
        <v>46157</v>
      </c>
      <c r="W625" s="301" t="s">
        <v>3818</v>
      </c>
      <c r="X625" s="302">
        <v>46157</v>
      </c>
      <c r="Y625" s="307">
        <v>46248</v>
      </c>
      <c r="Z625" s="299"/>
      <c r="AA625" s="298"/>
      <c r="AB625" s="303">
        <f t="shared" ref="AB625:AB628" si="316">+U625/3</f>
        <v>7675584</v>
      </c>
      <c r="AC625" s="310"/>
      <c r="AD625" s="628" t="s">
        <v>3819</v>
      </c>
      <c r="AE625" s="295">
        <v>0</v>
      </c>
      <c r="AF625" s="295">
        <v>0</v>
      </c>
      <c r="AG625" s="295">
        <v>0</v>
      </c>
      <c r="AH625" s="312" t="s">
        <v>3820</v>
      </c>
      <c r="AI625" s="295">
        <v>3114023703</v>
      </c>
      <c r="AJ625" s="312" t="s">
        <v>3821</v>
      </c>
      <c r="AK625" s="306">
        <v>35846</v>
      </c>
      <c r="AL625" s="293">
        <v>27</v>
      </c>
      <c r="AM625" s="301" t="s">
        <v>149</v>
      </c>
      <c r="AN625" s="301" t="s">
        <v>94</v>
      </c>
    </row>
    <row r="626" spans="1:40" ht="17.25" customHeight="1" x14ac:dyDescent="0.3">
      <c r="A626" s="572">
        <v>625</v>
      </c>
      <c r="B626" s="525" t="s">
        <v>151</v>
      </c>
      <c r="C626" s="295" t="s">
        <v>60</v>
      </c>
      <c r="D626" s="295" t="s">
        <v>141</v>
      </c>
      <c r="E626" s="293" t="s">
        <v>62</v>
      </c>
      <c r="F626" s="295" t="s">
        <v>142</v>
      </c>
      <c r="G626" s="545" t="s">
        <v>64</v>
      </c>
      <c r="H626" s="555">
        <v>12000000</v>
      </c>
      <c r="I626" s="295" t="s">
        <v>143</v>
      </c>
      <c r="J626" s="508" t="s">
        <v>144</v>
      </c>
      <c r="K626" s="533" t="s">
        <v>89</v>
      </c>
      <c r="L626" s="297">
        <v>0</v>
      </c>
      <c r="M626" s="297">
        <v>1544</v>
      </c>
      <c r="N626" s="298">
        <v>46154</v>
      </c>
      <c r="O626" s="561">
        <f t="shared" si="314"/>
        <v>12000000</v>
      </c>
      <c r="P626" s="302">
        <v>46156</v>
      </c>
      <c r="Q626" s="293" t="s">
        <v>50</v>
      </c>
      <c r="R626" s="302">
        <v>46157</v>
      </c>
      <c r="S626" s="293">
        <v>1900</v>
      </c>
      <c r="T626" s="495">
        <v>2101020301</v>
      </c>
      <c r="U626" s="555">
        <f t="shared" si="315"/>
        <v>12000000</v>
      </c>
      <c r="V626" s="300">
        <v>46161</v>
      </c>
      <c r="W626" s="301" t="s">
        <v>3822</v>
      </c>
      <c r="X626" s="302">
        <v>46161</v>
      </c>
      <c r="Y626" s="307">
        <v>46252</v>
      </c>
      <c r="Z626" s="299"/>
      <c r="AA626" s="298"/>
      <c r="AB626" s="303">
        <f t="shared" si="316"/>
        <v>4000000</v>
      </c>
      <c r="AC626" s="310"/>
      <c r="AD626" s="629" t="s">
        <v>3823</v>
      </c>
      <c r="AE626" s="295">
        <v>0</v>
      </c>
      <c r="AF626" s="295">
        <v>0</v>
      </c>
      <c r="AG626" s="295">
        <v>0</v>
      </c>
      <c r="AH626" s="295" t="s">
        <v>147</v>
      </c>
      <c r="AI626" s="295">
        <v>3164353954</v>
      </c>
      <c r="AJ626" s="305" t="s">
        <v>148</v>
      </c>
      <c r="AK626" s="306">
        <v>35825</v>
      </c>
      <c r="AL626" s="293">
        <v>27</v>
      </c>
      <c r="AM626" s="301" t="s">
        <v>149</v>
      </c>
      <c r="AN626" s="301" t="s">
        <v>94</v>
      </c>
    </row>
    <row r="627" spans="1:40" ht="17.25" customHeight="1" x14ac:dyDescent="0.3">
      <c r="A627" s="572">
        <v>626</v>
      </c>
      <c r="B627" s="525" t="s">
        <v>151</v>
      </c>
      <c r="C627" s="295" t="s">
        <v>60</v>
      </c>
      <c r="D627" s="295" t="s">
        <v>141</v>
      </c>
      <c r="E627" s="293" t="s">
        <v>62</v>
      </c>
      <c r="F627" s="295" t="s">
        <v>142</v>
      </c>
      <c r="G627" s="545" t="s">
        <v>64</v>
      </c>
      <c r="H627" s="555">
        <v>12000000</v>
      </c>
      <c r="I627" s="295" t="s">
        <v>207</v>
      </c>
      <c r="J627" s="508" t="s">
        <v>208</v>
      </c>
      <c r="K627" s="533" t="s">
        <v>209</v>
      </c>
      <c r="L627" s="297">
        <v>7</v>
      </c>
      <c r="M627" s="297">
        <v>1543</v>
      </c>
      <c r="N627" s="298">
        <v>46154</v>
      </c>
      <c r="O627" s="561">
        <f t="shared" si="314"/>
        <v>12000000</v>
      </c>
      <c r="P627" s="302">
        <v>46156</v>
      </c>
      <c r="Q627" s="293" t="s">
        <v>50</v>
      </c>
      <c r="R627" s="302">
        <v>46157</v>
      </c>
      <c r="S627" s="293">
        <v>1901</v>
      </c>
      <c r="T627" s="495">
        <v>2101020301</v>
      </c>
      <c r="U627" s="555">
        <f t="shared" si="315"/>
        <v>12000000</v>
      </c>
      <c r="V627" s="300">
        <v>46157</v>
      </c>
      <c r="W627" s="301" t="s">
        <v>3824</v>
      </c>
      <c r="X627" s="302">
        <v>46157</v>
      </c>
      <c r="Y627" s="307">
        <v>46248</v>
      </c>
      <c r="Z627" s="299"/>
      <c r="AA627" s="298"/>
      <c r="AB627" s="303">
        <f t="shared" si="316"/>
        <v>4000000</v>
      </c>
      <c r="AC627" s="310"/>
      <c r="AD627" s="628" t="s">
        <v>3825</v>
      </c>
      <c r="AE627" s="295">
        <v>0</v>
      </c>
      <c r="AF627" s="295">
        <v>0</v>
      </c>
      <c r="AG627" s="295">
        <v>0</v>
      </c>
      <c r="AH627" s="295" t="s">
        <v>212</v>
      </c>
      <c r="AI627" s="295">
        <v>3184839621</v>
      </c>
      <c r="AJ627" s="312" t="s">
        <v>213</v>
      </c>
      <c r="AK627" s="313" t="s">
        <v>214</v>
      </c>
      <c r="AL627" s="293">
        <v>8</v>
      </c>
      <c r="AM627" s="301" t="s">
        <v>149</v>
      </c>
      <c r="AN627" s="301" t="s">
        <v>94</v>
      </c>
    </row>
    <row r="628" spans="1:40" ht="17.25" customHeight="1" x14ac:dyDescent="0.3">
      <c r="A628" s="572">
        <v>627</v>
      </c>
      <c r="B628" s="525" t="s">
        <v>41</v>
      </c>
      <c r="C628" s="295" t="s">
        <v>84</v>
      </c>
      <c r="D628" s="295" t="s">
        <v>85</v>
      </c>
      <c r="E628" s="293" t="s">
        <v>62</v>
      </c>
      <c r="F628" s="295" t="s">
        <v>86</v>
      </c>
      <c r="G628" s="545" t="s">
        <v>64</v>
      </c>
      <c r="H628" s="555">
        <v>12900000</v>
      </c>
      <c r="I628" s="295" t="s">
        <v>87</v>
      </c>
      <c r="J628" s="508" t="s">
        <v>88</v>
      </c>
      <c r="K628" s="533" t="s">
        <v>89</v>
      </c>
      <c r="L628" s="297">
        <v>1</v>
      </c>
      <c r="M628" s="297">
        <v>1536</v>
      </c>
      <c r="N628" s="298">
        <v>46153</v>
      </c>
      <c r="O628" s="561">
        <f t="shared" si="314"/>
        <v>12900000</v>
      </c>
      <c r="P628" s="302">
        <v>46156</v>
      </c>
      <c r="Q628" s="293" t="s">
        <v>50</v>
      </c>
      <c r="R628" s="302">
        <v>46157</v>
      </c>
      <c r="S628" s="293">
        <v>1896</v>
      </c>
      <c r="T628" s="495">
        <v>2101020301</v>
      </c>
      <c r="U628" s="555">
        <f t="shared" si="315"/>
        <v>12900000</v>
      </c>
      <c r="V628" s="300">
        <v>46156</v>
      </c>
      <c r="W628" s="301" t="s">
        <v>3826</v>
      </c>
      <c r="X628" s="302">
        <v>46157</v>
      </c>
      <c r="Y628" s="307">
        <v>46248</v>
      </c>
      <c r="Z628" s="299"/>
      <c r="AA628" s="298"/>
      <c r="AB628" s="303">
        <f t="shared" si="316"/>
        <v>4300000</v>
      </c>
      <c r="AC628" s="310"/>
      <c r="AD628" s="629" t="s">
        <v>3827</v>
      </c>
      <c r="AE628" s="295">
        <v>0</v>
      </c>
      <c r="AF628" s="295">
        <v>0</v>
      </c>
      <c r="AG628" s="295">
        <v>0</v>
      </c>
      <c r="AH628" s="295" t="s">
        <v>92</v>
      </c>
      <c r="AI628" s="295">
        <v>3164320712</v>
      </c>
      <c r="AJ628" s="305" t="s">
        <v>93</v>
      </c>
      <c r="AK628" s="306">
        <v>25008</v>
      </c>
      <c r="AL628" s="293">
        <v>57</v>
      </c>
      <c r="AM628" s="301" t="s">
        <v>3828</v>
      </c>
      <c r="AN628" s="301" t="s">
        <v>94</v>
      </c>
    </row>
    <row r="629" spans="1:40" ht="17.25" customHeight="1" x14ac:dyDescent="0.3">
      <c r="A629" s="572">
        <v>628</v>
      </c>
      <c r="B629" s="525" t="s">
        <v>41</v>
      </c>
      <c r="C629" s="295" t="s">
        <v>84</v>
      </c>
      <c r="D629" s="295" t="s">
        <v>85</v>
      </c>
      <c r="E629" s="293" t="s">
        <v>62</v>
      </c>
      <c r="F629" s="295" t="s">
        <v>86</v>
      </c>
      <c r="G629" s="545" t="s">
        <v>64</v>
      </c>
      <c r="H629" s="555">
        <v>8600000</v>
      </c>
      <c r="I629" s="295" t="s">
        <v>3829</v>
      </c>
      <c r="J629" s="508">
        <v>1006031876</v>
      </c>
      <c r="K629" s="533" t="s">
        <v>89</v>
      </c>
      <c r="L629" s="297">
        <v>0</v>
      </c>
      <c r="M629" s="297">
        <v>1537</v>
      </c>
      <c r="N629" s="298">
        <v>46153</v>
      </c>
      <c r="O629" s="561">
        <f t="shared" ref="O629:O630" si="317">+H629</f>
        <v>8600000</v>
      </c>
      <c r="P629" s="302">
        <v>46156</v>
      </c>
      <c r="Q629" s="293" t="s">
        <v>50</v>
      </c>
      <c r="R629" s="302">
        <v>46157</v>
      </c>
      <c r="S629" s="293">
        <v>1897</v>
      </c>
      <c r="T629" s="495">
        <v>2101020301</v>
      </c>
      <c r="U629" s="555">
        <f t="shared" ref="U629:U631" si="318">+H629</f>
        <v>8600000</v>
      </c>
      <c r="V629" s="300">
        <v>46156</v>
      </c>
      <c r="W629" s="301" t="s">
        <v>3830</v>
      </c>
      <c r="X629" s="302">
        <v>46157</v>
      </c>
      <c r="Y629" s="307">
        <v>46217</v>
      </c>
      <c r="Z629" s="299"/>
      <c r="AA629" s="298"/>
      <c r="AB629" s="303">
        <f>+U629/2</f>
        <v>4300000</v>
      </c>
      <c r="AC629" s="310"/>
      <c r="AD629" s="628" t="s">
        <v>3831</v>
      </c>
      <c r="AE629" s="295">
        <v>0</v>
      </c>
      <c r="AF629" s="295">
        <v>0</v>
      </c>
      <c r="AG629" s="295">
        <v>0</v>
      </c>
      <c r="AH629" s="295" t="s">
        <v>3832</v>
      </c>
      <c r="AI629" s="295">
        <v>3023099707</v>
      </c>
      <c r="AJ629" s="312" t="s">
        <v>3833</v>
      </c>
      <c r="AK629" s="306">
        <v>37027</v>
      </c>
      <c r="AL629" s="293">
        <v>24</v>
      </c>
      <c r="AM629" s="301" t="s">
        <v>3828</v>
      </c>
      <c r="AN629" s="301" t="s">
        <v>94</v>
      </c>
    </row>
    <row r="630" spans="1:40" ht="17.25" customHeight="1" x14ac:dyDescent="0.3">
      <c r="A630" s="572">
        <v>629</v>
      </c>
      <c r="B630" s="525" t="s">
        <v>41</v>
      </c>
      <c r="C630" s="294" t="s">
        <v>84</v>
      </c>
      <c r="D630" s="295" t="s">
        <v>267</v>
      </c>
      <c r="E630" s="293" t="s">
        <v>62</v>
      </c>
      <c r="F630" s="295" t="s">
        <v>268</v>
      </c>
      <c r="G630" s="545" t="s">
        <v>64</v>
      </c>
      <c r="H630" s="555">
        <v>7355745</v>
      </c>
      <c r="I630" s="295" t="s">
        <v>269</v>
      </c>
      <c r="J630" s="508" t="s">
        <v>270</v>
      </c>
      <c r="K630" s="533" t="s">
        <v>89</v>
      </c>
      <c r="L630" s="297">
        <v>6</v>
      </c>
      <c r="M630" s="297">
        <v>1550</v>
      </c>
      <c r="N630" s="298">
        <v>46154</v>
      </c>
      <c r="O630" s="561">
        <f t="shared" si="317"/>
        <v>7355745</v>
      </c>
      <c r="P630" s="302">
        <v>46156</v>
      </c>
      <c r="Q630" s="293" t="s">
        <v>50</v>
      </c>
      <c r="R630" s="302">
        <v>46157</v>
      </c>
      <c r="S630" s="293">
        <v>1902</v>
      </c>
      <c r="T630" s="495">
        <v>2101020302</v>
      </c>
      <c r="U630" s="555">
        <f t="shared" si="318"/>
        <v>7355745</v>
      </c>
      <c r="V630" s="300">
        <v>46156</v>
      </c>
      <c r="W630" s="301" t="s">
        <v>3834</v>
      </c>
      <c r="X630" s="302">
        <v>46161</v>
      </c>
      <c r="Y630" s="307">
        <v>46252</v>
      </c>
      <c r="Z630" s="299"/>
      <c r="AA630" s="298"/>
      <c r="AB630" s="303">
        <f t="shared" ref="AB630" si="319">+U630/3</f>
        <v>2451915</v>
      </c>
      <c r="AC630" s="310"/>
      <c r="AD630" s="629" t="s">
        <v>3835</v>
      </c>
      <c r="AE630" s="295">
        <v>0</v>
      </c>
      <c r="AF630" s="295">
        <v>0</v>
      </c>
      <c r="AG630" s="295">
        <v>0</v>
      </c>
      <c r="AH630" s="295" t="s">
        <v>272</v>
      </c>
      <c r="AI630" s="295">
        <v>3103240738</v>
      </c>
      <c r="AJ630" s="312" t="s">
        <v>273</v>
      </c>
      <c r="AK630" s="306">
        <v>30862</v>
      </c>
      <c r="AL630" s="293">
        <v>41</v>
      </c>
      <c r="AM630" s="301" t="s">
        <v>274</v>
      </c>
      <c r="AN630" s="301" t="s">
        <v>275</v>
      </c>
    </row>
    <row r="631" spans="1:40" ht="17.25" customHeight="1" x14ac:dyDescent="0.3">
      <c r="A631" s="580">
        <v>630</v>
      </c>
      <c r="B631" s="525" t="s">
        <v>1248</v>
      </c>
      <c r="C631" s="295" t="s">
        <v>1466</v>
      </c>
      <c r="D631" s="232" t="s">
        <v>3757</v>
      </c>
      <c r="E631" s="293" t="s">
        <v>62</v>
      </c>
      <c r="F631" s="296" t="s">
        <v>769</v>
      </c>
      <c r="G631" s="545" t="s">
        <v>1325</v>
      </c>
      <c r="H631" s="560">
        <v>21200000</v>
      </c>
      <c r="I631" s="232" t="s">
        <v>3836</v>
      </c>
      <c r="J631" s="517">
        <v>1110582971</v>
      </c>
      <c r="K631" s="538" t="s">
        <v>49</v>
      </c>
      <c r="L631" s="297">
        <v>3</v>
      </c>
      <c r="M631" s="297">
        <v>1288</v>
      </c>
      <c r="N631" s="299">
        <v>46087</v>
      </c>
      <c r="O631" s="567">
        <v>442550000</v>
      </c>
      <c r="P631" s="302">
        <v>46156</v>
      </c>
      <c r="Q631" s="293" t="s">
        <v>50</v>
      </c>
      <c r="R631" s="302">
        <v>46185</v>
      </c>
      <c r="S631" s="293">
        <v>2063</v>
      </c>
      <c r="T631" s="382">
        <v>221201</v>
      </c>
      <c r="U631" s="555">
        <f t="shared" si="318"/>
        <v>21200000</v>
      </c>
      <c r="V631" s="300">
        <v>46185</v>
      </c>
      <c r="W631" s="301" t="s">
        <v>3837</v>
      </c>
      <c r="X631" s="302">
        <v>46190</v>
      </c>
      <c r="Y631" s="307">
        <v>46311</v>
      </c>
      <c r="Z631" s="299"/>
      <c r="AA631" s="295"/>
      <c r="AB631" s="303">
        <f>+U631/4</f>
        <v>5300000</v>
      </c>
      <c r="AC631" s="295"/>
      <c r="AD631" s="628" t="s">
        <v>3838</v>
      </c>
      <c r="AE631" s="295">
        <v>0</v>
      </c>
      <c r="AF631" s="295">
        <v>0</v>
      </c>
      <c r="AG631" s="295">
        <v>0</v>
      </c>
      <c r="AH631" s="232" t="s">
        <v>3839</v>
      </c>
      <c r="AI631" s="232">
        <v>3166493171</v>
      </c>
      <c r="AJ631" s="366" t="s">
        <v>3840</v>
      </c>
      <c r="AK631" s="306">
        <v>35559</v>
      </c>
      <c r="AL631" s="293">
        <v>28</v>
      </c>
      <c r="AM631" s="301" t="str">
        <f t="shared" ref="AM631" si="320">+F631</f>
        <v>PSICOLOGO</v>
      </c>
      <c r="AN631" s="301" t="s">
        <v>3841</v>
      </c>
    </row>
    <row r="632" spans="1:40" ht="17.25" customHeight="1" x14ac:dyDescent="0.3">
      <c r="A632" s="580">
        <v>631</v>
      </c>
      <c r="B632" s="525" t="s">
        <v>1248</v>
      </c>
      <c r="C632" s="295" t="s">
        <v>1466</v>
      </c>
      <c r="D632" s="232" t="s">
        <v>3757</v>
      </c>
      <c r="E632" s="293" t="s">
        <v>62</v>
      </c>
      <c r="F632" s="296" t="s">
        <v>769</v>
      </c>
      <c r="G632" s="545" t="s">
        <v>1325</v>
      </c>
      <c r="H632" s="560">
        <v>21200000</v>
      </c>
      <c r="I632" s="232" t="s">
        <v>3842</v>
      </c>
      <c r="J632" s="517">
        <v>38363779</v>
      </c>
      <c r="K632" s="538" t="s">
        <v>49</v>
      </c>
      <c r="L632" s="297">
        <v>4</v>
      </c>
      <c r="M632" s="297">
        <v>1288</v>
      </c>
      <c r="N632" s="299">
        <v>46087</v>
      </c>
      <c r="O632" s="567">
        <v>442550000</v>
      </c>
      <c r="P632" s="302">
        <v>46156</v>
      </c>
      <c r="Q632" s="293" t="s">
        <v>50</v>
      </c>
      <c r="R632" s="302">
        <v>46157</v>
      </c>
      <c r="S632" s="293">
        <v>1911</v>
      </c>
      <c r="T632" s="382">
        <v>221201</v>
      </c>
      <c r="U632" s="555">
        <f t="shared" ref="U632:U634" si="321">+H632</f>
        <v>21200000</v>
      </c>
      <c r="V632" s="300">
        <v>46161</v>
      </c>
      <c r="W632" s="301" t="s">
        <v>3843</v>
      </c>
      <c r="X632" s="302">
        <v>46167</v>
      </c>
      <c r="Y632" s="307">
        <v>46289</v>
      </c>
      <c r="Z632" s="299"/>
      <c r="AA632" s="295"/>
      <c r="AB632" s="303">
        <f>+U632/4</f>
        <v>5300000</v>
      </c>
      <c r="AC632" s="295"/>
      <c r="AD632" s="629" t="s">
        <v>3844</v>
      </c>
      <c r="AE632" s="295">
        <v>0</v>
      </c>
      <c r="AF632" s="295">
        <v>0</v>
      </c>
      <c r="AG632" s="295">
        <v>0</v>
      </c>
      <c r="AH632" s="232" t="s">
        <v>3845</v>
      </c>
      <c r="AI632" s="232">
        <v>3202745046</v>
      </c>
      <c r="AJ632" s="366" t="s">
        <v>3846</v>
      </c>
      <c r="AK632" s="306">
        <v>30715</v>
      </c>
      <c r="AL632" s="293">
        <v>41</v>
      </c>
      <c r="AM632" s="301" t="str">
        <f t="shared" ref="AM632:AM633" si="322">+F632</f>
        <v>PSICOLOGO</v>
      </c>
      <c r="AN632" s="301" t="s">
        <v>3847</v>
      </c>
    </row>
    <row r="633" spans="1:40" ht="17.25" customHeight="1" x14ac:dyDescent="0.3">
      <c r="A633" s="580">
        <v>632</v>
      </c>
      <c r="B633" s="525" t="s">
        <v>1677</v>
      </c>
      <c r="C633" s="295" t="s">
        <v>1466</v>
      </c>
      <c r="D633" s="232" t="s">
        <v>3790</v>
      </c>
      <c r="E633" s="293" t="s">
        <v>62</v>
      </c>
      <c r="F633" s="402" t="s">
        <v>3772</v>
      </c>
      <c r="G633" s="545" t="s">
        <v>1325</v>
      </c>
      <c r="H633" s="560">
        <v>29678418</v>
      </c>
      <c r="I633" s="232" t="s">
        <v>3848</v>
      </c>
      <c r="J633" s="517">
        <v>14226186</v>
      </c>
      <c r="K633" s="538" t="s">
        <v>49</v>
      </c>
      <c r="L633" s="297">
        <v>3</v>
      </c>
      <c r="M633" s="297">
        <v>1475</v>
      </c>
      <c r="N633" s="299">
        <v>46129</v>
      </c>
      <c r="O633" s="567">
        <v>295994390</v>
      </c>
      <c r="P633" s="302">
        <v>46156</v>
      </c>
      <c r="Q633" s="293" t="s">
        <v>50</v>
      </c>
      <c r="R633" s="302">
        <v>46162</v>
      </c>
      <c r="S633" s="293">
        <v>1926</v>
      </c>
      <c r="T633" s="382">
        <v>220301</v>
      </c>
      <c r="U633" s="555">
        <f t="shared" si="321"/>
        <v>29678418</v>
      </c>
      <c r="V633" s="300">
        <v>46162</v>
      </c>
      <c r="W633" s="301" t="s">
        <v>3849</v>
      </c>
      <c r="X633" s="302">
        <v>46167</v>
      </c>
      <c r="Y633" s="299">
        <v>46386</v>
      </c>
      <c r="Z633" s="299"/>
      <c r="AA633" s="295"/>
      <c r="AB633" s="345">
        <v>3715866</v>
      </c>
      <c r="AC633" s="295"/>
      <c r="AD633" s="628" t="s">
        <v>3850</v>
      </c>
      <c r="AE633" s="295">
        <v>0</v>
      </c>
      <c r="AF633" s="295">
        <v>0</v>
      </c>
      <c r="AG633" s="295">
        <v>0</v>
      </c>
      <c r="AH633" s="232" t="s">
        <v>3851</v>
      </c>
      <c r="AI633" s="232">
        <v>3223056730</v>
      </c>
      <c r="AJ633" s="366" t="s">
        <v>3852</v>
      </c>
      <c r="AK633" s="306">
        <v>21541</v>
      </c>
      <c r="AL633" s="293">
        <v>67</v>
      </c>
      <c r="AM633" s="301" t="str">
        <f t="shared" si="322"/>
        <v>VETERINARIO</v>
      </c>
      <c r="AN633" s="301"/>
    </row>
    <row r="634" spans="1:40" ht="17.25" customHeight="1" x14ac:dyDescent="0.3">
      <c r="A634" s="572">
        <v>633</v>
      </c>
      <c r="B634" s="525" t="s">
        <v>41</v>
      </c>
      <c r="C634" s="295" t="s">
        <v>60</v>
      </c>
      <c r="D634" s="295" t="s">
        <v>61</v>
      </c>
      <c r="E634" s="293" t="s">
        <v>62</v>
      </c>
      <c r="F634" s="295" t="s">
        <v>63</v>
      </c>
      <c r="G634" s="545" t="s">
        <v>64</v>
      </c>
      <c r="H634" s="555">
        <v>30180600</v>
      </c>
      <c r="I634" s="295" t="s">
        <v>65</v>
      </c>
      <c r="J634" s="508" t="s">
        <v>66</v>
      </c>
      <c r="K634" s="533" t="s">
        <v>67</v>
      </c>
      <c r="L634" s="297">
        <v>9</v>
      </c>
      <c r="M634" s="297">
        <v>1538</v>
      </c>
      <c r="N634" s="298">
        <v>46153</v>
      </c>
      <c r="O634" s="561">
        <f t="shared" ref="O634" si="323">+H634</f>
        <v>30180600</v>
      </c>
      <c r="P634" s="302">
        <v>46156</v>
      </c>
      <c r="Q634" s="293" t="s">
        <v>50</v>
      </c>
      <c r="R634" s="302">
        <v>46147</v>
      </c>
      <c r="S634" s="293">
        <v>1885</v>
      </c>
      <c r="T634" s="495">
        <v>2101020301</v>
      </c>
      <c r="U634" s="555">
        <f t="shared" si="321"/>
        <v>30180600</v>
      </c>
      <c r="V634" s="300">
        <v>46157</v>
      </c>
      <c r="W634" s="301" t="s">
        <v>3853</v>
      </c>
      <c r="X634" s="302">
        <v>46157</v>
      </c>
      <c r="Y634" s="307">
        <v>46248</v>
      </c>
      <c r="Z634" s="308"/>
      <c r="AA634" s="309"/>
      <c r="AB634" s="303">
        <f>+U634/3</f>
        <v>10060200</v>
      </c>
      <c r="AC634" s="310"/>
      <c r="AD634" s="629" t="s">
        <v>3854</v>
      </c>
      <c r="AE634" s="295">
        <v>0</v>
      </c>
      <c r="AF634" s="295">
        <v>0</v>
      </c>
      <c r="AG634" s="295">
        <v>0</v>
      </c>
      <c r="AH634" s="295" t="s">
        <v>70</v>
      </c>
      <c r="AI634" s="295">
        <v>3152225118</v>
      </c>
      <c r="AJ634" s="305" t="s">
        <v>71</v>
      </c>
      <c r="AK634" s="306">
        <v>32043</v>
      </c>
      <c r="AL634" s="293">
        <v>39</v>
      </c>
      <c r="AM634" s="301" t="s">
        <v>72</v>
      </c>
      <c r="AN634" s="301" t="s">
        <v>73</v>
      </c>
    </row>
    <row r="635" spans="1:40" ht="17.25" customHeight="1" x14ac:dyDescent="0.3">
      <c r="A635" s="572">
        <v>634</v>
      </c>
      <c r="B635" s="525" t="s">
        <v>41</v>
      </c>
      <c r="C635" s="295" t="s">
        <v>60</v>
      </c>
      <c r="D635" s="295" t="s">
        <v>61</v>
      </c>
      <c r="E635" s="293" t="s">
        <v>62</v>
      </c>
      <c r="F635" s="295" t="s">
        <v>63</v>
      </c>
      <c r="G635" s="545" t="s">
        <v>64</v>
      </c>
      <c r="H635" s="555">
        <v>30180600</v>
      </c>
      <c r="I635" s="295" t="s">
        <v>133</v>
      </c>
      <c r="J635" s="508" t="s">
        <v>3855</v>
      </c>
      <c r="K635" s="533" t="s">
        <v>3856</v>
      </c>
      <c r="L635" s="297">
        <v>7</v>
      </c>
      <c r="M635" s="297">
        <v>1538</v>
      </c>
      <c r="N635" s="298">
        <v>46153</v>
      </c>
      <c r="O635" s="561">
        <f t="shared" ref="O635" si="324">+H635</f>
        <v>30180600</v>
      </c>
      <c r="P635" s="302">
        <v>46156</v>
      </c>
      <c r="Q635" s="293" t="s">
        <v>50</v>
      </c>
      <c r="R635" s="302">
        <v>46157</v>
      </c>
      <c r="S635" s="293">
        <v>1886</v>
      </c>
      <c r="T635" s="495">
        <v>2101020301</v>
      </c>
      <c r="U635" s="555">
        <f t="shared" ref="U635:U636" si="325">+H635</f>
        <v>30180600</v>
      </c>
      <c r="V635" s="300">
        <v>46157</v>
      </c>
      <c r="W635" s="301" t="s">
        <v>3857</v>
      </c>
      <c r="X635" s="302">
        <v>46157</v>
      </c>
      <c r="Y635" s="307">
        <v>46248</v>
      </c>
      <c r="Z635" s="308"/>
      <c r="AA635" s="309"/>
      <c r="AB635" s="303">
        <f>+U635/3</f>
        <v>10060200</v>
      </c>
      <c r="AC635" s="310"/>
      <c r="AD635" s="630" t="s">
        <v>3858</v>
      </c>
      <c r="AE635" s="295">
        <v>0</v>
      </c>
      <c r="AF635" s="295">
        <v>0</v>
      </c>
      <c r="AG635" s="295">
        <v>0</v>
      </c>
      <c r="AH635" s="295" t="s">
        <v>138</v>
      </c>
      <c r="AI635" s="295">
        <v>3152166805</v>
      </c>
      <c r="AJ635" s="312" t="s">
        <v>3859</v>
      </c>
      <c r="AK635" s="306">
        <v>31677</v>
      </c>
      <c r="AL635" s="293">
        <v>39</v>
      </c>
      <c r="AM635" s="301" t="s">
        <v>72</v>
      </c>
      <c r="AN635" s="301" t="s">
        <v>73</v>
      </c>
    </row>
    <row r="636" spans="1:40" ht="17.25" customHeight="1" x14ac:dyDescent="0.3">
      <c r="A636" s="580">
        <v>635</v>
      </c>
      <c r="B636" s="525" t="s">
        <v>1248</v>
      </c>
      <c r="C636" s="295" t="s">
        <v>1466</v>
      </c>
      <c r="D636" s="232" t="s">
        <v>3860</v>
      </c>
      <c r="E636" s="293" t="s">
        <v>62</v>
      </c>
      <c r="F636" s="296" t="s">
        <v>3861</v>
      </c>
      <c r="G636" s="545" t="s">
        <v>1325</v>
      </c>
      <c r="H636" s="560">
        <v>18900000</v>
      </c>
      <c r="I636" s="232" t="s">
        <v>3862</v>
      </c>
      <c r="J636" s="517">
        <v>1020432548</v>
      </c>
      <c r="K636" s="538" t="s">
        <v>3863</v>
      </c>
      <c r="L636" s="297">
        <v>1</v>
      </c>
      <c r="M636" s="297">
        <v>1294</v>
      </c>
      <c r="N636" s="299">
        <v>46087</v>
      </c>
      <c r="O636" s="567">
        <v>321300000</v>
      </c>
      <c r="P636" s="302">
        <v>46156</v>
      </c>
      <c r="Q636" s="293" t="s">
        <v>50</v>
      </c>
      <c r="R636" s="302">
        <v>46161</v>
      </c>
      <c r="S636" s="293">
        <v>1922</v>
      </c>
      <c r="T636" s="382">
        <v>221205</v>
      </c>
      <c r="U636" s="555">
        <f t="shared" si="325"/>
        <v>18900000</v>
      </c>
      <c r="V636" s="300">
        <v>46161</v>
      </c>
      <c r="W636" s="407" t="s">
        <v>3864</v>
      </c>
      <c r="X636" s="302">
        <v>46163</v>
      </c>
      <c r="Y636" s="307">
        <v>46254</v>
      </c>
      <c r="Z636" s="299"/>
      <c r="AA636" s="295"/>
      <c r="AB636" s="303">
        <f t="shared" ref="AB636" si="326">+U636/3</f>
        <v>6300000</v>
      </c>
      <c r="AC636" s="295"/>
      <c r="AD636" s="629" t="s">
        <v>3865</v>
      </c>
      <c r="AE636" s="295">
        <v>0</v>
      </c>
      <c r="AF636" s="295">
        <v>0</v>
      </c>
      <c r="AG636" s="295">
        <v>0</v>
      </c>
      <c r="AH636" s="232" t="s">
        <v>3866</v>
      </c>
      <c r="AI636" s="232">
        <v>3118803586</v>
      </c>
      <c r="AJ636" s="366" t="s">
        <v>3867</v>
      </c>
      <c r="AK636" s="306">
        <v>33052</v>
      </c>
      <c r="AL636" s="293">
        <v>35</v>
      </c>
      <c r="AM636" s="301" t="str">
        <f t="shared" ref="AM636" si="327">+F636</f>
        <v>FISIOTERAPEUTA</v>
      </c>
      <c r="AN636" s="301" t="s">
        <v>3868</v>
      </c>
    </row>
    <row r="637" spans="1:40" ht="17.25" customHeight="1" x14ac:dyDescent="0.3">
      <c r="A637" s="572">
        <v>636</v>
      </c>
      <c r="B637" s="525" t="s">
        <v>41</v>
      </c>
      <c r="C637" s="295" t="s">
        <v>60</v>
      </c>
      <c r="D637" s="295" t="s">
        <v>61</v>
      </c>
      <c r="E637" s="293" t="s">
        <v>62</v>
      </c>
      <c r="F637" s="295" t="s">
        <v>63</v>
      </c>
      <c r="G637" s="545" t="s">
        <v>64</v>
      </c>
      <c r="H637" s="555">
        <v>30180600</v>
      </c>
      <c r="I637" s="295" t="s">
        <v>77</v>
      </c>
      <c r="J637" s="508">
        <v>1053798934</v>
      </c>
      <c r="K637" s="533" t="s">
        <v>67</v>
      </c>
      <c r="L637" s="297">
        <v>2</v>
      </c>
      <c r="M637" s="297">
        <v>1549</v>
      </c>
      <c r="N637" s="298">
        <v>46154</v>
      </c>
      <c r="O637" s="561">
        <f t="shared" ref="O637:O639" si="328">+H637</f>
        <v>30180600</v>
      </c>
      <c r="P637" s="302">
        <v>46156</v>
      </c>
      <c r="Q637" s="293" t="s">
        <v>50</v>
      </c>
      <c r="R637" s="302">
        <v>46157</v>
      </c>
      <c r="S637" s="293">
        <v>1887</v>
      </c>
      <c r="T637" s="495">
        <v>2101020301</v>
      </c>
      <c r="U637" s="555">
        <f t="shared" ref="U637:U643" si="329">+H637</f>
        <v>30180600</v>
      </c>
      <c r="V637" s="300">
        <v>46157</v>
      </c>
      <c r="W637" s="301" t="s">
        <v>3869</v>
      </c>
      <c r="X637" s="302">
        <v>46157</v>
      </c>
      <c r="Y637" s="307">
        <v>46248</v>
      </c>
      <c r="Z637" s="308"/>
      <c r="AA637" s="309"/>
      <c r="AB637" s="303">
        <f>+U637/3</f>
        <v>10060200</v>
      </c>
      <c r="AC637" s="310"/>
      <c r="AD637" s="628" t="s">
        <v>3870</v>
      </c>
      <c r="AE637" s="295">
        <v>0</v>
      </c>
      <c r="AF637" s="295">
        <v>0</v>
      </c>
      <c r="AG637" s="295">
        <v>0</v>
      </c>
      <c r="AH637" s="295" t="s">
        <v>3871</v>
      </c>
      <c r="AI637" s="295">
        <v>3163389449</v>
      </c>
      <c r="AJ637" s="312" t="s">
        <v>3872</v>
      </c>
      <c r="AK637" s="306">
        <v>32708</v>
      </c>
      <c r="AL637" s="293">
        <v>36</v>
      </c>
      <c r="AM637" s="301" t="s">
        <v>72</v>
      </c>
      <c r="AN637" s="301" t="s">
        <v>73</v>
      </c>
    </row>
    <row r="638" spans="1:40" ht="17.25" customHeight="1" x14ac:dyDescent="0.3">
      <c r="A638" s="580">
        <v>637</v>
      </c>
      <c r="B638" s="525" t="s">
        <v>41</v>
      </c>
      <c r="C638" s="295" t="s">
        <v>96</v>
      </c>
      <c r="D638" s="262" t="s">
        <v>3873</v>
      </c>
      <c r="E638" s="293" t="s">
        <v>62</v>
      </c>
      <c r="F638" s="262" t="s">
        <v>3874</v>
      </c>
      <c r="G638" s="545" t="s">
        <v>64</v>
      </c>
      <c r="H638" s="555">
        <v>30180600</v>
      </c>
      <c r="I638" s="294" t="s">
        <v>718</v>
      </c>
      <c r="J638" s="508">
        <v>14325425</v>
      </c>
      <c r="K638" s="533" t="s">
        <v>719</v>
      </c>
      <c r="L638" s="297">
        <v>3</v>
      </c>
      <c r="M638" s="297">
        <v>1570</v>
      </c>
      <c r="N638" s="298">
        <v>46154</v>
      </c>
      <c r="O638" s="561">
        <f t="shared" si="328"/>
        <v>30180600</v>
      </c>
      <c r="P638" s="302">
        <v>46157</v>
      </c>
      <c r="Q638" s="293" t="s">
        <v>50</v>
      </c>
      <c r="R638" s="302">
        <v>46157</v>
      </c>
      <c r="S638" s="293">
        <v>1888</v>
      </c>
      <c r="T638" s="495">
        <v>2101020301</v>
      </c>
      <c r="U638" s="555">
        <f t="shared" si="329"/>
        <v>30180600</v>
      </c>
      <c r="V638" s="300">
        <v>46157</v>
      </c>
      <c r="W638" s="301" t="s">
        <v>3875</v>
      </c>
      <c r="X638" s="302">
        <v>46161</v>
      </c>
      <c r="Y638" s="307">
        <v>46249</v>
      </c>
      <c r="Z638" s="299"/>
      <c r="AA638" s="298"/>
      <c r="AB638" s="303">
        <f t="shared" ref="AB638:AB643" si="330">+U638/3</f>
        <v>10060200</v>
      </c>
      <c r="AC638" s="310"/>
      <c r="AD638" s="629" t="s">
        <v>3876</v>
      </c>
      <c r="AE638" s="295">
        <v>0</v>
      </c>
      <c r="AF638" s="295">
        <v>0</v>
      </c>
      <c r="AG638" s="295">
        <v>0</v>
      </c>
      <c r="AH638" s="295" t="s">
        <v>722</v>
      </c>
      <c r="AI638" s="295">
        <v>3132923939</v>
      </c>
      <c r="AJ638" s="312" t="s">
        <v>723</v>
      </c>
      <c r="AK638" s="306">
        <v>29109</v>
      </c>
      <c r="AL638" s="293">
        <v>46</v>
      </c>
      <c r="AM638" s="301" t="s">
        <v>72</v>
      </c>
      <c r="AN638" s="301" t="s">
        <v>64</v>
      </c>
    </row>
    <row r="639" spans="1:40" ht="17.25" customHeight="1" x14ac:dyDescent="0.3">
      <c r="A639" s="572">
        <v>638</v>
      </c>
      <c r="B639" s="525" t="s">
        <v>41</v>
      </c>
      <c r="C639" s="295" t="s">
        <v>96</v>
      </c>
      <c r="D639" s="295" t="s">
        <v>97</v>
      </c>
      <c r="E639" s="293" t="s">
        <v>62</v>
      </c>
      <c r="F639" s="295" t="s">
        <v>98</v>
      </c>
      <c r="G639" s="545" t="s">
        <v>64</v>
      </c>
      <c r="H639" s="555">
        <v>25150500</v>
      </c>
      <c r="I639" s="295" t="s">
        <v>99</v>
      </c>
      <c r="J639" s="508" t="s">
        <v>100</v>
      </c>
      <c r="K639" s="533" t="s">
        <v>89</v>
      </c>
      <c r="L639" s="297">
        <v>3</v>
      </c>
      <c r="M639" s="297">
        <v>1566</v>
      </c>
      <c r="N639" s="298">
        <v>46154</v>
      </c>
      <c r="O639" s="561">
        <f t="shared" si="328"/>
        <v>25150500</v>
      </c>
      <c r="P639" s="302">
        <v>46157</v>
      </c>
      <c r="Q639" s="293" t="s">
        <v>50</v>
      </c>
      <c r="R639" s="302">
        <v>46161</v>
      </c>
      <c r="S639" s="293" t="s">
        <v>3877</v>
      </c>
      <c r="T639" s="495">
        <v>2101020301</v>
      </c>
      <c r="U639" s="555">
        <f t="shared" si="329"/>
        <v>25150500</v>
      </c>
      <c r="V639" s="300">
        <v>46161</v>
      </c>
      <c r="W639" s="301">
        <f>- 25-44-101214162</f>
        <v>-101214231</v>
      </c>
      <c r="X639" s="302">
        <v>46161</v>
      </c>
      <c r="Y639" s="307">
        <v>46249</v>
      </c>
      <c r="Z639" s="299"/>
      <c r="AA639" s="298"/>
      <c r="AB639" s="303">
        <f t="shared" si="330"/>
        <v>8383500</v>
      </c>
      <c r="AC639" s="310"/>
      <c r="AD639" s="628" t="s">
        <v>3878</v>
      </c>
      <c r="AE639" s="295">
        <v>0</v>
      </c>
      <c r="AF639" s="295">
        <v>0</v>
      </c>
      <c r="AG639" s="295">
        <v>0</v>
      </c>
      <c r="AH639" s="295" t="s">
        <v>103</v>
      </c>
      <c r="AI639" s="295">
        <v>3143424913</v>
      </c>
      <c r="AJ639" s="305" t="s">
        <v>104</v>
      </c>
      <c r="AK639" s="306">
        <v>33875</v>
      </c>
      <c r="AL639" s="293">
        <v>33</v>
      </c>
      <c r="AM639" s="301" t="s">
        <v>72</v>
      </c>
      <c r="AN639" s="301" t="s">
        <v>94</v>
      </c>
    </row>
    <row r="640" spans="1:40" ht="17.25" customHeight="1" x14ac:dyDescent="0.3">
      <c r="A640" s="572">
        <v>639</v>
      </c>
      <c r="B640" s="525" t="s">
        <v>41</v>
      </c>
      <c r="C640" s="295" t="s">
        <v>96</v>
      </c>
      <c r="D640" s="295" t="s">
        <v>519</v>
      </c>
      <c r="E640" s="293" t="s">
        <v>62</v>
      </c>
      <c r="F640" s="295" t="s">
        <v>520</v>
      </c>
      <c r="G640" s="545" t="s">
        <v>64</v>
      </c>
      <c r="H640" s="555">
        <v>30180600</v>
      </c>
      <c r="I640" s="295" t="s">
        <v>521</v>
      </c>
      <c r="J640" s="508" t="s">
        <v>522</v>
      </c>
      <c r="K640" s="533" t="s">
        <v>523</v>
      </c>
      <c r="L640" s="297">
        <v>5</v>
      </c>
      <c r="M640" s="297">
        <v>1568</v>
      </c>
      <c r="N640" s="298">
        <v>46162</v>
      </c>
      <c r="O640" s="561">
        <f>+H640</f>
        <v>30180600</v>
      </c>
      <c r="P640" s="302">
        <v>46157</v>
      </c>
      <c r="Q640" s="293" t="s">
        <v>50</v>
      </c>
      <c r="R640" s="302">
        <v>46157</v>
      </c>
      <c r="S640" s="293">
        <v>1889</v>
      </c>
      <c r="T640" s="495">
        <v>2101020301</v>
      </c>
      <c r="U640" s="555">
        <f t="shared" si="329"/>
        <v>30180600</v>
      </c>
      <c r="V640" s="300">
        <v>46161</v>
      </c>
      <c r="W640" s="311" t="s">
        <v>3879</v>
      </c>
      <c r="X640" s="302">
        <v>46162</v>
      </c>
      <c r="Y640" s="307">
        <v>46249</v>
      </c>
      <c r="Z640" s="299"/>
      <c r="AA640" s="298"/>
      <c r="AB640" s="303">
        <f t="shared" si="330"/>
        <v>10060200</v>
      </c>
      <c r="AC640" s="310"/>
      <c r="AD640" s="629" t="s">
        <v>3880</v>
      </c>
      <c r="AE640" s="295">
        <v>0</v>
      </c>
      <c r="AF640" s="295">
        <v>0</v>
      </c>
      <c r="AG640" s="295">
        <v>0</v>
      </c>
      <c r="AH640" s="295" t="s">
        <v>526</v>
      </c>
      <c r="AI640" s="295">
        <v>3122950049</v>
      </c>
      <c r="AJ640" s="312" t="s">
        <v>527</v>
      </c>
      <c r="AK640" s="306">
        <v>21231</v>
      </c>
      <c r="AL640" s="293">
        <v>67</v>
      </c>
      <c r="AM640" s="301" t="s">
        <v>528</v>
      </c>
      <c r="AN640" s="301" t="s">
        <v>529</v>
      </c>
    </row>
    <row r="641" spans="1:40" ht="17.25" customHeight="1" x14ac:dyDescent="0.3">
      <c r="A641" s="572">
        <v>640</v>
      </c>
      <c r="B641" s="525" t="s">
        <v>41</v>
      </c>
      <c r="C641" s="295" t="s">
        <v>96</v>
      </c>
      <c r="D641" s="295" t="s">
        <v>652</v>
      </c>
      <c r="E641" s="293" t="s">
        <v>62</v>
      </c>
      <c r="F641" s="295" t="s">
        <v>653</v>
      </c>
      <c r="G641" s="545" t="s">
        <v>64</v>
      </c>
      <c r="H641" s="555">
        <v>11513340</v>
      </c>
      <c r="I641" s="295" t="s">
        <v>654</v>
      </c>
      <c r="J641" s="508" t="s">
        <v>655</v>
      </c>
      <c r="K641" s="533" t="s">
        <v>170</v>
      </c>
      <c r="L641" s="297">
        <v>7</v>
      </c>
      <c r="M641" s="297">
        <v>1574</v>
      </c>
      <c r="N641" s="298">
        <v>46154</v>
      </c>
      <c r="O641" s="561">
        <f>+H641</f>
        <v>11513340</v>
      </c>
      <c r="P641" s="302">
        <v>46157</v>
      </c>
      <c r="Q641" s="293" t="s">
        <v>50</v>
      </c>
      <c r="R641" s="302">
        <v>46161</v>
      </c>
      <c r="S641" s="293">
        <v>1920</v>
      </c>
      <c r="T641" s="495">
        <v>2101020301</v>
      </c>
      <c r="U641" s="555">
        <f t="shared" si="329"/>
        <v>11513340</v>
      </c>
      <c r="V641" s="300">
        <v>46161</v>
      </c>
      <c r="W641" s="301" t="s">
        <v>3881</v>
      </c>
      <c r="X641" s="302">
        <v>46161</v>
      </c>
      <c r="Y641" s="307">
        <v>46249</v>
      </c>
      <c r="Z641" s="299"/>
      <c r="AA641" s="298"/>
      <c r="AB641" s="303">
        <f t="shared" si="330"/>
        <v>3837780</v>
      </c>
      <c r="AC641" s="310"/>
      <c r="AD641" s="628" t="s">
        <v>3882</v>
      </c>
      <c r="AE641" s="295">
        <v>0</v>
      </c>
      <c r="AF641" s="295">
        <v>0</v>
      </c>
      <c r="AG641" s="295">
        <v>0</v>
      </c>
      <c r="AH641" s="295" t="s">
        <v>658</v>
      </c>
      <c r="AI641" s="295">
        <v>3106761420</v>
      </c>
      <c r="AJ641" s="312" t="s">
        <v>659</v>
      </c>
      <c r="AK641" s="306">
        <v>26025</v>
      </c>
      <c r="AL641" s="293">
        <v>46</v>
      </c>
      <c r="AM641" s="301" t="s">
        <v>540</v>
      </c>
      <c r="AN641" s="301" t="s">
        <v>64</v>
      </c>
    </row>
    <row r="642" spans="1:40" ht="17.25" customHeight="1" x14ac:dyDescent="0.3">
      <c r="A642" s="572">
        <v>641</v>
      </c>
      <c r="B642" s="525" t="s">
        <v>41</v>
      </c>
      <c r="C642" s="295" t="s">
        <v>96</v>
      </c>
      <c r="D642" s="295" t="s">
        <v>531</v>
      </c>
      <c r="E642" s="293" t="s">
        <v>62</v>
      </c>
      <c r="F642" s="295" t="s">
        <v>532</v>
      </c>
      <c r="G642" s="545" t="s">
        <v>64</v>
      </c>
      <c r="H642" s="555">
        <v>12624000</v>
      </c>
      <c r="I642" s="295" t="s">
        <v>533</v>
      </c>
      <c r="J642" s="508" t="s">
        <v>534</v>
      </c>
      <c r="K642" s="533" t="s">
        <v>535</v>
      </c>
      <c r="L642" s="297">
        <v>5</v>
      </c>
      <c r="M642" s="297">
        <v>1569</v>
      </c>
      <c r="N642" s="298">
        <v>46154</v>
      </c>
      <c r="O642" s="561">
        <f>+H642</f>
        <v>12624000</v>
      </c>
      <c r="P642" s="302">
        <v>46157</v>
      </c>
      <c r="Q642" s="293" t="s">
        <v>50</v>
      </c>
      <c r="R642" s="302">
        <v>46161</v>
      </c>
      <c r="S642" s="293">
        <v>1921</v>
      </c>
      <c r="T642" s="495">
        <v>2101020301</v>
      </c>
      <c r="U642" s="555">
        <f t="shared" si="329"/>
        <v>12624000</v>
      </c>
      <c r="V642" s="300">
        <v>46161</v>
      </c>
      <c r="W642" s="311" t="s">
        <v>3883</v>
      </c>
      <c r="X642" s="302">
        <v>46161</v>
      </c>
      <c r="Y642" s="307">
        <v>46249</v>
      </c>
      <c r="Z642" s="299"/>
      <c r="AA642" s="298"/>
      <c r="AB642" s="303">
        <f t="shared" si="330"/>
        <v>4208000</v>
      </c>
      <c r="AC642" s="310"/>
      <c r="AD642" s="629" t="s">
        <v>3884</v>
      </c>
      <c r="AE642" s="295">
        <v>0</v>
      </c>
      <c r="AF642" s="295">
        <v>0</v>
      </c>
      <c r="AG642" s="295">
        <v>0</v>
      </c>
      <c r="AH642" s="295" t="s">
        <v>538</v>
      </c>
      <c r="AI642" s="295">
        <v>3146170875</v>
      </c>
      <c r="AJ642" s="312" t="s">
        <v>539</v>
      </c>
      <c r="AK642" s="306">
        <v>28663</v>
      </c>
      <c r="AL642" s="293">
        <v>47</v>
      </c>
      <c r="AM642" s="301" t="s">
        <v>540</v>
      </c>
      <c r="AN642" s="301" t="s">
        <v>529</v>
      </c>
    </row>
    <row r="643" spans="1:40" ht="17.25" customHeight="1" x14ac:dyDescent="0.3">
      <c r="A643" s="572">
        <v>642</v>
      </c>
      <c r="B643" s="525" t="s">
        <v>41</v>
      </c>
      <c r="C643" s="295" t="s">
        <v>96</v>
      </c>
      <c r="D643" s="295" t="s">
        <v>236</v>
      </c>
      <c r="E643" s="293" t="s">
        <v>62</v>
      </c>
      <c r="F643" s="295" t="s">
        <v>237</v>
      </c>
      <c r="G643" s="545" t="s">
        <v>64</v>
      </c>
      <c r="H643" s="555">
        <v>15090300</v>
      </c>
      <c r="I643" s="295" t="s">
        <v>376</v>
      </c>
      <c r="J643" s="508" t="s">
        <v>377</v>
      </c>
      <c r="K643" s="533" t="s">
        <v>89</v>
      </c>
      <c r="L643" s="297">
        <v>1</v>
      </c>
      <c r="M643" s="297">
        <v>1567</v>
      </c>
      <c r="N643" s="298">
        <v>46154</v>
      </c>
      <c r="O643" s="561">
        <f t="shared" ref="O643" si="331">+H643</f>
        <v>15090300</v>
      </c>
      <c r="P643" s="302">
        <v>46154</v>
      </c>
      <c r="Q643" s="293" t="s">
        <v>50</v>
      </c>
      <c r="R643" s="302">
        <v>46157</v>
      </c>
      <c r="S643" s="293">
        <v>1890</v>
      </c>
      <c r="T643" s="495">
        <v>2101020301</v>
      </c>
      <c r="U643" s="555">
        <f t="shared" si="329"/>
        <v>15090300</v>
      </c>
      <c r="V643" s="300">
        <v>46161</v>
      </c>
      <c r="W643" s="301" t="s">
        <v>3885</v>
      </c>
      <c r="X643" s="302">
        <v>46162</v>
      </c>
      <c r="Y643" s="307">
        <v>46253</v>
      </c>
      <c r="Z643" s="299"/>
      <c r="AA643" s="298"/>
      <c r="AB643" s="303">
        <f t="shared" si="330"/>
        <v>5030100</v>
      </c>
      <c r="AC643" s="310"/>
      <c r="AD643" s="628" t="s">
        <v>3886</v>
      </c>
      <c r="AE643" s="295">
        <v>0</v>
      </c>
      <c r="AF643" s="295">
        <v>0</v>
      </c>
      <c r="AG643" s="295">
        <v>0</v>
      </c>
      <c r="AH643" s="294" t="s">
        <v>380</v>
      </c>
      <c r="AI643" s="294">
        <v>3103054601</v>
      </c>
      <c r="AJ643" s="305" t="s">
        <v>381</v>
      </c>
      <c r="AK643" s="306">
        <v>30690</v>
      </c>
      <c r="AL643" s="293">
        <v>39</v>
      </c>
      <c r="AM643" s="301" t="s">
        <v>72</v>
      </c>
      <c r="AN643" s="301" t="s">
        <v>94</v>
      </c>
    </row>
    <row r="644" spans="1:40" ht="17.25" customHeight="1" x14ac:dyDescent="0.3">
      <c r="A644" s="572">
        <v>643</v>
      </c>
      <c r="B644" s="525" t="s">
        <v>41</v>
      </c>
      <c r="C644" s="295" t="s">
        <v>96</v>
      </c>
      <c r="D644" s="295" t="s">
        <v>236</v>
      </c>
      <c r="E644" s="293" t="s">
        <v>62</v>
      </c>
      <c r="F644" s="295" t="s">
        <v>237</v>
      </c>
      <c r="G644" s="545" t="s">
        <v>64</v>
      </c>
      <c r="H644" s="555">
        <v>15090300</v>
      </c>
      <c r="I644" s="295" t="s">
        <v>238</v>
      </c>
      <c r="J644" s="508" t="s">
        <v>239</v>
      </c>
      <c r="K644" s="533" t="s">
        <v>240</v>
      </c>
      <c r="L644" s="297">
        <v>7</v>
      </c>
      <c r="M644" s="297">
        <v>1572</v>
      </c>
      <c r="N644" s="298">
        <v>46154</v>
      </c>
      <c r="O644" s="561">
        <f t="shared" ref="O644" si="332">+H644</f>
        <v>15090300</v>
      </c>
      <c r="P644" s="302">
        <v>46157</v>
      </c>
      <c r="Q644" s="293" t="s">
        <v>50</v>
      </c>
      <c r="R644" s="302">
        <v>46157</v>
      </c>
      <c r="S644" s="293">
        <v>1891</v>
      </c>
      <c r="T644" s="495">
        <v>2101020301</v>
      </c>
      <c r="U644" s="555">
        <f t="shared" ref="U644" si="333">+H644</f>
        <v>15090300</v>
      </c>
      <c r="V644" s="300">
        <v>46157</v>
      </c>
      <c r="W644" s="301" t="s">
        <v>3887</v>
      </c>
      <c r="X644" s="302">
        <v>46158</v>
      </c>
      <c r="Y644" s="307">
        <v>46249</v>
      </c>
      <c r="Z644" s="299"/>
      <c r="AA644" s="298"/>
      <c r="AB644" s="303">
        <f>+U644/3</f>
        <v>5030100</v>
      </c>
      <c r="AC644" s="310"/>
      <c r="AD644" s="629" t="s">
        <v>3888</v>
      </c>
      <c r="AE644" s="295">
        <v>0</v>
      </c>
      <c r="AF644" s="295">
        <v>0</v>
      </c>
      <c r="AG644" s="295">
        <v>0</v>
      </c>
      <c r="AH644" s="295" t="s">
        <v>243</v>
      </c>
      <c r="AI644" s="295">
        <v>3003500256</v>
      </c>
      <c r="AJ644" s="312" t="s">
        <v>244</v>
      </c>
      <c r="AK644" s="306">
        <v>30520</v>
      </c>
      <c r="AL644" s="293">
        <v>42</v>
      </c>
      <c r="AM644" s="301" t="s">
        <v>72</v>
      </c>
      <c r="AN644" s="301" t="s">
        <v>94</v>
      </c>
    </row>
    <row r="645" spans="1:40" ht="17.25" customHeight="1" x14ac:dyDescent="0.3">
      <c r="A645" s="572">
        <v>644</v>
      </c>
      <c r="B645" s="525" t="s">
        <v>41</v>
      </c>
      <c r="C645" s="295" t="s">
        <v>96</v>
      </c>
      <c r="D645" s="295" t="s">
        <v>551</v>
      </c>
      <c r="E645" s="293" t="s">
        <v>62</v>
      </c>
      <c r="F645" s="295" t="s">
        <v>552</v>
      </c>
      <c r="G645" s="545" t="s">
        <v>64</v>
      </c>
      <c r="H645" s="555">
        <v>25150500</v>
      </c>
      <c r="I645" s="295" t="s">
        <v>553</v>
      </c>
      <c r="J645" s="508" t="s">
        <v>554</v>
      </c>
      <c r="K645" s="533" t="s">
        <v>89</v>
      </c>
      <c r="L645" s="297">
        <v>2</v>
      </c>
      <c r="M645" s="297">
        <v>1564</v>
      </c>
      <c r="N645" s="298">
        <v>46154</v>
      </c>
      <c r="O645" s="561">
        <f t="shared" ref="O645" si="334">+H645</f>
        <v>25150500</v>
      </c>
      <c r="P645" s="302">
        <v>46157</v>
      </c>
      <c r="Q645" s="293" t="s">
        <v>50</v>
      </c>
      <c r="R645" s="302">
        <v>46157</v>
      </c>
      <c r="S645" s="293">
        <v>1892</v>
      </c>
      <c r="T645" s="495">
        <v>2101020301</v>
      </c>
      <c r="U645" s="555">
        <f t="shared" ref="U645" si="335">+H645</f>
        <v>25150500</v>
      </c>
      <c r="V645" s="300">
        <v>46157</v>
      </c>
      <c r="W645" s="301" t="s">
        <v>3889</v>
      </c>
      <c r="X645" s="302">
        <v>46157</v>
      </c>
      <c r="Y645" s="307">
        <v>46249</v>
      </c>
      <c r="Z645" s="299"/>
      <c r="AA645" s="298"/>
      <c r="AB645" s="303">
        <f t="shared" ref="AB645" si="336">+U645/3</f>
        <v>8383500</v>
      </c>
      <c r="AC645" s="345">
        <v>12575250</v>
      </c>
      <c r="AD645" s="628" t="s">
        <v>3890</v>
      </c>
      <c r="AE645" s="295">
        <v>0</v>
      </c>
      <c r="AF645" s="295">
        <v>0</v>
      </c>
      <c r="AG645" s="295">
        <v>0</v>
      </c>
      <c r="AH645" s="295" t="s">
        <v>557</v>
      </c>
      <c r="AI645" s="295">
        <v>3007057327</v>
      </c>
      <c r="AJ645" s="312" t="s">
        <v>558</v>
      </c>
      <c r="AK645" s="306">
        <v>30770</v>
      </c>
      <c r="AL645" s="293">
        <v>41</v>
      </c>
      <c r="AM645" s="301" t="s">
        <v>72</v>
      </c>
      <c r="AN645" s="301" t="s">
        <v>529</v>
      </c>
    </row>
    <row r="646" spans="1:40" ht="17.25" customHeight="1" x14ac:dyDescent="0.3">
      <c r="A646" s="572">
        <v>645</v>
      </c>
      <c r="B646" s="525" t="s">
        <v>41</v>
      </c>
      <c r="C646" s="295" t="s">
        <v>96</v>
      </c>
      <c r="D646" s="295" t="s">
        <v>236</v>
      </c>
      <c r="E646" s="293" t="s">
        <v>62</v>
      </c>
      <c r="F646" s="295" t="s">
        <v>367</v>
      </c>
      <c r="G646" s="545" t="s">
        <v>64</v>
      </c>
      <c r="H646" s="555">
        <v>15090300</v>
      </c>
      <c r="I646" s="295" t="s">
        <v>690</v>
      </c>
      <c r="J646" s="508">
        <v>1018433119</v>
      </c>
      <c r="K646" s="533" t="s">
        <v>170</v>
      </c>
      <c r="L646" s="297">
        <v>2</v>
      </c>
      <c r="M646" s="297">
        <v>1573</v>
      </c>
      <c r="N646" s="298">
        <v>46154</v>
      </c>
      <c r="O646" s="561">
        <f t="shared" ref="O646" si="337">+H646</f>
        <v>15090300</v>
      </c>
      <c r="P646" s="302">
        <v>46157</v>
      </c>
      <c r="Q646" s="293" t="s">
        <v>50</v>
      </c>
      <c r="R646" s="302">
        <v>46157</v>
      </c>
      <c r="S646" s="293">
        <v>1893</v>
      </c>
      <c r="T646" s="495">
        <v>2101020301</v>
      </c>
      <c r="U646" s="555">
        <f t="shared" ref="U646" si="338">+H646</f>
        <v>15090300</v>
      </c>
      <c r="V646" s="300">
        <v>46161</v>
      </c>
      <c r="W646" s="301" t="s">
        <v>3891</v>
      </c>
      <c r="X646" s="302">
        <v>46162</v>
      </c>
      <c r="Y646" s="307">
        <v>46253</v>
      </c>
      <c r="Z646" s="299"/>
      <c r="AA646" s="298"/>
      <c r="AB646" s="303">
        <f t="shared" ref="AB646" si="339">+U646/3</f>
        <v>5030100</v>
      </c>
      <c r="AC646" s="310"/>
      <c r="AD646" s="629" t="s">
        <v>3892</v>
      </c>
      <c r="AE646" s="295">
        <v>0</v>
      </c>
      <c r="AF646" s="295">
        <v>0</v>
      </c>
      <c r="AG646" s="295">
        <v>0</v>
      </c>
      <c r="AH646" s="295" t="s">
        <v>693</v>
      </c>
      <c r="AI646" s="295">
        <v>3112684978</v>
      </c>
      <c r="AJ646" s="312" t="s">
        <v>694</v>
      </c>
      <c r="AK646" s="306">
        <v>32931</v>
      </c>
      <c r="AL646" s="293">
        <v>35</v>
      </c>
      <c r="AM646" s="301" t="s">
        <v>72</v>
      </c>
      <c r="AN646" s="301" t="s">
        <v>94</v>
      </c>
    </row>
    <row r="647" spans="1:40" ht="17.25" customHeight="1" x14ac:dyDescent="0.3">
      <c r="A647" s="572">
        <v>646</v>
      </c>
      <c r="B647" s="525" t="s">
        <v>41</v>
      </c>
      <c r="C647" s="294" t="s">
        <v>335</v>
      </c>
      <c r="D647" s="295" t="s">
        <v>336</v>
      </c>
      <c r="E647" s="293" t="s">
        <v>154</v>
      </c>
      <c r="F647" s="295" t="s">
        <v>337</v>
      </c>
      <c r="G647" s="545" t="s">
        <v>64</v>
      </c>
      <c r="H647" s="555">
        <v>11250000</v>
      </c>
      <c r="I647" s="295" t="s">
        <v>338</v>
      </c>
      <c r="J647" s="508" t="s">
        <v>339</v>
      </c>
      <c r="K647" s="533" t="s">
        <v>89</v>
      </c>
      <c r="L647" s="297">
        <v>1</v>
      </c>
      <c r="M647" s="297">
        <v>1579</v>
      </c>
      <c r="N647" s="298">
        <v>46156</v>
      </c>
      <c r="O647" s="561">
        <f t="shared" ref="O647:O648" si="340">+H647</f>
        <v>11250000</v>
      </c>
      <c r="P647" s="302">
        <v>46157</v>
      </c>
      <c r="Q647" s="293" t="s">
        <v>50</v>
      </c>
      <c r="R647" s="302" t="s">
        <v>3893</v>
      </c>
      <c r="S647" s="293">
        <v>1894</v>
      </c>
      <c r="T647" s="495">
        <v>220106</v>
      </c>
      <c r="U647" s="555">
        <f t="shared" ref="U647:U648" si="341">+H647</f>
        <v>11250000</v>
      </c>
      <c r="V647" s="300">
        <v>46158</v>
      </c>
      <c r="W647" s="301">
        <v>100051558</v>
      </c>
      <c r="X647" s="302">
        <v>46161</v>
      </c>
      <c r="Y647" s="307">
        <v>46247</v>
      </c>
      <c r="Z647" s="299"/>
      <c r="AA647" s="298"/>
      <c r="AB647" s="303">
        <f t="shared" ref="AB647:AB648" si="342">+U647/3</f>
        <v>3750000</v>
      </c>
      <c r="AC647" s="310"/>
      <c r="AD647" s="628" t="s">
        <v>3894</v>
      </c>
      <c r="AE647" s="295">
        <v>0</v>
      </c>
      <c r="AF647" s="295">
        <v>0</v>
      </c>
      <c r="AG647" s="295">
        <v>0</v>
      </c>
      <c r="AH647" s="295" t="s">
        <v>342</v>
      </c>
      <c r="AI647" s="295">
        <v>3193913362</v>
      </c>
      <c r="AJ647" s="312" t="s">
        <v>343</v>
      </c>
      <c r="AK647" s="306">
        <v>20560</v>
      </c>
      <c r="AL647" s="293">
        <v>69</v>
      </c>
      <c r="AM647" s="301" t="s">
        <v>344</v>
      </c>
      <c r="AN647" s="301" t="s">
        <v>345</v>
      </c>
    </row>
    <row r="648" spans="1:40" ht="17.25" customHeight="1" x14ac:dyDescent="0.3">
      <c r="A648" s="572">
        <v>647</v>
      </c>
      <c r="B648" s="525" t="s">
        <v>41</v>
      </c>
      <c r="C648" s="295" t="s">
        <v>60</v>
      </c>
      <c r="D648" s="295" t="s">
        <v>246</v>
      </c>
      <c r="E648" s="293" t="s">
        <v>62</v>
      </c>
      <c r="F648" s="295" t="s">
        <v>247</v>
      </c>
      <c r="G648" s="545" t="s">
        <v>64</v>
      </c>
      <c r="H648" s="555">
        <v>12000000</v>
      </c>
      <c r="I648" s="295" t="s">
        <v>248</v>
      </c>
      <c r="J648" s="508" t="s">
        <v>249</v>
      </c>
      <c r="K648" s="533" t="s">
        <v>250</v>
      </c>
      <c r="L648" s="297">
        <v>7</v>
      </c>
      <c r="M648" s="297">
        <v>1548</v>
      </c>
      <c r="N648" s="298">
        <v>46154</v>
      </c>
      <c r="O648" s="561">
        <f t="shared" si="340"/>
        <v>12000000</v>
      </c>
      <c r="P648" s="302">
        <v>46161</v>
      </c>
      <c r="Q648" s="293" t="s">
        <v>50</v>
      </c>
      <c r="R648" s="302">
        <v>46161</v>
      </c>
      <c r="S648" s="293">
        <v>1918</v>
      </c>
      <c r="T648" s="495">
        <v>2101020301</v>
      </c>
      <c r="U648" s="555">
        <f t="shared" si="341"/>
        <v>12000000</v>
      </c>
      <c r="V648" s="300">
        <v>46162</v>
      </c>
      <c r="W648" s="301" t="s">
        <v>3895</v>
      </c>
      <c r="X648" s="302">
        <v>46162</v>
      </c>
      <c r="Y648" s="307">
        <v>46253</v>
      </c>
      <c r="Z648" s="299"/>
      <c r="AA648" s="298"/>
      <c r="AB648" s="303">
        <f t="shared" si="342"/>
        <v>4000000</v>
      </c>
      <c r="AC648" s="310"/>
      <c r="AD648" s="629" t="s">
        <v>3896</v>
      </c>
      <c r="AE648" s="295">
        <v>0</v>
      </c>
      <c r="AF648" s="295">
        <v>0</v>
      </c>
      <c r="AG648" s="295">
        <v>0</v>
      </c>
      <c r="AH648" s="295" t="s">
        <v>253</v>
      </c>
      <c r="AI648" s="295">
        <v>3183964324</v>
      </c>
      <c r="AJ648" s="312" t="s">
        <v>254</v>
      </c>
      <c r="AK648" s="306">
        <v>26167</v>
      </c>
      <c r="AL648" s="293">
        <v>54</v>
      </c>
      <c r="AM648" s="301" t="s">
        <v>149</v>
      </c>
      <c r="AN648" s="301" t="s">
        <v>255</v>
      </c>
    </row>
    <row r="649" spans="1:40" ht="17.25" customHeight="1" x14ac:dyDescent="0.3">
      <c r="A649" s="572">
        <v>648</v>
      </c>
      <c r="B649" s="525" t="s">
        <v>41</v>
      </c>
      <c r="C649" s="295" t="s">
        <v>466</v>
      </c>
      <c r="D649" s="295" t="s">
        <v>467</v>
      </c>
      <c r="E649" s="293" t="s">
        <v>62</v>
      </c>
      <c r="F649" s="295" t="s">
        <v>434</v>
      </c>
      <c r="G649" s="545" t="s">
        <v>64</v>
      </c>
      <c r="H649" s="555">
        <v>7355745</v>
      </c>
      <c r="I649" s="295" t="s">
        <v>696</v>
      </c>
      <c r="J649" s="508">
        <v>1111453139</v>
      </c>
      <c r="K649" s="533" t="s">
        <v>697</v>
      </c>
      <c r="L649" s="297">
        <v>2</v>
      </c>
      <c r="M649" s="297">
        <v>1560</v>
      </c>
      <c r="N649" s="298">
        <v>46154</v>
      </c>
      <c r="O649" s="561">
        <f t="shared" ref="O649:O656" si="343">+H649</f>
        <v>7355745</v>
      </c>
      <c r="P649" s="302">
        <v>46162</v>
      </c>
      <c r="Q649" s="293" t="s">
        <v>50</v>
      </c>
      <c r="R649" s="302">
        <v>46162</v>
      </c>
      <c r="S649" s="293">
        <v>1927</v>
      </c>
      <c r="T649" s="495">
        <v>2101020302</v>
      </c>
      <c r="U649" s="555">
        <f t="shared" ref="U649:U657" si="344">+H649</f>
        <v>7355745</v>
      </c>
      <c r="V649" s="300">
        <v>46162</v>
      </c>
      <c r="W649" s="301" t="s">
        <v>3897</v>
      </c>
      <c r="X649" s="302">
        <v>46167</v>
      </c>
      <c r="Y649" s="307">
        <v>46258</v>
      </c>
      <c r="Z649" s="299"/>
      <c r="AA649" s="298"/>
      <c r="AB649" s="303">
        <f t="shared" ref="AB649:AB655" si="345">+U649/3</f>
        <v>2451915</v>
      </c>
      <c r="AC649" s="310"/>
      <c r="AD649" s="628" t="s">
        <v>3898</v>
      </c>
      <c r="AE649" s="295">
        <v>0</v>
      </c>
      <c r="AF649" s="295">
        <v>0</v>
      </c>
      <c r="AG649" s="295">
        <v>0</v>
      </c>
      <c r="AH649" s="295" t="s">
        <v>700</v>
      </c>
      <c r="AI649" s="295">
        <v>3213334619</v>
      </c>
      <c r="AJ649" s="312" t="s">
        <v>701</v>
      </c>
      <c r="AK649" s="306">
        <v>32814</v>
      </c>
      <c r="AL649" s="293">
        <v>36</v>
      </c>
      <c r="AM649" s="301" t="s">
        <v>274</v>
      </c>
      <c r="AN649" s="301" t="s">
        <v>64</v>
      </c>
    </row>
    <row r="650" spans="1:40" ht="17.25" customHeight="1" x14ac:dyDescent="0.3">
      <c r="A650" s="572">
        <v>649</v>
      </c>
      <c r="B650" s="525" t="s">
        <v>41</v>
      </c>
      <c r="C650" s="295" t="s">
        <v>422</v>
      </c>
      <c r="D650" s="295" t="s">
        <v>442</v>
      </c>
      <c r="E650" s="293" t="s">
        <v>62</v>
      </c>
      <c r="F650" s="295" t="s">
        <v>434</v>
      </c>
      <c r="G650" s="545" t="s">
        <v>64</v>
      </c>
      <c r="H650" s="555">
        <v>7355745</v>
      </c>
      <c r="I650" s="295" t="s">
        <v>443</v>
      </c>
      <c r="J650" s="508" t="s">
        <v>444</v>
      </c>
      <c r="K650" s="533" t="s">
        <v>170</v>
      </c>
      <c r="L650" s="297">
        <v>3</v>
      </c>
      <c r="M650" s="297">
        <v>1562</v>
      </c>
      <c r="N650" s="298">
        <v>46154</v>
      </c>
      <c r="O650" s="561">
        <f t="shared" si="343"/>
        <v>7355745</v>
      </c>
      <c r="P650" s="302">
        <v>46162</v>
      </c>
      <c r="Q650" s="293" t="s">
        <v>50</v>
      </c>
      <c r="R650" s="302">
        <v>46162</v>
      </c>
      <c r="S650" s="293">
        <v>1929</v>
      </c>
      <c r="T650" s="495">
        <v>2101020302</v>
      </c>
      <c r="U650" s="555">
        <f t="shared" si="344"/>
        <v>7355745</v>
      </c>
      <c r="V650" s="300">
        <v>46162</v>
      </c>
      <c r="W650" s="301" t="s">
        <v>3899</v>
      </c>
      <c r="X650" s="302">
        <v>46163</v>
      </c>
      <c r="Y650" s="307">
        <v>46254</v>
      </c>
      <c r="Z650" s="299"/>
      <c r="AA650" s="298"/>
      <c r="AB650" s="303">
        <f t="shared" si="345"/>
        <v>2451915</v>
      </c>
      <c r="AC650" s="310"/>
      <c r="AD650" s="629" t="s">
        <v>3900</v>
      </c>
      <c r="AE650" s="295">
        <v>0</v>
      </c>
      <c r="AF650" s="295">
        <v>0</v>
      </c>
      <c r="AG650" s="295">
        <v>0</v>
      </c>
      <c r="AH650" s="295" t="s">
        <v>447</v>
      </c>
      <c r="AI650" s="295">
        <v>3504149209</v>
      </c>
      <c r="AJ650" s="312" t="s">
        <v>448</v>
      </c>
      <c r="AK650" s="306">
        <v>29674</v>
      </c>
      <c r="AL650" s="293">
        <v>44</v>
      </c>
      <c r="AM650" s="301" t="s">
        <v>274</v>
      </c>
      <c r="AN650" s="301" t="s">
        <v>64</v>
      </c>
    </row>
    <row r="651" spans="1:40" ht="17.25" customHeight="1" x14ac:dyDescent="0.3">
      <c r="A651" s="572">
        <v>650</v>
      </c>
      <c r="B651" s="525" t="s">
        <v>41</v>
      </c>
      <c r="C651" s="295" t="s">
        <v>466</v>
      </c>
      <c r="D651" s="295" t="s">
        <v>467</v>
      </c>
      <c r="E651" s="293" t="s">
        <v>62</v>
      </c>
      <c r="F651" s="295" t="s">
        <v>434</v>
      </c>
      <c r="G651" s="545" t="s">
        <v>64</v>
      </c>
      <c r="H651" s="555">
        <v>7355745</v>
      </c>
      <c r="I651" s="295" t="s">
        <v>468</v>
      </c>
      <c r="J651" s="508" t="s">
        <v>469</v>
      </c>
      <c r="K651" s="533" t="s">
        <v>89</v>
      </c>
      <c r="L651" s="297">
        <v>7</v>
      </c>
      <c r="M651" s="297">
        <v>1557</v>
      </c>
      <c r="N651" s="298">
        <v>46154</v>
      </c>
      <c r="O651" s="561">
        <f t="shared" si="343"/>
        <v>7355745</v>
      </c>
      <c r="P651" s="302">
        <v>46162</v>
      </c>
      <c r="Q651" s="293" t="s">
        <v>50</v>
      </c>
      <c r="R651" s="302">
        <v>46162</v>
      </c>
      <c r="S651" s="293">
        <v>1928</v>
      </c>
      <c r="T651" s="495">
        <v>2101020302</v>
      </c>
      <c r="U651" s="555">
        <f t="shared" si="344"/>
        <v>7355745</v>
      </c>
      <c r="V651" s="300">
        <v>46162</v>
      </c>
      <c r="W651" s="301" t="s">
        <v>3901</v>
      </c>
      <c r="X651" s="302">
        <v>46162</v>
      </c>
      <c r="Y651" s="307">
        <v>46253</v>
      </c>
      <c r="Z651" s="299"/>
      <c r="AA651" s="298"/>
      <c r="AB651" s="303">
        <f t="shared" si="345"/>
        <v>2451915</v>
      </c>
      <c r="AC651" s="310"/>
      <c r="AD651" s="628" t="s">
        <v>3902</v>
      </c>
      <c r="AE651" s="295">
        <v>0</v>
      </c>
      <c r="AF651" s="295">
        <v>0</v>
      </c>
      <c r="AG651" s="295">
        <v>0</v>
      </c>
      <c r="AH651" s="295" t="s">
        <v>472</v>
      </c>
      <c r="AI651" s="295">
        <v>3163699200</v>
      </c>
      <c r="AJ651" s="312" t="s">
        <v>473</v>
      </c>
      <c r="AK651" s="306">
        <v>32795</v>
      </c>
      <c r="AL651" s="293">
        <v>36</v>
      </c>
      <c r="AM651" s="301" t="s">
        <v>274</v>
      </c>
      <c r="AN651" s="301" t="s">
        <v>64</v>
      </c>
    </row>
    <row r="652" spans="1:40" ht="17.25" customHeight="1" x14ac:dyDescent="0.3">
      <c r="A652" s="572">
        <v>651</v>
      </c>
      <c r="B652" s="525" t="s">
        <v>41</v>
      </c>
      <c r="C652" s="295" t="s">
        <v>422</v>
      </c>
      <c r="D652" s="295" t="s">
        <v>458</v>
      </c>
      <c r="E652" s="293" t="s">
        <v>62</v>
      </c>
      <c r="F652" s="295" t="s">
        <v>434</v>
      </c>
      <c r="G652" s="545" t="s">
        <v>64</v>
      </c>
      <c r="H652" s="555">
        <v>7355745</v>
      </c>
      <c r="I652" s="295" t="s">
        <v>459</v>
      </c>
      <c r="J652" s="508" t="s">
        <v>460</v>
      </c>
      <c r="K652" s="533" t="s">
        <v>89</v>
      </c>
      <c r="L652" s="297">
        <v>1</v>
      </c>
      <c r="M652" s="297">
        <v>1558</v>
      </c>
      <c r="N652" s="298">
        <v>46154</v>
      </c>
      <c r="O652" s="561">
        <f t="shared" si="343"/>
        <v>7355745</v>
      </c>
      <c r="P652" s="302">
        <v>46162</v>
      </c>
      <c r="Q652" s="293" t="s">
        <v>50</v>
      </c>
      <c r="R652" s="302">
        <v>46163</v>
      </c>
      <c r="S652" s="293">
        <v>1930</v>
      </c>
      <c r="T652" s="495">
        <v>2101020302</v>
      </c>
      <c r="U652" s="555">
        <f t="shared" si="344"/>
        <v>7355745</v>
      </c>
      <c r="V652" s="300">
        <v>46163</v>
      </c>
      <c r="W652" s="301" t="s">
        <v>3903</v>
      </c>
      <c r="X652" s="302">
        <v>46164</v>
      </c>
      <c r="Y652" s="307">
        <v>46255</v>
      </c>
      <c r="Z652" s="299"/>
      <c r="AA652" s="298"/>
      <c r="AB652" s="303">
        <f t="shared" si="345"/>
        <v>2451915</v>
      </c>
      <c r="AC652" s="310"/>
      <c r="AD652" s="629" t="s">
        <v>3904</v>
      </c>
      <c r="AE652" s="295">
        <v>0</v>
      </c>
      <c r="AF652" s="295">
        <v>0</v>
      </c>
      <c r="AG652" s="295">
        <v>0</v>
      </c>
      <c r="AH652" s="295" t="s">
        <v>463</v>
      </c>
      <c r="AI652" s="295">
        <v>3113394413</v>
      </c>
      <c r="AJ652" s="312" t="s">
        <v>464</v>
      </c>
      <c r="AK652" s="306">
        <v>37048</v>
      </c>
      <c r="AL652" s="293">
        <v>25</v>
      </c>
      <c r="AM652" s="301" t="s">
        <v>274</v>
      </c>
      <c r="AN652" s="301" t="s">
        <v>64</v>
      </c>
    </row>
    <row r="653" spans="1:40" ht="17.25" customHeight="1" x14ac:dyDescent="0.3">
      <c r="A653" s="572">
        <v>652</v>
      </c>
      <c r="B653" s="525" t="s">
        <v>41</v>
      </c>
      <c r="C653" s="295" t="s">
        <v>422</v>
      </c>
      <c r="D653" s="295" t="s">
        <v>467</v>
      </c>
      <c r="E653" s="293" t="s">
        <v>62</v>
      </c>
      <c r="F653" s="295" t="s">
        <v>434</v>
      </c>
      <c r="G653" s="545" t="s">
        <v>64</v>
      </c>
      <c r="H653" s="555">
        <v>7355745</v>
      </c>
      <c r="I653" s="295" t="s">
        <v>703</v>
      </c>
      <c r="J653" s="508">
        <v>1005719642</v>
      </c>
      <c r="K653" s="533" t="s">
        <v>89</v>
      </c>
      <c r="L653" s="297">
        <v>5</v>
      </c>
      <c r="M653" s="297">
        <v>1559</v>
      </c>
      <c r="N653" s="298">
        <v>46154</v>
      </c>
      <c r="O653" s="561">
        <f t="shared" si="343"/>
        <v>7355745</v>
      </c>
      <c r="P653" s="302">
        <v>46162</v>
      </c>
      <c r="Q653" s="293" t="s">
        <v>50</v>
      </c>
      <c r="R653" s="302">
        <v>46163</v>
      </c>
      <c r="S653" s="293">
        <v>1931</v>
      </c>
      <c r="T653" s="495">
        <v>2101020302</v>
      </c>
      <c r="U653" s="555">
        <f t="shared" si="344"/>
        <v>7355745</v>
      </c>
      <c r="V653" s="300"/>
      <c r="W653" s="301" t="s">
        <v>3905</v>
      </c>
      <c r="X653" s="302">
        <v>46164</v>
      </c>
      <c r="Y653" s="307">
        <v>46255</v>
      </c>
      <c r="Z653" s="299"/>
      <c r="AA653" s="298"/>
      <c r="AB653" s="303">
        <f t="shared" si="345"/>
        <v>2451915</v>
      </c>
      <c r="AC653" s="310"/>
      <c r="AD653" s="628" t="s">
        <v>3906</v>
      </c>
      <c r="AE653" s="295">
        <v>0</v>
      </c>
      <c r="AF653" s="295">
        <v>0</v>
      </c>
      <c r="AG653" s="295">
        <v>0</v>
      </c>
      <c r="AH653" s="295" t="s">
        <v>706</v>
      </c>
      <c r="AI653" s="295">
        <v>3138994883</v>
      </c>
      <c r="AJ653" s="312" t="s">
        <v>707</v>
      </c>
      <c r="AK653" s="306">
        <v>37833</v>
      </c>
      <c r="AL653" s="293">
        <v>22</v>
      </c>
      <c r="AM653" s="301" t="s">
        <v>274</v>
      </c>
      <c r="AN653" s="301" t="s">
        <v>64</v>
      </c>
    </row>
    <row r="654" spans="1:40" ht="17.25" customHeight="1" x14ac:dyDescent="0.3">
      <c r="A654" s="572">
        <v>653</v>
      </c>
      <c r="B654" s="525" t="s">
        <v>41</v>
      </c>
      <c r="C654" s="295" t="s">
        <v>466</v>
      </c>
      <c r="D654" s="295" t="s">
        <v>467</v>
      </c>
      <c r="E654" s="293" t="s">
        <v>62</v>
      </c>
      <c r="F654" s="295" t="s">
        <v>434</v>
      </c>
      <c r="G654" s="545" t="s">
        <v>64</v>
      </c>
      <c r="H654" s="555">
        <v>7355745</v>
      </c>
      <c r="I654" s="295" t="s">
        <v>709</v>
      </c>
      <c r="J654" s="508">
        <v>1110526239</v>
      </c>
      <c r="K654" s="533" t="s">
        <v>89</v>
      </c>
      <c r="L654" s="297">
        <v>1</v>
      </c>
      <c r="M654" s="297">
        <v>1563</v>
      </c>
      <c r="N654" s="298">
        <v>46154</v>
      </c>
      <c r="O654" s="561">
        <f t="shared" si="343"/>
        <v>7355745</v>
      </c>
      <c r="P654" s="302">
        <v>46162</v>
      </c>
      <c r="Q654" s="293" t="s">
        <v>50</v>
      </c>
      <c r="R654" s="302">
        <v>46163</v>
      </c>
      <c r="S654" s="293">
        <v>1932</v>
      </c>
      <c r="T654" s="495">
        <v>2101020302</v>
      </c>
      <c r="U654" s="555">
        <f t="shared" si="344"/>
        <v>7355745</v>
      </c>
      <c r="V654" s="300">
        <v>46163</v>
      </c>
      <c r="W654" s="301" t="s">
        <v>3907</v>
      </c>
      <c r="X654" s="302">
        <v>46164</v>
      </c>
      <c r="Y654" s="307">
        <v>46163</v>
      </c>
      <c r="Z654" s="299"/>
      <c r="AA654" s="298"/>
      <c r="AB654" s="303">
        <f t="shared" si="345"/>
        <v>2451915</v>
      </c>
      <c r="AC654" s="310"/>
      <c r="AD654" s="629" t="s">
        <v>3908</v>
      </c>
      <c r="AE654" s="295">
        <v>0</v>
      </c>
      <c r="AF654" s="295">
        <v>0</v>
      </c>
      <c r="AG654" s="295">
        <v>0</v>
      </c>
      <c r="AH654" s="295" t="s">
        <v>712</v>
      </c>
      <c r="AI654" s="295">
        <v>3152082792</v>
      </c>
      <c r="AJ654" s="312" t="s">
        <v>713</v>
      </c>
      <c r="AK654" s="306">
        <v>33827</v>
      </c>
      <c r="AL654" s="293">
        <v>33</v>
      </c>
      <c r="AM654" s="301" t="s">
        <v>274</v>
      </c>
      <c r="AN654" s="301" t="s">
        <v>64</v>
      </c>
    </row>
    <row r="655" spans="1:40" ht="17.25" customHeight="1" x14ac:dyDescent="0.3">
      <c r="A655" s="572">
        <v>654</v>
      </c>
      <c r="B655" s="525" t="s">
        <v>41</v>
      </c>
      <c r="C655" s="295" t="s">
        <v>96</v>
      </c>
      <c r="D655" s="295" t="s">
        <v>560</v>
      </c>
      <c r="E655" s="293" t="s">
        <v>62</v>
      </c>
      <c r="F655" s="295" t="s">
        <v>552</v>
      </c>
      <c r="G655" s="545" t="s">
        <v>64</v>
      </c>
      <c r="H655" s="555">
        <v>25150500</v>
      </c>
      <c r="I655" s="295" t="s">
        <v>568</v>
      </c>
      <c r="J655" s="508" t="s">
        <v>569</v>
      </c>
      <c r="K655" s="533" t="s">
        <v>570</v>
      </c>
      <c r="L655" s="297">
        <v>8</v>
      </c>
      <c r="M655" s="297">
        <v>1565</v>
      </c>
      <c r="N655" s="298">
        <v>46154</v>
      </c>
      <c r="O655" s="561">
        <f t="shared" si="343"/>
        <v>25150500</v>
      </c>
      <c r="P655" s="302">
        <v>46162</v>
      </c>
      <c r="Q655" s="293" t="s">
        <v>50</v>
      </c>
      <c r="R655" s="302">
        <v>46163</v>
      </c>
      <c r="S655" s="293">
        <v>1933</v>
      </c>
      <c r="T655" s="495">
        <v>2101020301</v>
      </c>
      <c r="U655" s="555">
        <f t="shared" si="344"/>
        <v>25150500</v>
      </c>
      <c r="V655" s="300">
        <v>46162</v>
      </c>
      <c r="W655" s="301" t="s">
        <v>3909</v>
      </c>
      <c r="X655" s="302">
        <v>46163</v>
      </c>
      <c r="Y655" s="307">
        <v>46249</v>
      </c>
      <c r="Z655" s="299"/>
      <c r="AA655" s="298"/>
      <c r="AB655" s="303">
        <f t="shared" si="345"/>
        <v>8383500</v>
      </c>
      <c r="AC655" s="310"/>
      <c r="AD655" s="628" t="s">
        <v>3910</v>
      </c>
      <c r="AE655" s="295">
        <v>0</v>
      </c>
      <c r="AF655" s="295">
        <v>0</v>
      </c>
      <c r="AG655" s="295">
        <v>0</v>
      </c>
      <c r="AH655" s="295" t="s">
        <v>573</v>
      </c>
      <c r="AI655" s="295">
        <v>3183882555</v>
      </c>
      <c r="AJ655" s="312" t="s">
        <v>574</v>
      </c>
      <c r="AK655" s="306">
        <v>31761</v>
      </c>
      <c r="AL655" s="293">
        <v>39</v>
      </c>
      <c r="AM655" s="301" t="s">
        <v>72</v>
      </c>
      <c r="AN655" s="301" t="s">
        <v>529</v>
      </c>
    </row>
    <row r="656" spans="1:40" ht="17.25" customHeight="1" x14ac:dyDescent="0.3">
      <c r="A656" s="572">
        <v>655</v>
      </c>
      <c r="B656" s="525" t="s">
        <v>41</v>
      </c>
      <c r="C656" s="295" t="s">
        <v>96</v>
      </c>
      <c r="D656" s="295" t="s">
        <v>661</v>
      </c>
      <c r="E656" s="293" t="s">
        <v>62</v>
      </c>
      <c r="F656" s="295" t="s">
        <v>662</v>
      </c>
      <c r="G656" s="545" t="s">
        <v>64</v>
      </c>
      <c r="H656" s="555">
        <v>19500000</v>
      </c>
      <c r="I656" s="295" t="s">
        <v>663</v>
      </c>
      <c r="J656" s="508" t="s">
        <v>664</v>
      </c>
      <c r="K656" s="533" t="s">
        <v>170</v>
      </c>
      <c r="L656" s="297">
        <v>8</v>
      </c>
      <c r="M656" s="297">
        <v>1571</v>
      </c>
      <c r="N656" s="298">
        <v>46154</v>
      </c>
      <c r="O656" s="561">
        <f t="shared" si="343"/>
        <v>19500000</v>
      </c>
      <c r="P656" s="302">
        <v>46162</v>
      </c>
      <c r="Q656" s="293" t="s">
        <v>50</v>
      </c>
      <c r="R656" s="302">
        <v>46163</v>
      </c>
      <c r="S656" s="293">
        <v>1934</v>
      </c>
      <c r="T656" s="495">
        <v>2101020301</v>
      </c>
      <c r="U656" s="555">
        <f t="shared" si="344"/>
        <v>19500000</v>
      </c>
      <c r="V656" s="300" t="s">
        <v>3911</v>
      </c>
      <c r="W656" s="301" t="s">
        <v>3912</v>
      </c>
      <c r="X656" s="302">
        <v>46164</v>
      </c>
      <c r="Y656" s="307">
        <v>46163</v>
      </c>
      <c r="Z656" s="299"/>
      <c r="AA656" s="295"/>
      <c r="AB656" s="303">
        <f>+U656/3</f>
        <v>6500000</v>
      </c>
      <c r="AC656" s="295"/>
      <c r="AD656" s="629" t="s">
        <v>3913</v>
      </c>
      <c r="AE656" s="295">
        <v>0</v>
      </c>
      <c r="AF656" s="295">
        <v>0</v>
      </c>
      <c r="AG656" s="295">
        <v>0</v>
      </c>
      <c r="AH656" s="295" t="s">
        <v>667</v>
      </c>
      <c r="AI656" s="295">
        <v>3102519518</v>
      </c>
      <c r="AJ656" s="312" t="s">
        <v>668</v>
      </c>
      <c r="AK656" s="306">
        <v>27352</v>
      </c>
      <c r="AL656" s="293">
        <v>49</v>
      </c>
      <c r="AM656" s="301" t="s">
        <v>528</v>
      </c>
      <c r="AN656" s="301" t="s">
        <v>64</v>
      </c>
    </row>
    <row r="657" spans="1:40" ht="17.25" customHeight="1" x14ac:dyDescent="0.3">
      <c r="A657" s="580">
        <v>656</v>
      </c>
      <c r="B657" s="525" t="s">
        <v>1677</v>
      </c>
      <c r="C657" s="295" t="s">
        <v>1466</v>
      </c>
      <c r="D657" s="232" t="s">
        <v>3771</v>
      </c>
      <c r="E657" s="293" t="s">
        <v>62</v>
      </c>
      <c r="F657" s="402" t="s">
        <v>3772</v>
      </c>
      <c r="G657" s="545" t="s">
        <v>1325</v>
      </c>
      <c r="H657" s="560">
        <v>29678418</v>
      </c>
      <c r="I657" s="232" t="s">
        <v>3914</v>
      </c>
      <c r="J657" s="517">
        <v>1110570840</v>
      </c>
      <c r="K657" s="538" t="s">
        <v>49</v>
      </c>
      <c r="L657" s="297">
        <v>5</v>
      </c>
      <c r="M657" s="297">
        <v>1475</v>
      </c>
      <c r="N657" s="299">
        <v>46129</v>
      </c>
      <c r="O657" s="567">
        <v>296994390</v>
      </c>
      <c r="P657" s="302">
        <v>46162</v>
      </c>
      <c r="Q657" s="293" t="s">
        <v>50</v>
      </c>
      <c r="R657" s="302">
        <v>46167</v>
      </c>
      <c r="S657" s="293">
        <v>1948</v>
      </c>
      <c r="T657" s="382">
        <v>220301</v>
      </c>
      <c r="U657" s="555">
        <f t="shared" si="344"/>
        <v>29678418</v>
      </c>
      <c r="V657" s="300">
        <v>46191</v>
      </c>
      <c r="W657" s="301" t="s">
        <v>3915</v>
      </c>
      <c r="X657" s="302">
        <v>46199</v>
      </c>
      <c r="Y657" s="299">
        <v>46386</v>
      </c>
      <c r="Z657" s="299"/>
      <c r="AA657" s="295"/>
      <c r="AB657" s="345">
        <f>+U657/7.5</f>
        <v>3957122.4</v>
      </c>
      <c r="AC657" s="295"/>
      <c r="AD657" s="628" t="s">
        <v>3916</v>
      </c>
      <c r="AE657" s="295">
        <v>0</v>
      </c>
      <c r="AF657" s="295">
        <v>0</v>
      </c>
      <c r="AG657" s="295">
        <v>0</v>
      </c>
      <c r="AH657" s="232" t="s">
        <v>3917</v>
      </c>
      <c r="AI657" s="232">
        <v>3204308783</v>
      </c>
      <c r="AJ657" s="366" t="s">
        <v>3918</v>
      </c>
      <c r="AK657" s="306">
        <v>35170</v>
      </c>
      <c r="AL657" s="293">
        <v>29</v>
      </c>
      <c r="AM657" s="301" t="str">
        <f t="shared" ref="AM657" si="346">+F657</f>
        <v>VETERINARIO</v>
      </c>
      <c r="AN657" s="301" t="s">
        <v>1677</v>
      </c>
    </row>
    <row r="658" spans="1:40" ht="17.25" customHeight="1" x14ac:dyDescent="0.3">
      <c r="A658" s="580">
        <v>657</v>
      </c>
      <c r="B658" s="525" t="s">
        <v>1677</v>
      </c>
      <c r="C658" s="295" t="s">
        <v>1466</v>
      </c>
      <c r="D658" s="262" t="s">
        <v>3919</v>
      </c>
      <c r="E658" s="293" t="s">
        <v>716</v>
      </c>
      <c r="F658" s="296" t="s">
        <v>3920</v>
      </c>
      <c r="G658" s="545" t="s">
        <v>3921</v>
      </c>
      <c r="H658" s="555">
        <v>27000000</v>
      </c>
      <c r="I658" s="294" t="s">
        <v>3922</v>
      </c>
      <c r="J658" s="508">
        <v>1110524527</v>
      </c>
      <c r="K658" s="538" t="s">
        <v>89</v>
      </c>
      <c r="L658" s="297">
        <v>9</v>
      </c>
      <c r="M658" s="297">
        <v>1583</v>
      </c>
      <c r="N658" s="299">
        <v>46156</v>
      </c>
      <c r="O658" s="561">
        <v>27000000</v>
      </c>
      <c r="P658" s="302">
        <v>46162</v>
      </c>
      <c r="Q658" s="293" t="s">
        <v>50</v>
      </c>
      <c r="R658" s="302">
        <v>46163</v>
      </c>
      <c r="S658" s="293">
        <v>1936</v>
      </c>
      <c r="T658" s="495">
        <v>220301</v>
      </c>
      <c r="U658" s="555">
        <f>+O658</f>
        <v>27000000</v>
      </c>
      <c r="V658" s="300">
        <v>46163</v>
      </c>
      <c r="W658" s="301" t="s">
        <v>3923</v>
      </c>
      <c r="X658" s="302">
        <v>46175</v>
      </c>
      <c r="Y658" s="307">
        <v>46357</v>
      </c>
      <c r="Z658" s="299"/>
      <c r="AA658" s="295"/>
      <c r="AB658" s="303">
        <f>+U658/6</f>
        <v>4500000</v>
      </c>
      <c r="AC658" s="295"/>
      <c r="AD658" s="629" t="s">
        <v>3924</v>
      </c>
      <c r="AE658" s="295">
        <v>0</v>
      </c>
      <c r="AF658" s="295">
        <v>0</v>
      </c>
      <c r="AG658" s="295">
        <v>0</v>
      </c>
      <c r="AH658" s="295" t="s">
        <v>3925</v>
      </c>
      <c r="AI658" s="295">
        <v>3125483369</v>
      </c>
      <c r="AJ658" s="408" t="s">
        <v>3926</v>
      </c>
      <c r="AK658" s="306">
        <v>33788</v>
      </c>
      <c r="AL658" s="293">
        <v>33</v>
      </c>
      <c r="AM658" s="301" t="s">
        <v>3920</v>
      </c>
      <c r="AN658" s="301" t="s">
        <v>1677</v>
      </c>
    </row>
    <row r="659" spans="1:40" ht="17.25" customHeight="1" x14ac:dyDescent="0.3">
      <c r="A659" s="580">
        <v>658</v>
      </c>
      <c r="B659" s="525" t="s">
        <v>1677</v>
      </c>
      <c r="C659" s="295" t="s">
        <v>1466</v>
      </c>
      <c r="D659" s="232" t="s">
        <v>3927</v>
      </c>
      <c r="E659" s="293" t="s">
        <v>62</v>
      </c>
      <c r="F659" s="296" t="s">
        <v>1002</v>
      </c>
      <c r="G659" s="545" t="s">
        <v>3921</v>
      </c>
      <c r="H659" s="555">
        <v>18000000</v>
      </c>
      <c r="I659" s="294" t="s">
        <v>3928</v>
      </c>
      <c r="J659" s="508">
        <v>1018448805</v>
      </c>
      <c r="K659" s="538" t="s">
        <v>170</v>
      </c>
      <c r="L659" s="297">
        <v>2</v>
      </c>
      <c r="M659" s="297">
        <v>1582</v>
      </c>
      <c r="N659" s="299">
        <v>46156</v>
      </c>
      <c r="O659" s="561">
        <f>+H659</f>
        <v>18000000</v>
      </c>
      <c r="P659" s="302">
        <v>46162</v>
      </c>
      <c r="Q659" s="293" t="s">
        <v>50</v>
      </c>
      <c r="R659" s="302">
        <v>46164</v>
      </c>
      <c r="S659" s="293">
        <v>1937</v>
      </c>
      <c r="T659" s="495">
        <v>220301</v>
      </c>
      <c r="U659" s="555">
        <f>+O659</f>
        <v>18000000</v>
      </c>
      <c r="V659" s="300">
        <v>46164</v>
      </c>
      <c r="W659" s="301" t="s">
        <v>3929</v>
      </c>
      <c r="X659" s="302">
        <v>46174</v>
      </c>
      <c r="Y659" s="307">
        <v>46295</v>
      </c>
      <c r="Z659" s="299"/>
      <c r="AA659" s="295"/>
      <c r="AB659" s="303">
        <f>+U659/4</f>
        <v>4500000</v>
      </c>
      <c r="AC659" s="295"/>
      <c r="AD659" s="628" t="s">
        <v>3930</v>
      </c>
      <c r="AE659" s="295">
        <v>0</v>
      </c>
      <c r="AF659" s="295">
        <v>0</v>
      </c>
      <c r="AG659" s="295">
        <v>0</v>
      </c>
      <c r="AH659" s="295" t="s">
        <v>3931</v>
      </c>
      <c r="AI659" s="295">
        <v>3115669310</v>
      </c>
      <c r="AJ659" s="408" t="s">
        <v>3932</v>
      </c>
      <c r="AK659" s="306">
        <v>33351</v>
      </c>
      <c r="AL659" s="293">
        <v>34</v>
      </c>
      <c r="AM659" s="301" t="s">
        <v>3933</v>
      </c>
      <c r="AN659" s="301" t="s">
        <v>1677</v>
      </c>
    </row>
    <row r="660" spans="1:40" ht="17.25" customHeight="1" x14ac:dyDescent="0.3">
      <c r="A660" s="660">
        <v>659</v>
      </c>
      <c r="B660" s="636" t="s">
        <v>151</v>
      </c>
      <c r="C660" s="638" t="s">
        <v>225</v>
      </c>
      <c r="D660" s="637" t="s">
        <v>226</v>
      </c>
      <c r="E660" s="390" t="s">
        <v>154</v>
      </c>
      <c r="F660" s="637" t="s">
        <v>5365</v>
      </c>
      <c r="G660" s="640" t="s">
        <v>46</v>
      </c>
      <c r="H660" s="641">
        <v>602938210</v>
      </c>
      <c r="I660" s="637" t="s">
        <v>228</v>
      </c>
      <c r="J660" s="642" t="s">
        <v>229</v>
      </c>
      <c r="K660" s="661" t="s">
        <v>230</v>
      </c>
      <c r="L660" s="644">
        <v>9</v>
      </c>
      <c r="M660" s="644">
        <v>1526</v>
      </c>
      <c r="N660" s="662">
        <v>46142</v>
      </c>
      <c r="O660" s="646">
        <f t="shared" ref="O660:O664" si="347">+H660</f>
        <v>602938210</v>
      </c>
      <c r="P660" s="647">
        <v>46162</v>
      </c>
      <c r="Q660" s="390" t="s">
        <v>3934</v>
      </c>
      <c r="R660" s="647">
        <v>46163</v>
      </c>
      <c r="S660" s="390">
        <v>1935</v>
      </c>
      <c r="T660" s="648">
        <v>2102020211</v>
      </c>
      <c r="U660" s="641">
        <f t="shared" ref="U660:U665" si="348">+H660</f>
        <v>602938210</v>
      </c>
      <c r="V660" s="649">
        <v>46161</v>
      </c>
      <c r="W660" s="650" t="s">
        <v>5366</v>
      </c>
      <c r="X660" s="647">
        <v>46162</v>
      </c>
      <c r="Y660" s="651" t="s">
        <v>3935</v>
      </c>
      <c r="Z660" s="645"/>
      <c r="AA660" s="645"/>
      <c r="AB660" s="652">
        <f>+U660/82*30</f>
        <v>220587150</v>
      </c>
      <c r="AC660" s="652"/>
      <c r="AD660" s="664" t="s">
        <v>3936</v>
      </c>
      <c r="AE660" s="637">
        <v>43</v>
      </c>
      <c r="AF660" s="693">
        <v>9878540</v>
      </c>
      <c r="AG660" s="662">
        <v>46163</v>
      </c>
      <c r="AH660" s="637" t="s">
        <v>233</v>
      </c>
      <c r="AI660" s="637">
        <v>3234806441</v>
      </c>
      <c r="AJ660" s="655" t="s">
        <v>234</v>
      </c>
      <c r="AK660" s="659">
        <v>34258</v>
      </c>
      <c r="AL660" s="390">
        <v>32</v>
      </c>
      <c r="AM660" s="650" t="s">
        <v>64</v>
      </c>
      <c r="AN660" s="650" t="s">
        <v>46</v>
      </c>
    </row>
    <row r="661" spans="1:40" ht="17.25" customHeight="1" x14ac:dyDescent="0.3">
      <c r="A661" s="572">
        <v>660</v>
      </c>
      <c r="B661" s="525" t="s">
        <v>41</v>
      </c>
      <c r="C661" s="295" t="s">
        <v>593</v>
      </c>
      <c r="D661" s="295" t="s">
        <v>614</v>
      </c>
      <c r="E661" s="293" t="s">
        <v>62</v>
      </c>
      <c r="F661" s="295" t="s">
        <v>434</v>
      </c>
      <c r="G661" s="545" t="s">
        <v>64</v>
      </c>
      <c r="H661" s="555">
        <v>7355745</v>
      </c>
      <c r="I661" s="295" t="s">
        <v>615</v>
      </c>
      <c r="J661" s="508" t="s">
        <v>616</v>
      </c>
      <c r="K661" s="533" t="s">
        <v>89</v>
      </c>
      <c r="L661" s="297">
        <v>5</v>
      </c>
      <c r="M661" s="297">
        <v>1592</v>
      </c>
      <c r="N661" s="298">
        <v>46161</v>
      </c>
      <c r="O661" s="561">
        <f t="shared" si="347"/>
        <v>7355745</v>
      </c>
      <c r="P661" s="302">
        <v>46163</v>
      </c>
      <c r="Q661" s="293" t="s">
        <v>50</v>
      </c>
      <c r="R661" s="302">
        <v>46164</v>
      </c>
      <c r="S661" s="293">
        <v>1938</v>
      </c>
      <c r="T661" s="495">
        <v>2101020302</v>
      </c>
      <c r="U661" s="555">
        <f t="shared" si="348"/>
        <v>7355745</v>
      </c>
      <c r="V661" s="300">
        <v>46164</v>
      </c>
      <c r="W661" s="301">
        <v>100056528</v>
      </c>
      <c r="X661" s="302">
        <v>46165</v>
      </c>
      <c r="Y661" s="307">
        <v>46256</v>
      </c>
      <c r="Z661" s="299"/>
      <c r="AA661" s="298"/>
      <c r="AB661" s="303">
        <f t="shared" ref="AB661:AB665" si="349">+U661/3</f>
        <v>2451915</v>
      </c>
      <c r="AC661" s="310"/>
      <c r="AD661" s="628" t="s">
        <v>3937</v>
      </c>
      <c r="AE661" s="295">
        <v>0</v>
      </c>
      <c r="AF661" s="304"/>
      <c r="AG661" s="295"/>
      <c r="AH661" s="295" t="s">
        <v>619</v>
      </c>
      <c r="AI661" s="295">
        <v>3124815885</v>
      </c>
      <c r="AJ661" s="312" t="s">
        <v>620</v>
      </c>
      <c r="AK661" s="306">
        <v>32279</v>
      </c>
      <c r="AL661" s="293">
        <v>37</v>
      </c>
      <c r="AM661" s="301" t="s">
        <v>274</v>
      </c>
      <c r="AN661" s="301" t="s">
        <v>64</v>
      </c>
    </row>
    <row r="662" spans="1:40" ht="17.25" customHeight="1" x14ac:dyDescent="0.3">
      <c r="A662" s="572">
        <v>661</v>
      </c>
      <c r="B662" s="525" t="s">
        <v>41</v>
      </c>
      <c r="C662" s="295" t="s">
        <v>622</v>
      </c>
      <c r="D662" s="295" t="s">
        <v>594</v>
      </c>
      <c r="E662" s="293" t="s">
        <v>62</v>
      </c>
      <c r="F662" s="295" t="s">
        <v>434</v>
      </c>
      <c r="G662" s="545" t="s">
        <v>64</v>
      </c>
      <c r="H662" s="555">
        <v>7355745</v>
      </c>
      <c r="I662" s="295" t="s">
        <v>595</v>
      </c>
      <c r="J662" s="508" t="s">
        <v>596</v>
      </c>
      <c r="K662" s="533" t="s">
        <v>388</v>
      </c>
      <c r="L662" s="297">
        <v>1</v>
      </c>
      <c r="M662" s="297">
        <v>1591</v>
      </c>
      <c r="N662" s="298">
        <v>46161</v>
      </c>
      <c r="O662" s="561">
        <f t="shared" si="347"/>
        <v>7355745</v>
      </c>
      <c r="P662" s="302">
        <v>46163</v>
      </c>
      <c r="Q662" s="293" t="s">
        <v>50</v>
      </c>
      <c r="R662" s="302">
        <v>46164</v>
      </c>
      <c r="S662" s="293">
        <v>1939</v>
      </c>
      <c r="T662" s="495">
        <v>2101020302</v>
      </c>
      <c r="U662" s="555">
        <f t="shared" si="348"/>
        <v>7355745</v>
      </c>
      <c r="V662" s="300">
        <v>46164</v>
      </c>
      <c r="W662" s="301">
        <v>100056530</v>
      </c>
      <c r="X662" s="302">
        <v>46165</v>
      </c>
      <c r="Y662" s="307">
        <v>46256</v>
      </c>
      <c r="Z662" s="299"/>
      <c r="AA662" s="298"/>
      <c r="AB662" s="303">
        <f t="shared" si="349"/>
        <v>2451915</v>
      </c>
      <c r="AC662" s="310"/>
      <c r="AD662" s="629" t="s">
        <v>3938</v>
      </c>
      <c r="AE662" s="295">
        <v>0</v>
      </c>
      <c r="AF662" s="295">
        <v>0</v>
      </c>
      <c r="AG662" s="295">
        <v>0</v>
      </c>
      <c r="AH662" s="295" t="s">
        <v>599</v>
      </c>
      <c r="AI662" s="295">
        <v>3232510569</v>
      </c>
      <c r="AJ662" s="312" t="s">
        <v>600</v>
      </c>
      <c r="AK662" s="306">
        <v>31602</v>
      </c>
      <c r="AL662" s="293">
        <v>39</v>
      </c>
      <c r="AM662" s="301" t="s">
        <v>274</v>
      </c>
      <c r="AN662" s="301" t="s">
        <v>64</v>
      </c>
    </row>
    <row r="663" spans="1:40" ht="17.25" customHeight="1" x14ac:dyDescent="0.3">
      <c r="A663" s="572">
        <v>662</v>
      </c>
      <c r="B663" s="525" t="s">
        <v>59</v>
      </c>
      <c r="C663" s="295" t="s">
        <v>593</v>
      </c>
      <c r="D663" s="295" t="s">
        <v>623</v>
      </c>
      <c r="E663" s="293" t="s">
        <v>62</v>
      </c>
      <c r="F663" s="295" t="s">
        <v>434</v>
      </c>
      <c r="G663" s="545" t="s">
        <v>64</v>
      </c>
      <c r="H663" s="555">
        <v>7355745</v>
      </c>
      <c r="I663" s="295" t="s">
        <v>624</v>
      </c>
      <c r="J663" s="508" t="s">
        <v>625</v>
      </c>
      <c r="K663" s="533" t="s">
        <v>626</v>
      </c>
      <c r="L663" s="297">
        <v>3</v>
      </c>
      <c r="M663" s="297">
        <v>1590</v>
      </c>
      <c r="N663" s="298">
        <v>46161</v>
      </c>
      <c r="O663" s="561">
        <f t="shared" si="347"/>
        <v>7355745</v>
      </c>
      <c r="P663" s="302">
        <v>46163</v>
      </c>
      <c r="Q663" s="293" t="s">
        <v>50</v>
      </c>
      <c r="R663" s="302">
        <v>46164</v>
      </c>
      <c r="S663" s="293">
        <v>1940</v>
      </c>
      <c r="T663" s="495">
        <v>2101020302</v>
      </c>
      <c r="U663" s="555">
        <f t="shared" si="348"/>
        <v>7355745</v>
      </c>
      <c r="V663" s="300" t="s">
        <v>3939</v>
      </c>
      <c r="W663" s="301">
        <v>100056531</v>
      </c>
      <c r="X663" s="302">
        <v>46165</v>
      </c>
      <c r="Y663" s="307">
        <v>46256</v>
      </c>
      <c r="Z663" s="299"/>
      <c r="AA663" s="298"/>
      <c r="AB663" s="303">
        <f t="shared" si="349"/>
        <v>2451915</v>
      </c>
      <c r="AC663" s="310"/>
      <c r="AD663" s="628" t="s">
        <v>3940</v>
      </c>
      <c r="AE663" s="295">
        <v>0</v>
      </c>
      <c r="AF663" s="295">
        <v>0</v>
      </c>
      <c r="AG663" s="295">
        <v>0</v>
      </c>
      <c r="AH663" s="295" t="s">
        <v>629</v>
      </c>
      <c r="AI663" s="295">
        <v>3166230249</v>
      </c>
      <c r="AJ663" s="312" t="s">
        <v>630</v>
      </c>
      <c r="AK663" s="306">
        <v>28741</v>
      </c>
      <c r="AL663" s="293">
        <v>47</v>
      </c>
      <c r="AM663" s="301" t="s">
        <v>274</v>
      </c>
      <c r="AN663" s="301" t="s">
        <v>64</v>
      </c>
    </row>
    <row r="664" spans="1:40" ht="17.25" customHeight="1" x14ac:dyDescent="0.3">
      <c r="A664" s="576">
        <v>663</v>
      </c>
      <c r="B664" s="525" t="s">
        <v>1248</v>
      </c>
      <c r="C664" s="295" t="s">
        <v>1249</v>
      </c>
      <c r="D664" s="294" t="s">
        <v>1323</v>
      </c>
      <c r="E664" s="293" t="s">
        <v>62</v>
      </c>
      <c r="F664" s="296" t="s">
        <v>1324</v>
      </c>
      <c r="G664" s="545" t="s">
        <v>1325</v>
      </c>
      <c r="H664" s="555">
        <v>16500000</v>
      </c>
      <c r="I664" s="295" t="s">
        <v>3941</v>
      </c>
      <c r="J664" s="508" t="s">
        <v>3942</v>
      </c>
      <c r="K664" s="538" t="s">
        <v>3943</v>
      </c>
      <c r="L664" s="297">
        <v>3</v>
      </c>
      <c r="M664" s="297">
        <v>1593</v>
      </c>
      <c r="N664" s="299">
        <v>46161</v>
      </c>
      <c r="O664" s="561">
        <f t="shared" si="347"/>
        <v>16500000</v>
      </c>
      <c r="P664" s="302">
        <v>46163</v>
      </c>
      <c r="Q664" s="293" t="s">
        <v>50</v>
      </c>
      <c r="R664" s="302">
        <v>46168</v>
      </c>
      <c r="S664" s="293">
        <v>1962</v>
      </c>
      <c r="T664" s="495">
        <v>221204</v>
      </c>
      <c r="U664" s="555">
        <f t="shared" si="348"/>
        <v>16500000</v>
      </c>
      <c r="V664" s="300">
        <v>46168</v>
      </c>
      <c r="W664" s="301">
        <v>100056619</v>
      </c>
      <c r="X664" s="302">
        <v>46182</v>
      </c>
      <c r="Y664" s="307">
        <v>46273</v>
      </c>
      <c r="Z664" s="307"/>
      <c r="AA664" s="298"/>
      <c r="AB664" s="303">
        <f t="shared" si="349"/>
        <v>5500000</v>
      </c>
      <c r="AC664" s="310"/>
      <c r="AD664" s="629" t="s">
        <v>3944</v>
      </c>
      <c r="AE664" s="295">
        <v>0</v>
      </c>
      <c r="AF664" s="295">
        <v>0</v>
      </c>
      <c r="AG664" s="295">
        <v>0</v>
      </c>
      <c r="AH664" s="295" t="s">
        <v>3945</v>
      </c>
      <c r="AI664" s="295">
        <v>3108121772</v>
      </c>
      <c r="AJ664" s="312" t="s">
        <v>3946</v>
      </c>
      <c r="AK664" s="306" t="s">
        <v>3947</v>
      </c>
      <c r="AL664" s="293">
        <v>53</v>
      </c>
      <c r="AM664" s="301" t="s">
        <v>1330</v>
      </c>
      <c r="AN664" s="301" t="s">
        <v>1248</v>
      </c>
    </row>
    <row r="665" spans="1:40" ht="17.25" customHeight="1" x14ac:dyDescent="0.3">
      <c r="A665" s="576">
        <v>664</v>
      </c>
      <c r="B665" s="525" t="s">
        <v>1248</v>
      </c>
      <c r="C665" s="295" t="s">
        <v>1466</v>
      </c>
      <c r="D665" s="232" t="s">
        <v>2757</v>
      </c>
      <c r="E665" s="293" t="s">
        <v>62</v>
      </c>
      <c r="F665" s="294" t="s">
        <v>1426</v>
      </c>
      <c r="G665" s="545" t="s">
        <v>1325</v>
      </c>
      <c r="H665" s="560">
        <v>19200000</v>
      </c>
      <c r="I665" s="262" t="s">
        <v>3948</v>
      </c>
      <c r="J665" s="517">
        <v>1022413062</v>
      </c>
      <c r="K665" s="538" t="s">
        <v>170</v>
      </c>
      <c r="L665" s="297">
        <v>0</v>
      </c>
      <c r="M665" s="297">
        <v>1286</v>
      </c>
      <c r="N665" s="299">
        <v>46087</v>
      </c>
      <c r="O665" s="567">
        <v>1068800000</v>
      </c>
      <c r="P665" s="302">
        <v>46163</v>
      </c>
      <c r="Q665" s="293" t="s">
        <v>50</v>
      </c>
      <c r="R665" s="302">
        <v>46170</v>
      </c>
      <c r="S665" s="293">
        <v>1986</v>
      </c>
      <c r="T665" s="495">
        <v>221201</v>
      </c>
      <c r="U665" s="555">
        <f t="shared" si="348"/>
        <v>19200000</v>
      </c>
      <c r="V665" s="300">
        <v>46175</v>
      </c>
      <c r="W665" s="301" t="s">
        <v>3949</v>
      </c>
      <c r="X665" s="302">
        <v>46178</v>
      </c>
      <c r="Y665" s="307">
        <v>46269</v>
      </c>
      <c r="Z665" s="299"/>
      <c r="AA665" s="295"/>
      <c r="AB665" s="303">
        <f t="shared" si="349"/>
        <v>6400000</v>
      </c>
      <c r="AC665" s="295"/>
      <c r="AD665" s="628" t="s">
        <v>3950</v>
      </c>
      <c r="AE665" s="295">
        <v>0</v>
      </c>
      <c r="AF665" s="295">
        <v>0</v>
      </c>
      <c r="AG665" s="295">
        <v>0</v>
      </c>
      <c r="AH665" s="232" t="s">
        <v>3951</v>
      </c>
      <c r="AI665" s="232">
        <v>3147020599</v>
      </c>
      <c r="AJ665" s="366" t="s">
        <v>3952</v>
      </c>
      <c r="AK665" s="306">
        <v>35073</v>
      </c>
      <c r="AL665" s="293">
        <v>30</v>
      </c>
      <c r="AM665" s="301" t="str">
        <f t="shared" ref="AM665" si="350">+F665</f>
        <v>ENFERMERO(A)</v>
      </c>
      <c r="AN665" s="301" t="s">
        <v>2835</v>
      </c>
    </row>
    <row r="666" spans="1:40" ht="17.25" customHeight="1" x14ac:dyDescent="0.3">
      <c r="A666" s="576">
        <v>665</v>
      </c>
      <c r="B666" s="525" t="s">
        <v>1248</v>
      </c>
      <c r="C666" s="295" t="s">
        <v>1249</v>
      </c>
      <c r="D666" s="294" t="s">
        <v>1323</v>
      </c>
      <c r="E666" s="293" t="s">
        <v>62</v>
      </c>
      <c r="F666" s="296" t="s">
        <v>1324</v>
      </c>
      <c r="G666" s="545" t="s">
        <v>3953</v>
      </c>
      <c r="H666" s="555">
        <v>16500000</v>
      </c>
      <c r="I666" s="295" t="s">
        <v>3954</v>
      </c>
      <c r="J666" s="508">
        <v>1110529848</v>
      </c>
      <c r="K666" s="538" t="s">
        <v>89</v>
      </c>
      <c r="L666" s="297">
        <v>0</v>
      </c>
      <c r="M666" s="297">
        <v>1594</v>
      </c>
      <c r="N666" s="299">
        <v>46161</v>
      </c>
      <c r="O666" s="561">
        <f t="shared" ref="O666" si="351">+H666</f>
        <v>16500000</v>
      </c>
      <c r="P666" s="302">
        <v>46163</v>
      </c>
      <c r="Q666" s="293" t="s">
        <v>50</v>
      </c>
      <c r="R666" s="302">
        <v>46168</v>
      </c>
      <c r="S666" s="293">
        <v>1957</v>
      </c>
      <c r="T666" s="495">
        <v>221204</v>
      </c>
      <c r="U666" s="555">
        <f t="shared" ref="U666" si="352">+H666</f>
        <v>16500000</v>
      </c>
      <c r="V666" s="300">
        <v>46168</v>
      </c>
      <c r="W666" s="301" t="s">
        <v>3955</v>
      </c>
      <c r="X666" s="302">
        <v>46175</v>
      </c>
      <c r="Y666" s="307">
        <v>46266</v>
      </c>
      <c r="Z666" s="307"/>
      <c r="AA666" s="298"/>
      <c r="AB666" s="303">
        <f t="shared" ref="AB666:AB667" si="353">+U666/3</f>
        <v>5500000</v>
      </c>
      <c r="AC666" s="310"/>
      <c r="AD666" s="629" t="s">
        <v>3956</v>
      </c>
      <c r="AE666" s="295">
        <v>0</v>
      </c>
      <c r="AF666" s="295">
        <v>0</v>
      </c>
      <c r="AG666" s="295">
        <v>0</v>
      </c>
      <c r="AH666" s="295" t="s">
        <v>3957</v>
      </c>
      <c r="AI666" s="295">
        <v>3167534681</v>
      </c>
      <c r="AJ666" s="312" t="s">
        <v>3958</v>
      </c>
      <c r="AK666" s="306">
        <v>33920</v>
      </c>
      <c r="AL666" s="293">
        <v>33</v>
      </c>
      <c r="AM666" s="301" t="s">
        <v>1330</v>
      </c>
      <c r="AN666" s="301" t="s">
        <v>1248</v>
      </c>
    </row>
    <row r="667" spans="1:40" ht="17.25" customHeight="1" x14ac:dyDescent="0.3">
      <c r="A667" s="576">
        <v>666</v>
      </c>
      <c r="B667" s="525" t="s">
        <v>1515</v>
      </c>
      <c r="C667" s="295" t="s">
        <v>1466</v>
      </c>
      <c r="D667" s="232" t="s">
        <v>2399</v>
      </c>
      <c r="E667" s="293" t="s">
        <v>62</v>
      </c>
      <c r="F667" s="296" t="s">
        <v>769</v>
      </c>
      <c r="G667" s="545" t="s">
        <v>1325</v>
      </c>
      <c r="H667" s="555">
        <v>15900000</v>
      </c>
      <c r="I667" s="295" t="s">
        <v>3959</v>
      </c>
      <c r="J667" s="508">
        <v>28559951</v>
      </c>
      <c r="K667" s="538" t="s">
        <v>89</v>
      </c>
      <c r="L667" s="297">
        <v>1</v>
      </c>
      <c r="M667" s="297">
        <v>1288</v>
      </c>
      <c r="N667" s="299">
        <v>46087</v>
      </c>
      <c r="O667" s="561">
        <v>442550000</v>
      </c>
      <c r="P667" s="302">
        <v>46163</v>
      </c>
      <c r="Q667" s="293" t="s">
        <v>50</v>
      </c>
      <c r="R667" s="302">
        <v>46225</v>
      </c>
      <c r="S667" s="293">
        <v>2302</v>
      </c>
      <c r="T667" s="495">
        <v>221201</v>
      </c>
      <c r="U667" s="555">
        <f>+H667</f>
        <v>15900000</v>
      </c>
      <c r="V667" s="300">
        <v>46198</v>
      </c>
      <c r="W667" s="301" t="s">
        <v>3960</v>
      </c>
      <c r="X667" s="302">
        <v>46204</v>
      </c>
      <c r="Y667" s="307">
        <v>46326</v>
      </c>
      <c r="Z667" s="299"/>
      <c r="AA667" s="295"/>
      <c r="AB667" s="303">
        <f t="shared" si="353"/>
        <v>5300000</v>
      </c>
      <c r="AC667" s="295"/>
      <c r="AD667" s="628" t="s">
        <v>3961</v>
      </c>
      <c r="AE667" s="295">
        <v>0</v>
      </c>
      <c r="AF667" s="295">
        <v>0</v>
      </c>
      <c r="AG667" s="295">
        <v>0</v>
      </c>
      <c r="AH667" s="295" t="s">
        <v>3962</v>
      </c>
      <c r="AI667" s="312">
        <v>3114941731</v>
      </c>
      <c r="AJ667" s="312" t="s">
        <v>3963</v>
      </c>
      <c r="AK667" s="306">
        <v>30438</v>
      </c>
      <c r="AL667" s="293">
        <v>43</v>
      </c>
      <c r="AM667" s="301" t="s">
        <v>769</v>
      </c>
      <c r="AN667" s="301" t="s">
        <v>3964</v>
      </c>
    </row>
    <row r="668" spans="1:40" ht="17.25" customHeight="1" x14ac:dyDescent="0.3">
      <c r="A668" s="580">
        <v>667</v>
      </c>
      <c r="B668" s="525" t="s">
        <v>1248</v>
      </c>
      <c r="C668" s="295" t="s">
        <v>1466</v>
      </c>
      <c r="D668" s="232" t="s">
        <v>3757</v>
      </c>
      <c r="E668" s="293" t="s">
        <v>62</v>
      </c>
      <c r="F668" s="296" t="s">
        <v>769</v>
      </c>
      <c r="G668" s="545" t="s">
        <v>1325</v>
      </c>
      <c r="H668" s="560">
        <v>21200000</v>
      </c>
      <c r="I668" s="232" t="s">
        <v>3965</v>
      </c>
      <c r="J668" s="517">
        <v>1006026728</v>
      </c>
      <c r="K668" s="538" t="s">
        <v>388</v>
      </c>
      <c r="L668" s="297">
        <v>9</v>
      </c>
      <c r="M668" s="297">
        <v>1288</v>
      </c>
      <c r="N668" s="299">
        <v>46087</v>
      </c>
      <c r="O668" s="567">
        <v>442550000</v>
      </c>
      <c r="P668" s="302">
        <v>46163</v>
      </c>
      <c r="Q668" s="293" t="s">
        <v>50</v>
      </c>
      <c r="R668" s="302"/>
      <c r="S668" s="293"/>
      <c r="T668" s="382">
        <v>221201</v>
      </c>
      <c r="U668" s="555">
        <f t="shared" ref="U668:U671" si="354">+H668</f>
        <v>21200000</v>
      </c>
      <c r="V668" s="300"/>
      <c r="W668" s="301"/>
      <c r="X668" s="302"/>
      <c r="Y668" s="307" t="s">
        <v>1537</v>
      </c>
      <c r="Z668" s="299"/>
      <c r="AA668" s="295"/>
      <c r="AB668" s="303">
        <f>+U668/4</f>
        <v>5300000</v>
      </c>
      <c r="AC668" s="295"/>
      <c r="AD668" s="629" t="s">
        <v>3966</v>
      </c>
      <c r="AE668" s="295">
        <v>0</v>
      </c>
      <c r="AF668" s="295">
        <v>0</v>
      </c>
      <c r="AG668" s="295">
        <v>0</v>
      </c>
      <c r="AH668" s="232" t="s">
        <v>3967</v>
      </c>
      <c r="AI668" s="232">
        <v>3233805387</v>
      </c>
      <c r="AJ668" s="366" t="s">
        <v>3968</v>
      </c>
      <c r="AK668" s="306">
        <v>37024</v>
      </c>
      <c r="AL668" s="293">
        <v>25</v>
      </c>
      <c r="AM668" s="301" t="str">
        <f t="shared" ref="AM668:AM671" si="355">+F668</f>
        <v>PSICOLOGO</v>
      </c>
      <c r="AN668" s="301" t="s">
        <v>3969</v>
      </c>
    </row>
    <row r="669" spans="1:40" ht="17.25" customHeight="1" x14ac:dyDescent="0.3">
      <c r="A669" s="576">
        <v>668</v>
      </c>
      <c r="B669" s="525" t="s">
        <v>1248</v>
      </c>
      <c r="C669" s="295" t="s">
        <v>1466</v>
      </c>
      <c r="D669" s="232" t="s">
        <v>2757</v>
      </c>
      <c r="E669" s="293" t="s">
        <v>62</v>
      </c>
      <c r="F669" s="294" t="s">
        <v>1426</v>
      </c>
      <c r="G669" s="545" t="s">
        <v>1325</v>
      </c>
      <c r="H669" s="560">
        <v>19200000</v>
      </c>
      <c r="I669" s="262" t="s">
        <v>3970</v>
      </c>
      <c r="J669" s="517">
        <v>1110535310</v>
      </c>
      <c r="K669" s="538" t="s">
        <v>89</v>
      </c>
      <c r="L669" s="297">
        <v>5</v>
      </c>
      <c r="M669" s="297">
        <v>1286</v>
      </c>
      <c r="N669" s="299">
        <v>46087</v>
      </c>
      <c r="O669" s="567">
        <v>1068800000</v>
      </c>
      <c r="P669" s="302">
        <v>46163</v>
      </c>
      <c r="Q669" s="293" t="s">
        <v>50</v>
      </c>
      <c r="R669" s="302"/>
      <c r="S669" s="293"/>
      <c r="T669" s="495">
        <v>221201</v>
      </c>
      <c r="U669" s="555">
        <f t="shared" si="354"/>
        <v>19200000</v>
      </c>
      <c r="V669" s="300"/>
      <c r="W669" s="301"/>
      <c r="X669" s="302"/>
      <c r="Y669" s="307" t="s">
        <v>892</v>
      </c>
      <c r="Z669" s="299"/>
      <c r="AA669" s="295"/>
      <c r="AB669" s="303">
        <f t="shared" ref="AB669:AB671" si="356">+U669/3</f>
        <v>6400000</v>
      </c>
      <c r="AC669" s="295"/>
      <c r="AD669" s="628" t="s">
        <v>3971</v>
      </c>
      <c r="AE669" s="295">
        <v>0</v>
      </c>
      <c r="AF669" s="295">
        <v>0</v>
      </c>
      <c r="AG669" s="295">
        <v>0</v>
      </c>
      <c r="AH669" s="232" t="s">
        <v>3972</v>
      </c>
      <c r="AI669" s="232">
        <v>3214819676</v>
      </c>
      <c r="AJ669" s="366" t="s">
        <v>3973</v>
      </c>
      <c r="AK669" s="306">
        <v>34039</v>
      </c>
      <c r="AL669" s="293">
        <v>33</v>
      </c>
      <c r="AM669" s="301" t="str">
        <f t="shared" si="355"/>
        <v>ENFERMERO(A)</v>
      </c>
      <c r="AN669" s="301" t="s">
        <v>3448</v>
      </c>
    </row>
    <row r="670" spans="1:40" ht="17.25" customHeight="1" x14ac:dyDescent="0.3">
      <c r="A670" s="576">
        <v>669</v>
      </c>
      <c r="B670" s="525" t="s">
        <v>1515</v>
      </c>
      <c r="C670" s="295" t="s">
        <v>1466</v>
      </c>
      <c r="D670" s="232" t="s">
        <v>3616</v>
      </c>
      <c r="E670" s="293" t="s">
        <v>62</v>
      </c>
      <c r="F670" s="295" t="s">
        <v>107</v>
      </c>
      <c r="G670" s="545" t="s">
        <v>1325</v>
      </c>
      <c r="H670" s="560">
        <v>25650000</v>
      </c>
      <c r="I670" s="232" t="s">
        <v>3974</v>
      </c>
      <c r="J670" s="517">
        <v>1075319822</v>
      </c>
      <c r="K670" s="538" t="s">
        <v>250</v>
      </c>
      <c r="L670" s="297">
        <v>2</v>
      </c>
      <c r="M670" s="297">
        <v>1285</v>
      </c>
      <c r="N670" s="299">
        <v>46087</v>
      </c>
      <c r="O670" s="561">
        <v>1427850000</v>
      </c>
      <c r="P670" s="302">
        <v>46163</v>
      </c>
      <c r="Q670" s="293" t="s">
        <v>50</v>
      </c>
      <c r="R670" s="302"/>
      <c r="S670" s="293"/>
      <c r="T670" s="495">
        <v>221201</v>
      </c>
      <c r="U670" s="555">
        <f t="shared" si="354"/>
        <v>25650000</v>
      </c>
      <c r="V670" s="300"/>
      <c r="W670" s="301"/>
      <c r="X670" s="302"/>
      <c r="Y670" s="307" t="s">
        <v>892</v>
      </c>
      <c r="Z670" s="299"/>
      <c r="AA670" s="295"/>
      <c r="AB670" s="303">
        <f t="shared" si="356"/>
        <v>8550000</v>
      </c>
      <c r="AC670" s="295"/>
      <c r="AD670" s="629" t="s">
        <v>3975</v>
      </c>
      <c r="AE670" s="295">
        <v>0</v>
      </c>
      <c r="AF670" s="295">
        <v>0</v>
      </c>
      <c r="AG670" s="295">
        <v>0</v>
      </c>
      <c r="AH670" s="232" t="s">
        <v>3976</v>
      </c>
      <c r="AI670" s="232">
        <v>3122611544</v>
      </c>
      <c r="AJ670" s="366" t="s">
        <v>3977</v>
      </c>
      <c r="AK670" s="306">
        <v>36328</v>
      </c>
      <c r="AL670" s="293">
        <v>26</v>
      </c>
      <c r="AM670" s="301" t="str">
        <f t="shared" si="355"/>
        <v>MÉDICO GENERAL</v>
      </c>
      <c r="AN670" s="301" t="s">
        <v>2738</v>
      </c>
    </row>
    <row r="671" spans="1:40" ht="17.25" customHeight="1" x14ac:dyDescent="0.3">
      <c r="A671" s="576">
        <v>670</v>
      </c>
      <c r="B671" s="525" t="s">
        <v>1248</v>
      </c>
      <c r="C671" s="295" t="s">
        <v>1466</v>
      </c>
      <c r="D671" s="232" t="s">
        <v>2732</v>
      </c>
      <c r="E671" s="293" t="s">
        <v>62</v>
      </c>
      <c r="F671" s="295" t="s">
        <v>434</v>
      </c>
      <c r="G671" s="545" t="s">
        <v>1325</v>
      </c>
      <c r="H671" s="560">
        <v>9450000</v>
      </c>
      <c r="I671" s="232" t="s">
        <v>3978</v>
      </c>
      <c r="J671" s="517">
        <v>1108831172</v>
      </c>
      <c r="K671" s="538" t="s">
        <v>370</v>
      </c>
      <c r="L671" s="297">
        <v>7</v>
      </c>
      <c r="M671" s="297">
        <v>1289</v>
      </c>
      <c r="N671" s="299">
        <v>46087</v>
      </c>
      <c r="O671" s="561">
        <v>1578150000</v>
      </c>
      <c r="P671" s="302">
        <v>46163</v>
      </c>
      <c r="Q671" s="293" t="s">
        <v>50</v>
      </c>
      <c r="R671" s="302">
        <v>46185</v>
      </c>
      <c r="S671" s="293">
        <v>2064</v>
      </c>
      <c r="T671" s="495">
        <v>221202</v>
      </c>
      <c r="U671" s="555">
        <f t="shared" si="354"/>
        <v>9450000</v>
      </c>
      <c r="V671" s="300">
        <v>46211</v>
      </c>
      <c r="W671" s="301">
        <v>100057138</v>
      </c>
      <c r="X671" s="302">
        <v>46213</v>
      </c>
      <c r="Y671" s="307">
        <v>46304</v>
      </c>
      <c r="Z671" s="299"/>
      <c r="AA671" s="295"/>
      <c r="AB671" s="303">
        <f t="shared" si="356"/>
        <v>3150000</v>
      </c>
      <c r="AC671" s="295"/>
      <c r="AD671" s="628" t="s">
        <v>3979</v>
      </c>
      <c r="AE671" s="295">
        <v>0</v>
      </c>
      <c r="AF671" s="295">
        <v>0</v>
      </c>
      <c r="AG671" s="295">
        <v>0</v>
      </c>
      <c r="AH671" s="232" t="s">
        <v>3980</v>
      </c>
      <c r="AI671" s="232">
        <v>3142649051</v>
      </c>
      <c r="AJ671" s="366" t="s">
        <v>3981</v>
      </c>
      <c r="AK671" s="306">
        <v>32728</v>
      </c>
      <c r="AL671" s="293">
        <v>37</v>
      </c>
      <c r="AM671" s="301" t="str">
        <f t="shared" si="355"/>
        <v>AUXILIAR DE ENFERMERIA</v>
      </c>
      <c r="AN671" s="301" t="s">
        <v>3982</v>
      </c>
    </row>
    <row r="672" spans="1:40" ht="17.25" customHeight="1" x14ac:dyDescent="0.3">
      <c r="A672" s="580">
        <v>671</v>
      </c>
      <c r="B672" s="525" t="s">
        <v>1248</v>
      </c>
      <c r="C672" s="295" t="s">
        <v>1466</v>
      </c>
      <c r="D672" s="232" t="s">
        <v>3757</v>
      </c>
      <c r="E672" s="293" t="s">
        <v>62</v>
      </c>
      <c r="F672" s="296" t="s">
        <v>769</v>
      </c>
      <c r="G672" s="545" t="s">
        <v>1325</v>
      </c>
      <c r="H672" s="560">
        <v>21200000</v>
      </c>
      <c r="I672" s="232" t="s">
        <v>3983</v>
      </c>
      <c r="J672" s="517">
        <v>1110571729</v>
      </c>
      <c r="K672" s="538" t="s">
        <v>89</v>
      </c>
      <c r="L672" s="297">
        <v>1</v>
      </c>
      <c r="M672" s="297">
        <v>1288</v>
      </c>
      <c r="N672" s="299">
        <v>46087</v>
      </c>
      <c r="O672" s="567">
        <v>442550000</v>
      </c>
      <c r="P672" s="302">
        <v>46164</v>
      </c>
      <c r="Q672" s="293" t="s">
        <v>50</v>
      </c>
      <c r="R672" s="302">
        <v>46164</v>
      </c>
      <c r="S672" s="293">
        <v>1941</v>
      </c>
      <c r="T672" s="382">
        <v>221201</v>
      </c>
      <c r="U672" s="555">
        <f t="shared" ref="U672" si="357">+H672</f>
        <v>21200000</v>
      </c>
      <c r="V672" s="300">
        <v>46164</v>
      </c>
      <c r="W672" s="301" t="s">
        <v>3984</v>
      </c>
      <c r="X672" s="302">
        <v>46169</v>
      </c>
      <c r="Y672" s="307">
        <v>46291</v>
      </c>
      <c r="Z672" s="299"/>
      <c r="AA672" s="295"/>
      <c r="AB672" s="303">
        <f t="shared" ref="AB672:AB678" si="358">+U672/4</f>
        <v>5300000</v>
      </c>
      <c r="AC672" s="295"/>
      <c r="AD672" s="629" t="s">
        <v>3985</v>
      </c>
      <c r="AE672" s="295">
        <v>0</v>
      </c>
      <c r="AF672" s="295">
        <v>0</v>
      </c>
      <c r="AG672" s="295">
        <v>0</v>
      </c>
      <c r="AH672" s="232" t="s">
        <v>3986</v>
      </c>
      <c r="AI672" s="232">
        <v>3202106919</v>
      </c>
      <c r="AJ672" s="366" t="s">
        <v>3987</v>
      </c>
      <c r="AK672" s="306">
        <v>35200</v>
      </c>
      <c r="AL672" s="293">
        <v>30</v>
      </c>
      <c r="AM672" s="301" t="str">
        <f t="shared" ref="AM672" si="359">+F672</f>
        <v>PSICOLOGO</v>
      </c>
      <c r="AN672" s="301" t="s">
        <v>3988</v>
      </c>
    </row>
    <row r="673" spans="1:40" ht="17.25" customHeight="1" x14ac:dyDescent="0.3">
      <c r="A673" s="580">
        <v>672</v>
      </c>
      <c r="B673" s="525" t="s">
        <v>1248</v>
      </c>
      <c r="C673" s="295" t="s">
        <v>1466</v>
      </c>
      <c r="D673" s="232" t="s">
        <v>3757</v>
      </c>
      <c r="E673" s="293" t="s">
        <v>62</v>
      </c>
      <c r="F673" s="296" t="s">
        <v>769</v>
      </c>
      <c r="G673" s="545" t="s">
        <v>1325</v>
      </c>
      <c r="H673" s="560">
        <v>21200000</v>
      </c>
      <c r="I673" s="232" t="s">
        <v>3989</v>
      </c>
      <c r="J673" s="517">
        <v>65828695</v>
      </c>
      <c r="K673" s="538" t="s">
        <v>1671</v>
      </c>
      <c r="L673" s="297">
        <v>1</v>
      </c>
      <c r="M673" s="297">
        <v>1288</v>
      </c>
      <c r="N673" s="299">
        <v>46087</v>
      </c>
      <c r="O673" s="567">
        <v>442550000</v>
      </c>
      <c r="P673" s="302">
        <v>46164</v>
      </c>
      <c r="Q673" s="293" t="s">
        <v>50</v>
      </c>
      <c r="R673" s="302">
        <v>46167</v>
      </c>
      <c r="S673" s="293">
        <v>1949</v>
      </c>
      <c r="T673" s="382">
        <v>221201</v>
      </c>
      <c r="U673" s="555">
        <f t="shared" ref="U673" si="360">+H673</f>
        <v>21200000</v>
      </c>
      <c r="V673" s="300">
        <v>46164</v>
      </c>
      <c r="W673" s="301" t="s">
        <v>3990</v>
      </c>
      <c r="X673" s="302">
        <v>46168</v>
      </c>
      <c r="Y673" s="307">
        <v>46290</v>
      </c>
      <c r="Z673" s="299"/>
      <c r="AA673" s="295"/>
      <c r="AB673" s="303">
        <f t="shared" si="358"/>
        <v>5300000</v>
      </c>
      <c r="AC673" s="295"/>
      <c r="AD673" s="628" t="s">
        <v>3991</v>
      </c>
      <c r="AE673" s="295">
        <v>0</v>
      </c>
      <c r="AF673" s="295">
        <v>0</v>
      </c>
      <c r="AG673" s="295">
        <v>0</v>
      </c>
      <c r="AH673" s="232" t="s">
        <v>3992</v>
      </c>
      <c r="AI673" s="232">
        <v>3144868810</v>
      </c>
      <c r="AJ673" s="366" t="s">
        <v>3993</v>
      </c>
      <c r="AK673" s="306">
        <v>28879</v>
      </c>
      <c r="AL673" s="293">
        <v>47</v>
      </c>
      <c r="AM673" s="301" t="str">
        <f t="shared" ref="AM673" si="361">+F673</f>
        <v>PSICOLOGO</v>
      </c>
      <c r="AN673" s="301" t="s">
        <v>3994</v>
      </c>
    </row>
    <row r="674" spans="1:40" ht="17.25" customHeight="1" x14ac:dyDescent="0.3">
      <c r="A674" s="580">
        <v>673</v>
      </c>
      <c r="B674" s="525" t="s">
        <v>1248</v>
      </c>
      <c r="C674" s="295" t="s">
        <v>1466</v>
      </c>
      <c r="D674" s="232" t="s">
        <v>3757</v>
      </c>
      <c r="E674" s="293" t="s">
        <v>62</v>
      </c>
      <c r="F674" s="296" t="s">
        <v>769</v>
      </c>
      <c r="G674" s="545" t="s">
        <v>1325</v>
      </c>
      <c r="H674" s="560">
        <v>21200000</v>
      </c>
      <c r="I674" s="232" t="s">
        <v>3995</v>
      </c>
      <c r="J674" s="517">
        <v>1110574561</v>
      </c>
      <c r="K674" s="538" t="s">
        <v>89</v>
      </c>
      <c r="L674" s="297">
        <v>3</v>
      </c>
      <c r="M674" s="297">
        <v>1288</v>
      </c>
      <c r="N674" s="299">
        <v>46087</v>
      </c>
      <c r="O674" s="567">
        <v>442550000</v>
      </c>
      <c r="P674" s="302">
        <v>46164</v>
      </c>
      <c r="Q674" s="293" t="s">
        <v>50</v>
      </c>
      <c r="R674" s="302">
        <v>46164</v>
      </c>
      <c r="S674" s="293">
        <v>1942</v>
      </c>
      <c r="T674" s="382">
        <v>221201</v>
      </c>
      <c r="U674" s="555">
        <f t="shared" ref="U674" si="362">+H674</f>
        <v>21200000</v>
      </c>
      <c r="V674" s="300">
        <v>46164</v>
      </c>
      <c r="W674" s="301" t="s">
        <v>3996</v>
      </c>
      <c r="X674" s="302">
        <v>46176</v>
      </c>
      <c r="Y674" s="307">
        <v>46297</v>
      </c>
      <c r="Z674" s="299"/>
      <c r="AA674" s="295"/>
      <c r="AB674" s="303">
        <f t="shared" si="358"/>
        <v>5300000</v>
      </c>
      <c r="AC674" s="295"/>
      <c r="AD674" s="629" t="s">
        <v>3997</v>
      </c>
      <c r="AE674" s="295">
        <v>0</v>
      </c>
      <c r="AF674" s="295">
        <v>0</v>
      </c>
      <c r="AG674" s="295">
        <v>0</v>
      </c>
      <c r="AH674" s="232" t="s">
        <v>3998</v>
      </c>
      <c r="AI674" s="232">
        <v>3143464951</v>
      </c>
      <c r="AJ674" s="366" t="s">
        <v>3999</v>
      </c>
      <c r="AK674" s="306">
        <v>35236</v>
      </c>
      <c r="AL674" s="293">
        <v>29</v>
      </c>
      <c r="AM674" s="301" t="str">
        <f t="shared" ref="AM674" si="363">+F674</f>
        <v>PSICOLOGO</v>
      </c>
      <c r="AN674" s="301" t="s">
        <v>4000</v>
      </c>
    </row>
    <row r="675" spans="1:40" ht="17.25" customHeight="1" x14ac:dyDescent="0.3">
      <c r="A675" s="580">
        <v>674</v>
      </c>
      <c r="B675" s="525" t="s">
        <v>1248</v>
      </c>
      <c r="C675" s="295" t="s">
        <v>1466</v>
      </c>
      <c r="D675" s="232" t="s">
        <v>3757</v>
      </c>
      <c r="E675" s="293" t="s">
        <v>62</v>
      </c>
      <c r="F675" s="296" t="s">
        <v>769</v>
      </c>
      <c r="G675" s="545" t="s">
        <v>1325</v>
      </c>
      <c r="H675" s="560">
        <v>21200000</v>
      </c>
      <c r="I675" s="232" t="s">
        <v>4001</v>
      </c>
      <c r="J675" s="517">
        <v>1110585592</v>
      </c>
      <c r="K675" s="538" t="s">
        <v>89</v>
      </c>
      <c r="L675" s="297">
        <v>9</v>
      </c>
      <c r="M675" s="297">
        <v>1288</v>
      </c>
      <c r="N675" s="299">
        <v>46087</v>
      </c>
      <c r="O675" s="567">
        <v>442550000</v>
      </c>
      <c r="P675" s="302">
        <v>46164</v>
      </c>
      <c r="Q675" s="293" t="s">
        <v>50</v>
      </c>
      <c r="R675" s="302">
        <v>46164</v>
      </c>
      <c r="S675" s="293">
        <v>1942</v>
      </c>
      <c r="T675" s="382">
        <v>221201</v>
      </c>
      <c r="U675" s="555">
        <f t="shared" ref="U675" si="364">+H675</f>
        <v>21200000</v>
      </c>
      <c r="V675" s="300">
        <v>46164</v>
      </c>
      <c r="W675" s="301" t="s">
        <v>4002</v>
      </c>
      <c r="X675" s="302">
        <v>46170</v>
      </c>
      <c r="Y675" s="307">
        <v>46292</v>
      </c>
      <c r="Z675" s="299"/>
      <c r="AA675" s="295"/>
      <c r="AB675" s="303">
        <f t="shared" si="358"/>
        <v>5300000</v>
      </c>
      <c r="AC675" s="295"/>
      <c r="AD675" s="628" t="s">
        <v>4003</v>
      </c>
      <c r="AE675" s="295">
        <v>0</v>
      </c>
      <c r="AF675" s="295">
        <v>0</v>
      </c>
      <c r="AG675" s="295">
        <v>0</v>
      </c>
      <c r="AH675" s="232" t="s">
        <v>4004</v>
      </c>
      <c r="AI675" s="232">
        <v>3157907599</v>
      </c>
      <c r="AJ675" s="366" t="s">
        <v>4005</v>
      </c>
      <c r="AK675" s="306">
        <v>35727</v>
      </c>
      <c r="AL675" s="293">
        <v>28</v>
      </c>
      <c r="AM675" s="301" t="str">
        <f t="shared" ref="AM675" si="365">+F675</f>
        <v>PSICOLOGO</v>
      </c>
      <c r="AN675" s="301" t="s">
        <v>4006</v>
      </c>
    </row>
    <row r="676" spans="1:40" ht="17.25" customHeight="1" x14ac:dyDescent="0.3">
      <c r="A676" s="580">
        <v>675</v>
      </c>
      <c r="B676" s="525" t="s">
        <v>1248</v>
      </c>
      <c r="C676" s="295" t="s">
        <v>1466</v>
      </c>
      <c r="D676" s="232" t="s">
        <v>3757</v>
      </c>
      <c r="E676" s="293" t="s">
        <v>62</v>
      </c>
      <c r="F676" s="296" t="s">
        <v>769</v>
      </c>
      <c r="G676" s="545" t="s">
        <v>1325</v>
      </c>
      <c r="H676" s="560">
        <v>21200000</v>
      </c>
      <c r="I676" s="232" t="s">
        <v>4007</v>
      </c>
      <c r="J676" s="517">
        <v>1125081309</v>
      </c>
      <c r="K676" s="538" t="s">
        <v>89</v>
      </c>
      <c r="L676" s="297">
        <v>1</v>
      </c>
      <c r="M676" s="297">
        <v>1288</v>
      </c>
      <c r="N676" s="299">
        <v>46087</v>
      </c>
      <c r="O676" s="567">
        <v>442550000</v>
      </c>
      <c r="P676" s="302">
        <v>46164</v>
      </c>
      <c r="Q676" s="293" t="s">
        <v>50</v>
      </c>
      <c r="R676" s="302">
        <v>46177</v>
      </c>
      <c r="S676" s="293">
        <v>2019</v>
      </c>
      <c r="T676" s="382">
        <v>221201</v>
      </c>
      <c r="U676" s="555">
        <f t="shared" ref="U676" si="366">+H676</f>
        <v>21200000</v>
      </c>
      <c r="V676" s="300">
        <v>46176</v>
      </c>
      <c r="W676" s="301" t="s">
        <v>4008</v>
      </c>
      <c r="X676" s="302">
        <v>46182</v>
      </c>
      <c r="Y676" s="307">
        <v>46303</v>
      </c>
      <c r="Z676" s="299"/>
      <c r="AA676" s="295"/>
      <c r="AB676" s="303">
        <f t="shared" si="358"/>
        <v>5300000</v>
      </c>
      <c r="AC676" s="295"/>
      <c r="AD676" s="629" t="s">
        <v>4009</v>
      </c>
      <c r="AE676" s="295">
        <v>0</v>
      </c>
      <c r="AF676" s="295">
        <v>0</v>
      </c>
      <c r="AG676" s="295">
        <v>0</v>
      </c>
      <c r="AH676" s="232" t="s">
        <v>4010</v>
      </c>
      <c r="AI676" s="232">
        <v>3159002584</v>
      </c>
      <c r="AJ676" s="366" t="s">
        <v>4011</v>
      </c>
      <c r="AK676" s="306">
        <v>37530</v>
      </c>
      <c r="AL676" s="293">
        <v>23</v>
      </c>
      <c r="AM676" s="301" t="str">
        <f t="shared" ref="AM676" si="367">+F676</f>
        <v>PSICOLOGO</v>
      </c>
      <c r="AN676" s="301" t="s">
        <v>4012</v>
      </c>
    </row>
    <row r="677" spans="1:40" ht="17.25" customHeight="1" x14ac:dyDescent="0.3">
      <c r="A677" s="580">
        <v>676</v>
      </c>
      <c r="B677" s="525" t="s">
        <v>1248</v>
      </c>
      <c r="C677" s="295" t="s">
        <v>1466</v>
      </c>
      <c r="D677" s="232" t="s">
        <v>3757</v>
      </c>
      <c r="E677" s="293" t="s">
        <v>62</v>
      </c>
      <c r="F677" s="296" t="s">
        <v>769</v>
      </c>
      <c r="G677" s="545" t="s">
        <v>1325</v>
      </c>
      <c r="H677" s="560">
        <v>21200000</v>
      </c>
      <c r="I677" s="232" t="s">
        <v>4013</v>
      </c>
      <c r="J677" s="517">
        <v>28540017</v>
      </c>
      <c r="K677" s="538" t="s">
        <v>89</v>
      </c>
      <c r="L677" s="297">
        <v>3</v>
      </c>
      <c r="M677" s="297">
        <v>1288</v>
      </c>
      <c r="N677" s="299">
        <v>46087</v>
      </c>
      <c r="O677" s="567">
        <v>442550000</v>
      </c>
      <c r="P677" s="302">
        <v>46164</v>
      </c>
      <c r="Q677" s="293" t="s">
        <v>50</v>
      </c>
      <c r="R677" s="302">
        <v>46169</v>
      </c>
      <c r="S677" s="293">
        <v>1973</v>
      </c>
      <c r="T677" s="382">
        <v>221201</v>
      </c>
      <c r="U677" s="555">
        <f t="shared" ref="U677" si="368">+H677</f>
        <v>21200000</v>
      </c>
      <c r="V677" s="300">
        <v>46178</v>
      </c>
      <c r="W677" s="301" t="s">
        <v>4014</v>
      </c>
      <c r="X677" s="302">
        <v>46183</v>
      </c>
      <c r="Y677" s="307">
        <v>46304</v>
      </c>
      <c r="Z677" s="299"/>
      <c r="AA677" s="295"/>
      <c r="AB677" s="303">
        <f t="shared" si="358"/>
        <v>5300000</v>
      </c>
      <c r="AC677" s="295"/>
      <c r="AD677" s="628" t="s">
        <v>4015</v>
      </c>
      <c r="AE677" s="295">
        <v>0</v>
      </c>
      <c r="AF677" s="295">
        <v>0</v>
      </c>
      <c r="AG677" s="295">
        <v>0</v>
      </c>
      <c r="AH677" s="232" t="s">
        <v>4016</v>
      </c>
      <c r="AI677" s="232">
        <v>3114836103</v>
      </c>
      <c r="AJ677" s="366" t="s">
        <v>4017</v>
      </c>
      <c r="AK677" s="306">
        <v>30448</v>
      </c>
      <c r="AL677" s="293">
        <v>42</v>
      </c>
      <c r="AM677" s="301" t="str">
        <f t="shared" ref="AM677" si="369">+F677</f>
        <v>PSICOLOGO</v>
      </c>
      <c r="AN677" s="301" t="s">
        <v>4018</v>
      </c>
    </row>
    <row r="678" spans="1:40" ht="17.25" customHeight="1" x14ac:dyDescent="0.3">
      <c r="A678" s="580">
        <v>677</v>
      </c>
      <c r="B678" s="525" t="s">
        <v>1248</v>
      </c>
      <c r="C678" s="295" t="s">
        <v>1466</v>
      </c>
      <c r="D678" s="232" t="s">
        <v>3757</v>
      </c>
      <c r="E678" s="293" t="s">
        <v>62</v>
      </c>
      <c r="F678" s="296" t="s">
        <v>769</v>
      </c>
      <c r="G678" s="545" t="s">
        <v>1325</v>
      </c>
      <c r="H678" s="560">
        <v>21200000</v>
      </c>
      <c r="I678" s="232" t="s">
        <v>4019</v>
      </c>
      <c r="J678" s="517">
        <v>65799878</v>
      </c>
      <c r="K678" s="538" t="s">
        <v>4020</v>
      </c>
      <c r="L678" s="297">
        <v>5</v>
      </c>
      <c r="M678" s="297">
        <v>1288</v>
      </c>
      <c r="N678" s="299">
        <v>46087</v>
      </c>
      <c r="O678" s="567">
        <v>442550000</v>
      </c>
      <c r="P678" s="302">
        <v>46164</v>
      </c>
      <c r="Q678" s="293" t="s">
        <v>50</v>
      </c>
      <c r="R678" s="302">
        <v>46190</v>
      </c>
      <c r="S678" s="293">
        <v>2071</v>
      </c>
      <c r="T678" s="382">
        <v>221201</v>
      </c>
      <c r="U678" s="555">
        <f t="shared" ref="U678:U680" si="370">+H678</f>
        <v>21200000</v>
      </c>
      <c r="V678" s="300">
        <v>46195</v>
      </c>
      <c r="W678" s="301" t="s">
        <v>4021</v>
      </c>
      <c r="X678" s="302">
        <v>46205</v>
      </c>
      <c r="Y678" s="307">
        <v>46327</v>
      </c>
      <c r="Z678" s="299"/>
      <c r="AA678" s="295"/>
      <c r="AB678" s="303">
        <f t="shared" si="358"/>
        <v>5300000</v>
      </c>
      <c r="AC678" s="295"/>
      <c r="AD678" s="629" t="s">
        <v>4022</v>
      </c>
      <c r="AE678" s="295">
        <v>0</v>
      </c>
      <c r="AF678" s="295">
        <v>0</v>
      </c>
      <c r="AG678" s="295">
        <v>0</v>
      </c>
      <c r="AH678" s="232" t="s">
        <v>4023</v>
      </c>
      <c r="AI678" s="232">
        <v>3168860253</v>
      </c>
      <c r="AJ678" s="366" t="s">
        <v>4017</v>
      </c>
      <c r="AK678" s="306">
        <v>28822</v>
      </c>
      <c r="AL678" s="293">
        <v>47</v>
      </c>
      <c r="AM678" s="301" t="str">
        <f t="shared" ref="AM678:AM680" si="371">+F678</f>
        <v>PSICOLOGO</v>
      </c>
      <c r="AN678" s="301" t="s">
        <v>4024</v>
      </c>
    </row>
    <row r="679" spans="1:40" ht="17.25" customHeight="1" x14ac:dyDescent="0.3">
      <c r="A679" s="576">
        <v>678</v>
      </c>
      <c r="B679" s="525" t="s">
        <v>1515</v>
      </c>
      <c r="C679" s="295" t="s">
        <v>1466</v>
      </c>
      <c r="D679" s="232" t="s">
        <v>3616</v>
      </c>
      <c r="E679" s="293" t="s">
        <v>62</v>
      </c>
      <c r="F679" s="295" t="s">
        <v>107</v>
      </c>
      <c r="G679" s="545" t="s">
        <v>1325</v>
      </c>
      <c r="H679" s="560">
        <v>25650000</v>
      </c>
      <c r="I679" s="232" t="s">
        <v>4025</v>
      </c>
      <c r="J679" s="517">
        <v>79581320</v>
      </c>
      <c r="K679" s="538" t="s">
        <v>170</v>
      </c>
      <c r="L679" s="297">
        <v>1</v>
      </c>
      <c r="M679" s="297">
        <v>1285</v>
      </c>
      <c r="N679" s="299">
        <v>46087</v>
      </c>
      <c r="O679" s="561">
        <v>1427850000</v>
      </c>
      <c r="P679" s="302">
        <v>46167</v>
      </c>
      <c r="Q679" s="293" t="s">
        <v>50</v>
      </c>
      <c r="R679" s="302">
        <v>46170</v>
      </c>
      <c r="S679" s="293">
        <v>1987</v>
      </c>
      <c r="T679" s="495">
        <v>221201</v>
      </c>
      <c r="U679" s="555">
        <f t="shared" si="370"/>
        <v>25650000</v>
      </c>
      <c r="V679" s="300">
        <v>46169</v>
      </c>
      <c r="W679" s="301" t="s">
        <v>4026</v>
      </c>
      <c r="X679" s="302">
        <v>46176</v>
      </c>
      <c r="Y679" s="307">
        <v>46267</v>
      </c>
      <c r="Z679" s="299"/>
      <c r="AA679" s="295"/>
      <c r="AB679" s="303">
        <f t="shared" ref="AB679:AB680" si="372">+U679/3</f>
        <v>8550000</v>
      </c>
      <c r="AC679" s="295"/>
      <c r="AD679" s="628" t="s">
        <v>4027</v>
      </c>
      <c r="AE679" s="295">
        <v>0</v>
      </c>
      <c r="AF679" s="295">
        <v>0</v>
      </c>
      <c r="AG679" s="295">
        <v>0</v>
      </c>
      <c r="AH679" s="232" t="s">
        <v>4028</v>
      </c>
      <c r="AI679" s="232">
        <v>3187526430</v>
      </c>
      <c r="AJ679" s="366" t="s">
        <v>4029</v>
      </c>
      <c r="AK679" s="306">
        <v>26127</v>
      </c>
      <c r="AL679" s="293">
        <v>53</v>
      </c>
      <c r="AM679" s="301" t="str">
        <f t="shared" si="371"/>
        <v>MÉDICO GENERAL</v>
      </c>
      <c r="AN679" s="301" t="s">
        <v>4030</v>
      </c>
    </row>
    <row r="680" spans="1:40" ht="17.25" customHeight="1" x14ac:dyDescent="0.3">
      <c r="A680" s="576">
        <v>679</v>
      </c>
      <c r="B680" s="525" t="s">
        <v>1248</v>
      </c>
      <c r="C680" s="295" t="s">
        <v>1466</v>
      </c>
      <c r="D680" s="232" t="s">
        <v>2757</v>
      </c>
      <c r="E680" s="293" t="s">
        <v>62</v>
      </c>
      <c r="F680" s="294" t="s">
        <v>1426</v>
      </c>
      <c r="G680" s="545" t="s">
        <v>1325</v>
      </c>
      <c r="H680" s="560">
        <v>19200000</v>
      </c>
      <c r="I680" s="262" t="s">
        <v>4031</v>
      </c>
      <c r="J680" s="517">
        <v>1005709138</v>
      </c>
      <c r="K680" s="538" t="s">
        <v>4032</v>
      </c>
      <c r="L680" s="297">
        <v>1</v>
      </c>
      <c r="M680" s="297">
        <v>1286</v>
      </c>
      <c r="N680" s="299">
        <v>46087</v>
      </c>
      <c r="O680" s="567">
        <v>1068800000</v>
      </c>
      <c r="P680" s="302">
        <v>46167</v>
      </c>
      <c r="Q680" s="293" t="s">
        <v>50</v>
      </c>
      <c r="R680" s="302">
        <v>46169</v>
      </c>
      <c r="S680" s="293">
        <v>1979</v>
      </c>
      <c r="T680" s="495">
        <v>221201</v>
      </c>
      <c r="U680" s="555">
        <f t="shared" si="370"/>
        <v>19200000</v>
      </c>
      <c r="V680" s="300">
        <v>46167</v>
      </c>
      <c r="W680" s="301" t="s">
        <v>4033</v>
      </c>
      <c r="X680" s="302">
        <v>46176</v>
      </c>
      <c r="Y680" s="307">
        <v>46267</v>
      </c>
      <c r="Z680" s="299"/>
      <c r="AA680" s="295"/>
      <c r="AB680" s="303">
        <f t="shared" si="372"/>
        <v>6400000</v>
      </c>
      <c r="AC680" s="295"/>
      <c r="AD680" s="629" t="s">
        <v>4034</v>
      </c>
      <c r="AE680" s="295">
        <v>0</v>
      </c>
      <c r="AF680" s="295">
        <v>0</v>
      </c>
      <c r="AG680" s="295">
        <v>0</v>
      </c>
      <c r="AH680" s="232" t="s">
        <v>4035</v>
      </c>
      <c r="AI680" s="232">
        <v>3145592725</v>
      </c>
      <c r="AJ680" s="366" t="s">
        <v>4036</v>
      </c>
      <c r="AK680" s="306">
        <v>37322</v>
      </c>
      <c r="AL680" s="293">
        <v>24</v>
      </c>
      <c r="AM680" s="301" t="str">
        <f t="shared" si="371"/>
        <v>ENFERMERO(A)</v>
      </c>
      <c r="AN680" s="301" t="s">
        <v>4037</v>
      </c>
    </row>
    <row r="681" spans="1:40" ht="17.25" customHeight="1" x14ac:dyDescent="0.3">
      <c r="A681" s="576">
        <v>680</v>
      </c>
      <c r="B681" s="525" t="s">
        <v>1515</v>
      </c>
      <c r="C681" s="295" t="s">
        <v>1466</v>
      </c>
      <c r="D681" s="232" t="s">
        <v>2399</v>
      </c>
      <c r="E681" s="293" t="s">
        <v>62</v>
      </c>
      <c r="F681" s="296" t="s">
        <v>769</v>
      </c>
      <c r="G681" s="545" t="s">
        <v>1325</v>
      </c>
      <c r="H681" s="555">
        <v>15900000</v>
      </c>
      <c r="I681" s="295" t="s">
        <v>4038</v>
      </c>
      <c r="J681" s="508">
        <v>1110539600</v>
      </c>
      <c r="K681" s="538" t="s">
        <v>89</v>
      </c>
      <c r="L681" s="297">
        <v>4</v>
      </c>
      <c r="M681" s="297">
        <v>1287</v>
      </c>
      <c r="N681" s="299">
        <v>46087</v>
      </c>
      <c r="O681" s="561">
        <v>885100000</v>
      </c>
      <c r="P681" s="302">
        <v>46167</v>
      </c>
      <c r="Q681" s="293" t="s">
        <v>50</v>
      </c>
      <c r="R681" s="302">
        <v>46167</v>
      </c>
      <c r="S681" s="293">
        <v>1950</v>
      </c>
      <c r="T681" s="495">
        <v>221201</v>
      </c>
      <c r="U681" s="555">
        <f>+H681</f>
        <v>15900000</v>
      </c>
      <c r="V681" s="300">
        <v>46167</v>
      </c>
      <c r="W681" s="301" t="s">
        <v>4039</v>
      </c>
      <c r="X681" s="302">
        <v>46175</v>
      </c>
      <c r="Y681" s="307">
        <v>46266</v>
      </c>
      <c r="Z681" s="299"/>
      <c r="AA681" s="295"/>
      <c r="AB681" s="303">
        <f t="shared" ref="AB681:AB682" si="373">+U681/3</f>
        <v>5300000</v>
      </c>
      <c r="AC681" s="295"/>
      <c r="AD681" s="628" t="s">
        <v>4040</v>
      </c>
      <c r="AE681" s="295">
        <v>0</v>
      </c>
      <c r="AF681" s="295">
        <v>0</v>
      </c>
      <c r="AG681" s="295">
        <v>0</v>
      </c>
      <c r="AH681" s="295" t="s">
        <v>4041</v>
      </c>
      <c r="AI681" s="312">
        <v>3008563829</v>
      </c>
      <c r="AJ681" s="312" t="s">
        <v>4042</v>
      </c>
      <c r="AK681" s="306">
        <v>34241</v>
      </c>
      <c r="AL681" s="293">
        <v>33</v>
      </c>
      <c r="AM681" s="301" t="s">
        <v>769</v>
      </c>
      <c r="AN681" s="301" t="s">
        <v>4037</v>
      </c>
    </row>
    <row r="682" spans="1:40" ht="17.25" customHeight="1" x14ac:dyDescent="0.3">
      <c r="A682" s="576">
        <v>681</v>
      </c>
      <c r="B682" s="525" t="s">
        <v>1248</v>
      </c>
      <c r="C682" s="295" t="s">
        <v>1466</v>
      </c>
      <c r="D682" s="232" t="s">
        <v>2732</v>
      </c>
      <c r="E682" s="293" t="s">
        <v>62</v>
      </c>
      <c r="F682" s="295" t="s">
        <v>434</v>
      </c>
      <c r="G682" s="545" t="s">
        <v>1325</v>
      </c>
      <c r="H682" s="560">
        <v>9450000</v>
      </c>
      <c r="I682" s="232" t="s">
        <v>4043</v>
      </c>
      <c r="J682" s="517">
        <v>1006030870</v>
      </c>
      <c r="K682" s="538" t="s">
        <v>1671</v>
      </c>
      <c r="L682" s="297">
        <v>2</v>
      </c>
      <c r="M682" s="297">
        <v>1289</v>
      </c>
      <c r="N682" s="299">
        <v>46087</v>
      </c>
      <c r="O682" s="561">
        <v>1578150000</v>
      </c>
      <c r="P682" s="302">
        <v>46167</v>
      </c>
      <c r="Q682" s="293" t="s">
        <v>50</v>
      </c>
      <c r="R682" s="302">
        <v>46167</v>
      </c>
      <c r="S682" s="293">
        <v>1951</v>
      </c>
      <c r="T682" s="495">
        <v>221202</v>
      </c>
      <c r="U682" s="555">
        <f t="shared" ref="U682" si="374">+H682</f>
        <v>9450000</v>
      </c>
      <c r="V682" s="300">
        <v>46167</v>
      </c>
      <c r="W682" s="301">
        <v>100056603</v>
      </c>
      <c r="X682" s="302">
        <v>46175</v>
      </c>
      <c r="Y682" s="307">
        <v>46266</v>
      </c>
      <c r="Z682" s="299"/>
      <c r="AA682" s="295"/>
      <c r="AB682" s="303">
        <f t="shared" si="373"/>
        <v>3150000</v>
      </c>
      <c r="AC682" s="295"/>
      <c r="AD682" s="629" t="s">
        <v>4044</v>
      </c>
      <c r="AE682" s="295">
        <v>0</v>
      </c>
      <c r="AF682" s="295">
        <v>0</v>
      </c>
      <c r="AG682" s="295">
        <v>0</v>
      </c>
      <c r="AH682" s="232" t="s">
        <v>4045</v>
      </c>
      <c r="AI682" s="232">
        <v>3213677775</v>
      </c>
      <c r="AJ682" s="366" t="s">
        <v>4046</v>
      </c>
      <c r="AK682" s="306">
        <v>35371</v>
      </c>
      <c r="AL682" s="293">
        <v>29</v>
      </c>
      <c r="AM682" s="301" t="str">
        <f t="shared" ref="AM682" si="375">+F682</f>
        <v>AUXILIAR DE ENFERMERIA</v>
      </c>
      <c r="AN682" s="301" t="s">
        <v>4047</v>
      </c>
    </row>
    <row r="683" spans="1:40" ht="17.25" customHeight="1" x14ac:dyDescent="0.3">
      <c r="A683" s="576">
        <v>682</v>
      </c>
      <c r="B683" s="525" t="s">
        <v>1248</v>
      </c>
      <c r="C683" s="295" t="s">
        <v>1466</v>
      </c>
      <c r="D683" s="232" t="s">
        <v>2732</v>
      </c>
      <c r="E683" s="293" t="s">
        <v>62</v>
      </c>
      <c r="F683" s="295" t="s">
        <v>434</v>
      </c>
      <c r="G683" s="545" t="s">
        <v>1325</v>
      </c>
      <c r="H683" s="560">
        <v>9450000</v>
      </c>
      <c r="I683" s="232" t="s">
        <v>4048</v>
      </c>
      <c r="J683" s="517">
        <v>38212490</v>
      </c>
      <c r="K683" s="538" t="s">
        <v>89</v>
      </c>
      <c r="L683" s="297">
        <v>4</v>
      </c>
      <c r="M683" s="297">
        <v>1289</v>
      </c>
      <c r="N683" s="299">
        <v>46087</v>
      </c>
      <c r="O683" s="561">
        <v>1578150000</v>
      </c>
      <c r="P683" s="302">
        <v>46167</v>
      </c>
      <c r="Q683" s="293" t="s">
        <v>50</v>
      </c>
      <c r="R683" s="302">
        <v>46168</v>
      </c>
      <c r="S683" s="293">
        <v>1958</v>
      </c>
      <c r="T683" s="495">
        <v>221202</v>
      </c>
      <c r="U683" s="555">
        <f t="shared" ref="U683" si="376">+H683</f>
        <v>9450000</v>
      </c>
      <c r="V683" s="300">
        <v>46168</v>
      </c>
      <c r="W683" s="301" t="s">
        <v>4049</v>
      </c>
      <c r="X683" s="302">
        <v>46177</v>
      </c>
      <c r="Y683" s="307">
        <v>46268</v>
      </c>
      <c r="Z683" s="299"/>
      <c r="AA683" s="295"/>
      <c r="AB683" s="303">
        <f t="shared" ref="AB683" si="377">+U683/3</f>
        <v>3150000</v>
      </c>
      <c r="AC683" s="295"/>
      <c r="AD683" s="628" t="s">
        <v>4050</v>
      </c>
      <c r="AE683" s="295">
        <v>0</v>
      </c>
      <c r="AF683" s="295">
        <v>0</v>
      </c>
      <c r="AG683" s="295">
        <v>0</v>
      </c>
      <c r="AH683" s="232" t="s">
        <v>4051</v>
      </c>
      <c r="AI683" s="232">
        <v>3154060099</v>
      </c>
      <c r="AJ683" s="366" t="s">
        <v>4052</v>
      </c>
      <c r="AK683" s="306">
        <v>31376</v>
      </c>
      <c r="AL683" s="293">
        <v>40</v>
      </c>
      <c r="AM683" s="301" t="str">
        <f t="shared" ref="AM683" si="378">+F683</f>
        <v>AUXILIAR DE ENFERMERIA</v>
      </c>
      <c r="AN683" s="301" t="s">
        <v>4047</v>
      </c>
    </row>
    <row r="684" spans="1:40" ht="17.25" customHeight="1" x14ac:dyDescent="0.3">
      <c r="A684" s="576">
        <v>683</v>
      </c>
      <c r="B684" s="525" t="s">
        <v>1248</v>
      </c>
      <c r="C684" s="295" t="s">
        <v>1466</v>
      </c>
      <c r="D684" s="232" t="s">
        <v>2732</v>
      </c>
      <c r="E684" s="293" t="s">
        <v>62</v>
      </c>
      <c r="F684" s="295" t="s">
        <v>434</v>
      </c>
      <c r="G684" s="545" t="s">
        <v>1325</v>
      </c>
      <c r="H684" s="560">
        <v>9450000</v>
      </c>
      <c r="I684" s="232" t="s">
        <v>4053</v>
      </c>
      <c r="J684" s="517">
        <v>1005741449</v>
      </c>
      <c r="K684" s="538" t="s">
        <v>2395</v>
      </c>
      <c r="L684" s="297">
        <v>1</v>
      </c>
      <c r="M684" s="297">
        <v>1289</v>
      </c>
      <c r="N684" s="299">
        <v>46087</v>
      </c>
      <c r="O684" s="561">
        <v>1578150000</v>
      </c>
      <c r="P684" s="302">
        <v>46167</v>
      </c>
      <c r="Q684" s="293" t="s">
        <v>50</v>
      </c>
      <c r="R684" s="302"/>
      <c r="S684" s="293"/>
      <c r="T684" s="495">
        <v>221202</v>
      </c>
      <c r="U684" s="555">
        <f t="shared" ref="U684:U686" si="379">+H684</f>
        <v>9450000</v>
      </c>
      <c r="V684" s="300"/>
      <c r="W684" s="301"/>
      <c r="X684" s="302"/>
      <c r="Y684" s="307" t="s">
        <v>892</v>
      </c>
      <c r="Z684" s="299"/>
      <c r="AA684" s="295"/>
      <c r="AB684" s="303">
        <f t="shared" ref="AB684:AB686" si="380">+U684/3</f>
        <v>3150000</v>
      </c>
      <c r="AC684" s="295"/>
      <c r="AD684" s="629" t="s">
        <v>4054</v>
      </c>
      <c r="AE684" s="295">
        <v>0</v>
      </c>
      <c r="AF684" s="295">
        <v>0</v>
      </c>
      <c r="AG684" s="295">
        <v>0</v>
      </c>
      <c r="AH684" s="232" t="s">
        <v>4055</v>
      </c>
      <c r="AI684" s="232">
        <v>3132807668</v>
      </c>
      <c r="AJ684" s="366" t="s">
        <v>4056</v>
      </c>
      <c r="AK684" s="306">
        <v>37517</v>
      </c>
      <c r="AL684" s="293">
        <v>23</v>
      </c>
      <c r="AM684" s="301" t="str">
        <f t="shared" ref="AM684" si="381">+F684</f>
        <v>AUXILIAR DE ENFERMERIA</v>
      </c>
      <c r="AN684" s="301" t="s">
        <v>4047</v>
      </c>
    </row>
    <row r="685" spans="1:40" ht="17.25" customHeight="1" x14ac:dyDescent="0.3">
      <c r="A685" s="572">
        <v>684</v>
      </c>
      <c r="B685" s="525" t="s">
        <v>41</v>
      </c>
      <c r="C685" s="295" t="s">
        <v>422</v>
      </c>
      <c r="D685" s="295" t="s">
        <v>423</v>
      </c>
      <c r="E685" s="293" t="s">
        <v>62</v>
      </c>
      <c r="F685" s="295" t="s">
        <v>424</v>
      </c>
      <c r="G685" s="545" t="s">
        <v>64</v>
      </c>
      <c r="H685" s="555">
        <v>18000000</v>
      </c>
      <c r="I685" s="295" t="s">
        <v>425</v>
      </c>
      <c r="J685" s="508" t="s">
        <v>426</v>
      </c>
      <c r="K685" s="533" t="s">
        <v>89</v>
      </c>
      <c r="L685" s="297">
        <v>9</v>
      </c>
      <c r="M685" s="297">
        <v>1601</v>
      </c>
      <c r="N685" s="298">
        <v>46163</v>
      </c>
      <c r="O685" s="561">
        <f>+H685</f>
        <v>18000000</v>
      </c>
      <c r="P685" s="302">
        <v>46168</v>
      </c>
      <c r="Q685" s="293" t="s">
        <v>50</v>
      </c>
      <c r="R685" s="302">
        <v>46168</v>
      </c>
      <c r="S685" s="293">
        <v>1959</v>
      </c>
      <c r="T685" s="495">
        <v>2101020301</v>
      </c>
      <c r="U685" s="555">
        <f t="shared" si="379"/>
        <v>18000000</v>
      </c>
      <c r="V685" s="300">
        <v>46168</v>
      </c>
      <c r="W685" s="301" t="s">
        <v>4057</v>
      </c>
      <c r="X685" s="302">
        <v>46169</v>
      </c>
      <c r="Y685" s="307">
        <v>46260</v>
      </c>
      <c r="Z685" s="299"/>
      <c r="AA685" s="298"/>
      <c r="AB685" s="303">
        <f t="shared" si="380"/>
        <v>6000000</v>
      </c>
      <c r="AC685" s="310"/>
      <c r="AD685" s="628" t="s">
        <v>4058</v>
      </c>
      <c r="AE685" s="295">
        <v>0</v>
      </c>
      <c r="AF685" s="295">
        <v>0</v>
      </c>
      <c r="AG685" s="295">
        <v>0</v>
      </c>
      <c r="AH685" s="295" t="s">
        <v>429</v>
      </c>
      <c r="AI685" s="295">
        <v>3103043838</v>
      </c>
      <c r="AJ685" s="312" t="s">
        <v>430</v>
      </c>
      <c r="AK685" s="306">
        <v>34090</v>
      </c>
      <c r="AL685" s="293">
        <v>32</v>
      </c>
      <c r="AM685" s="301" t="s">
        <v>431</v>
      </c>
      <c r="AN685" s="301" t="s">
        <v>64</v>
      </c>
    </row>
    <row r="686" spans="1:40" ht="17.25" customHeight="1" x14ac:dyDescent="0.3">
      <c r="A686" s="580">
        <v>685</v>
      </c>
      <c r="B686" s="525" t="s">
        <v>1677</v>
      </c>
      <c r="C686" s="295" t="s">
        <v>1466</v>
      </c>
      <c r="D686" s="232" t="s">
        <v>4059</v>
      </c>
      <c r="E686" s="293" t="s">
        <v>62</v>
      </c>
      <c r="F686" s="295" t="s">
        <v>434</v>
      </c>
      <c r="G686" s="545" t="s">
        <v>1677</v>
      </c>
      <c r="H686" s="555">
        <v>21700000</v>
      </c>
      <c r="I686" s="295" t="s">
        <v>4060</v>
      </c>
      <c r="J686" s="508">
        <v>1110533692</v>
      </c>
      <c r="K686" s="538" t="s">
        <v>89</v>
      </c>
      <c r="L686" s="297">
        <v>4</v>
      </c>
      <c r="M686" s="297">
        <v>1476</v>
      </c>
      <c r="N686" s="299">
        <v>46129</v>
      </c>
      <c r="O686" s="561">
        <f t="shared" ref="O686" si="382">+H686</f>
        <v>21700000</v>
      </c>
      <c r="P686" s="302">
        <v>46168</v>
      </c>
      <c r="Q686" s="293" t="s">
        <v>50</v>
      </c>
      <c r="R686" s="302">
        <v>46168</v>
      </c>
      <c r="S686" s="293">
        <v>1960</v>
      </c>
      <c r="T686" s="495">
        <v>220302</v>
      </c>
      <c r="U686" s="555">
        <f t="shared" si="379"/>
        <v>21700000</v>
      </c>
      <c r="V686" s="300">
        <v>46170</v>
      </c>
      <c r="W686" s="301" t="s">
        <v>4061</v>
      </c>
      <c r="X686" s="302">
        <v>46185</v>
      </c>
      <c r="Y686" s="307">
        <v>46386</v>
      </c>
      <c r="Z686" s="299"/>
      <c r="AA686" s="295"/>
      <c r="AB686" s="303">
        <f t="shared" si="380"/>
        <v>7233333.333333333</v>
      </c>
      <c r="AC686" s="295"/>
      <c r="AD686" s="629" t="s">
        <v>4062</v>
      </c>
      <c r="AE686" s="295">
        <v>0</v>
      </c>
      <c r="AF686" s="295">
        <v>0</v>
      </c>
      <c r="AG686" s="295">
        <v>0</v>
      </c>
      <c r="AH686" s="295" t="s">
        <v>4063</v>
      </c>
      <c r="AI686" s="295">
        <v>3124103601</v>
      </c>
      <c r="AJ686" s="312" t="s">
        <v>4064</v>
      </c>
      <c r="AK686" s="306">
        <v>34055</v>
      </c>
      <c r="AL686" s="293">
        <v>32</v>
      </c>
      <c r="AM686" s="301" t="s">
        <v>4065</v>
      </c>
      <c r="AN686" s="301" t="s">
        <v>1677</v>
      </c>
    </row>
    <row r="687" spans="1:40" ht="17.25" customHeight="1" x14ac:dyDescent="0.3">
      <c r="A687" s="580">
        <v>686</v>
      </c>
      <c r="B687" s="525" t="s">
        <v>1677</v>
      </c>
      <c r="C687" s="295" t="s">
        <v>1466</v>
      </c>
      <c r="D687" s="232" t="s">
        <v>4059</v>
      </c>
      <c r="E687" s="293" t="s">
        <v>62</v>
      </c>
      <c r="F687" s="295" t="s">
        <v>434</v>
      </c>
      <c r="G687" s="545" t="s">
        <v>1677</v>
      </c>
      <c r="H687" s="555">
        <v>21700000</v>
      </c>
      <c r="I687" s="295" t="s">
        <v>4066</v>
      </c>
      <c r="J687" s="508">
        <v>1110447854</v>
      </c>
      <c r="K687" s="538" t="s">
        <v>89</v>
      </c>
      <c r="L687" s="297">
        <v>2</v>
      </c>
      <c r="M687" s="297">
        <v>1476</v>
      </c>
      <c r="N687" s="299">
        <v>46129</v>
      </c>
      <c r="O687" s="561">
        <f t="shared" ref="O687" si="383">+H687</f>
        <v>21700000</v>
      </c>
      <c r="P687" s="302">
        <v>46168</v>
      </c>
      <c r="Q687" s="293" t="s">
        <v>50</v>
      </c>
      <c r="R687" s="302">
        <v>46168</v>
      </c>
      <c r="S687" s="293">
        <v>1961</v>
      </c>
      <c r="T687" s="495">
        <v>220302</v>
      </c>
      <c r="U687" s="555">
        <f t="shared" ref="U687" si="384">+H687</f>
        <v>21700000</v>
      </c>
      <c r="V687" s="300">
        <v>46170</v>
      </c>
      <c r="W687" s="301" t="s">
        <v>4067</v>
      </c>
      <c r="X687" s="302">
        <v>46182</v>
      </c>
      <c r="Y687" s="307">
        <v>46386</v>
      </c>
      <c r="Z687" s="299"/>
      <c r="AA687" s="295"/>
      <c r="AB687" s="303">
        <f t="shared" ref="AB687" si="385">+U687/3</f>
        <v>7233333.333333333</v>
      </c>
      <c r="AC687" s="295"/>
      <c r="AD687" s="628" t="s">
        <v>4068</v>
      </c>
      <c r="AE687" s="295">
        <v>0</v>
      </c>
      <c r="AF687" s="295">
        <v>0</v>
      </c>
      <c r="AG687" s="295">
        <v>0</v>
      </c>
      <c r="AH687" s="295" t="s">
        <v>4069</v>
      </c>
      <c r="AI687" s="295">
        <v>3322365392</v>
      </c>
      <c r="AJ687" s="312" t="s">
        <v>4070</v>
      </c>
      <c r="AK687" s="306">
        <v>31255</v>
      </c>
      <c r="AL687" s="293">
        <v>40</v>
      </c>
      <c r="AM687" s="301" t="s">
        <v>4065</v>
      </c>
      <c r="AN687" s="301" t="s">
        <v>1677</v>
      </c>
    </row>
    <row r="688" spans="1:40" ht="17.25" customHeight="1" x14ac:dyDescent="0.3">
      <c r="A688" s="580">
        <v>687</v>
      </c>
      <c r="B688" s="525" t="s">
        <v>1677</v>
      </c>
      <c r="C688" s="295" t="s">
        <v>1466</v>
      </c>
      <c r="D688" s="232" t="s">
        <v>4059</v>
      </c>
      <c r="E688" s="293" t="s">
        <v>62</v>
      </c>
      <c r="F688" s="295" t="s">
        <v>434</v>
      </c>
      <c r="G688" s="545" t="s">
        <v>1677</v>
      </c>
      <c r="H688" s="555">
        <v>21700000</v>
      </c>
      <c r="I688" s="295" t="s">
        <v>4071</v>
      </c>
      <c r="J688" s="508">
        <v>55060419</v>
      </c>
      <c r="K688" s="538" t="s">
        <v>4072</v>
      </c>
      <c r="L688" s="297">
        <v>9</v>
      </c>
      <c r="M688" s="297">
        <v>1476</v>
      </c>
      <c r="N688" s="299">
        <v>46129</v>
      </c>
      <c r="O688" s="561">
        <f t="shared" ref="O688" si="386">+H688</f>
        <v>21700000</v>
      </c>
      <c r="P688" s="302">
        <v>46168</v>
      </c>
      <c r="Q688" s="293" t="s">
        <v>50</v>
      </c>
      <c r="R688" s="302">
        <v>46174</v>
      </c>
      <c r="S688" s="293">
        <v>1993</v>
      </c>
      <c r="T688" s="495">
        <v>220302</v>
      </c>
      <c r="U688" s="555">
        <f t="shared" ref="U688" si="387">+H688</f>
        <v>21700000</v>
      </c>
      <c r="V688" s="300">
        <v>46175</v>
      </c>
      <c r="W688" s="301" t="s">
        <v>4073</v>
      </c>
      <c r="X688" s="302">
        <v>46178</v>
      </c>
      <c r="Y688" s="307">
        <v>46386</v>
      </c>
      <c r="Z688" s="299"/>
      <c r="AA688" s="295"/>
      <c r="AB688" s="303">
        <f t="shared" ref="AB688" si="388">+U688/3</f>
        <v>7233333.333333333</v>
      </c>
      <c r="AC688" s="295"/>
      <c r="AD688" s="629" t="s">
        <v>4074</v>
      </c>
      <c r="AE688" s="295">
        <v>0</v>
      </c>
      <c r="AF688" s="295">
        <v>0</v>
      </c>
      <c r="AG688" s="295">
        <v>0</v>
      </c>
      <c r="AH688" s="295" t="s">
        <v>4075</v>
      </c>
      <c r="AI688" s="295">
        <v>3102160879</v>
      </c>
      <c r="AJ688" s="312" t="s">
        <v>4076</v>
      </c>
      <c r="AK688" s="306">
        <v>25637</v>
      </c>
      <c r="AL688" s="293">
        <v>55</v>
      </c>
      <c r="AM688" s="301" t="s">
        <v>4065</v>
      </c>
      <c r="AN688" s="301" t="s">
        <v>1677</v>
      </c>
    </row>
    <row r="689" spans="1:40" ht="17.25" customHeight="1" x14ac:dyDescent="0.3">
      <c r="A689" s="580">
        <v>688</v>
      </c>
      <c r="B689" s="525" t="s">
        <v>1677</v>
      </c>
      <c r="C689" s="295" t="s">
        <v>1466</v>
      </c>
      <c r="D689" s="232" t="s">
        <v>4059</v>
      </c>
      <c r="E689" s="293" t="s">
        <v>62</v>
      </c>
      <c r="F689" s="295" t="s">
        <v>434</v>
      </c>
      <c r="G689" s="545" t="s">
        <v>1677</v>
      </c>
      <c r="H689" s="555">
        <v>21700000</v>
      </c>
      <c r="I689" s="295" t="s">
        <v>4077</v>
      </c>
      <c r="J689" s="508">
        <v>65758544</v>
      </c>
      <c r="K689" s="538" t="s">
        <v>89</v>
      </c>
      <c r="L689" s="297">
        <v>5</v>
      </c>
      <c r="M689" s="297">
        <v>1476</v>
      </c>
      <c r="N689" s="299">
        <v>46129</v>
      </c>
      <c r="O689" s="561">
        <f t="shared" ref="O689" si="389">+H689</f>
        <v>21700000</v>
      </c>
      <c r="P689" s="302">
        <v>46168</v>
      </c>
      <c r="Q689" s="293" t="s">
        <v>50</v>
      </c>
      <c r="R689" s="302">
        <v>46175</v>
      </c>
      <c r="S689" s="293">
        <v>2002</v>
      </c>
      <c r="T689" s="495">
        <v>220302</v>
      </c>
      <c r="U689" s="555">
        <f t="shared" ref="U689" si="390">+H689</f>
        <v>21700000</v>
      </c>
      <c r="V689" s="300">
        <v>46175</v>
      </c>
      <c r="W689" s="301" t="s">
        <v>4078</v>
      </c>
      <c r="X689" s="302">
        <v>46177</v>
      </c>
      <c r="Y689" s="307">
        <v>46386</v>
      </c>
      <c r="Z689" s="299"/>
      <c r="AA689" s="295"/>
      <c r="AB689" s="303">
        <f t="shared" ref="AB689" si="391">+U689/3</f>
        <v>7233333.333333333</v>
      </c>
      <c r="AC689" s="295"/>
      <c r="AD689" s="628" t="s">
        <v>4079</v>
      </c>
      <c r="AE689" s="295">
        <v>0</v>
      </c>
      <c r="AF689" s="295">
        <v>0</v>
      </c>
      <c r="AG689" s="295">
        <v>0</v>
      </c>
      <c r="AH689" s="295" t="s">
        <v>4080</v>
      </c>
      <c r="AI689" s="295">
        <v>3225117150</v>
      </c>
      <c r="AJ689" s="312" t="s">
        <v>4081</v>
      </c>
      <c r="AK689" s="306">
        <v>26766</v>
      </c>
      <c r="AL689" s="293">
        <v>52</v>
      </c>
      <c r="AM689" s="301" t="s">
        <v>4065</v>
      </c>
      <c r="AN689" s="301" t="s">
        <v>1677</v>
      </c>
    </row>
    <row r="690" spans="1:40" ht="17.25" customHeight="1" x14ac:dyDescent="0.3">
      <c r="A690" s="580">
        <v>689</v>
      </c>
      <c r="B690" s="525" t="s">
        <v>1677</v>
      </c>
      <c r="C690" s="295" t="s">
        <v>1466</v>
      </c>
      <c r="D690" s="614" t="s">
        <v>4059</v>
      </c>
      <c r="E690" s="293" t="s">
        <v>62</v>
      </c>
      <c r="F690" s="295" t="s">
        <v>434</v>
      </c>
      <c r="G690" s="545" t="s">
        <v>1677</v>
      </c>
      <c r="H690" s="555">
        <v>21700000</v>
      </c>
      <c r="I690" s="295" t="s">
        <v>4082</v>
      </c>
      <c r="J690" s="508" t="s">
        <v>4083</v>
      </c>
      <c r="K690" s="538" t="s">
        <v>89</v>
      </c>
      <c r="L690" s="297">
        <v>1</v>
      </c>
      <c r="M690" s="297">
        <v>1476</v>
      </c>
      <c r="N690" s="299">
        <v>46129</v>
      </c>
      <c r="O690" s="561">
        <f t="shared" ref="O690" si="392">+H690</f>
        <v>21700000</v>
      </c>
      <c r="P690" s="302">
        <v>46168</v>
      </c>
      <c r="Q690" s="293" t="s">
        <v>50</v>
      </c>
      <c r="R690" s="302">
        <v>46169</v>
      </c>
      <c r="S690" s="293">
        <v>1972</v>
      </c>
      <c r="T690" s="495">
        <v>220302</v>
      </c>
      <c r="U690" s="555">
        <f t="shared" ref="U690" si="393">+H690</f>
        <v>21700000</v>
      </c>
      <c r="V690" s="300">
        <v>46169</v>
      </c>
      <c r="W690" s="311" t="s">
        <v>4084</v>
      </c>
      <c r="X690" s="302">
        <v>46174</v>
      </c>
      <c r="Y690" s="307">
        <v>46386</v>
      </c>
      <c r="Z690" s="299"/>
      <c r="AA690" s="295"/>
      <c r="AB690" s="303">
        <f t="shared" ref="AB690" si="394">+U690/3</f>
        <v>7233333.333333333</v>
      </c>
      <c r="AC690" s="295"/>
      <c r="AD690" s="629" t="s">
        <v>4085</v>
      </c>
      <c r="AE690" s="295">
        <v>0</v>
      </c>
      <c r="AF690" s="295">
        <v>0</v>
      </c>
      <c r="AG690" s="295">
        <v>0</v>
      </c>
      <c r="AH690" s="295" t="s">
        <v>4086</v>
      </c>
      <c r="AI690" s="295">
        <v>3138165576</v>
      </c>
      <c r="AJ690" s="312" t="s">
        <v>4087</v>
      </c>
      <c r="AK690" s="306">
        <v>24838</v>
      </c>
      <c r="AL690" s="293">
        <v>57</v>
      </c>
      <c r="AM690" s="301" t="s">
        <v>4065</v>
      </c>
      <c r="AN690" s="301" t="s">
        <v>1677</v>
      </c>
    </row>
    <row r="691" spans="1:40" ht="17.25" customHeight="1" x14ac:dyDescent="0.3">
      <c r="A691" s="580">
        <v>690</v>
      </c>
      <c r="B691" s="525" t="s">
        <v>1677</v>
      </c>
      <c r="C691" s="295" t="s">
        <v>1466</v>
      </c>
      <c r="D691" s="232" t="s">
        <v>4059</v>
      </c>
      <c r="E691" s="293" t="s">
        <v>62</v>
      </c>
      <c r="F691" s="295" t="s">
        <v>434</v>
      </c>
      <c r="G691" s="545" t="s">
        <v>1677</v>
      </c>
      <c r="H691" s="555">
        <v>21700000</v>
      </c>
      <c r="I691" s="295" t="s">
        <v>4088</v>
      </c>
      <c r="J691" s="508">
        <v>1109069279</v>
      </c>
      <c r="K691" s="538" t="s">
        <v>2365</v>
      </c>
      <c r="L691" s="297">
        <v>1</v>
      </c>
      <c r="M691" s="297">
        <v>1476</v>
      </c>
      <c r="N691" s="299">
        <v>46129</v>
      </c>
      <c r="O691" s="561">
        <f t="shared" ref="O691" si="395">+H691</f>
        <v>21700000</v>
      </c>
      <c r="P691" s="302">
        <v>46168</v>
      </c>
      <c r="Q691" s="293" t="s">
        <v>50</v>
      </c>
      <c r="R691" s="302">
        <v>46170</v>
      </c>
      <c r="S691" s="293">
        <v>1988</v>
      </c>
      <c r="T691" s="495">
        <v>220302</v>
      </c>
      <c r="U691" s="555">
        <f t="shared" ref="U691" si="396">+H691</f>
        <v>21700000</v>
      </c>
      <c r="V691" s="300">
        <v>46169</v>
      </c>
      <c r="W691" s="301" t="s">
        <v>4089</v>
      </c>
      <c r="X691" s="302">
        <v>46183</v>
      </c>
      <c r="Y691" s="307">
        <v>46386</v>
      </c>
      <c r="Z691" s="299"/>
      <c r="AA691" s="295"/>
      <c r="AB691" s="303">
        <f t="shared" ref="AB691" si="397">+U691/3</f>
        <v>7233333.333333333</v>
      </c>
      <c r="AC691" s="295"/>
      <c r="AD691" s="628" t="s">
        <v>4090</v>
      </c>
      <c r="AE691" s="295">
        <v>0</v>
      </c>
      <c r="AF691" s="295">
        <v>0</v>
      </c>
      <c r="AG691" s="295">
        <v>0</v>
      </c>
      <c r="AH691" s="295" t="s">
        <v>4091</v>
      </c>
      <c r="AI691" s="295">
        <v>3104492577</v>
      </c>
      <c r="AJ691" s="312" t="s">
        <v>4092</v>
      </c>
      <c r="AK691" s="306">
        <v>37697</v>
      </c>
      <c r="AL691" s="293">
        <v>23</v>
      </c>
      <c r="AM691" s="301" t="s">
        <v>4065</v>
      </c>
      <c r="AN691" s="301" t="s">
        <v>1677</v>
      </c>
    </row>
    <row r="692" spans="1:40" ht="17.25" customHeight="1" x14ac:dyDescent="0.3">
      <c r="A692" s="580">
        <v>691</v>
      </c>
      <c r="B692" s="525" t="s">
        <v>1677</v>
      </c>
      <c r="C692" s="295" t="s">
        <v>1466</v>
      </c>
      <c r="D692" s="232" t="s">
        <v>4059</v>
      </c>
      <c r="E692" s="293" t="s">
        <v>62</v>
      </c>
      <c r="F692" s="295" t="s">
        <v>434</v>
      </c>
      <c r="G692" s="545" t="s">
        <v>1677</v>
      </c>
      <c r="H692" s="555">
        <v>21700000</v>
      </c>
      <c r="I692" s="295" t="s">
        <v>4093</v>
      </c>
      <c r="J692" s="508">
        <v>65736609</v>
      </c>
      <c r="K692" s="538" t="s">
        <v>89</v>
      </c>
      <c r="L692" s="297">
        <v>0</v>
      </c>
      <c r="M692" s="297">
        <v>1476</v>
      </c>
      <c r="N692" s="299">
        <v>46129</v>
      </c>
      <c r="O692" s="561">
        <f t="shared" ref="O692" si="398">+H692</f>
        <v>21700000</v>
      </c>
      <c r="P692" s="302">
        <v>46168</v>
      </c>
      <c r="Q692" s="293" t="s">
        <v>50</v>
      </c>
      <c r="R692" s="302">
        <v>46169</v>
      </c>
      <c r="S692" s="293">
        <v>1971</v>
      </c>
      <c r="T692" s="495">
        <v>220302</v>
      </c>
      <c r="U692" s="555">
        <f t="shared" ref="U692" si="399">+H692</f>
        <v>21700000</v>
      </c>
      <c r="V692" s="300">
        <v>46169</v>
      </c>
      <c r="W692" s="301" t="s">
        <v>4094</v>
      </c>
      <c r="X692" s="302">
        <v>46176</v>
      </c>
      <c r="Y692" s="307">
        <v>46386</v>
      </c>
      <c r="Z692" s="299"/>
      <c r="AA692" s="295"/>
      <c r="AB692" s="303">
        <f t="shared" ref="AB692" si="400">+U692/3</f>
        <v>7233333.333333333</v>
      </c>
      <c r="AC692" s="295"/>
      <c r="AD692" s="629" t="s">
        <v>4095</v>
      </c>
      <c r="AE692" s="295">
        <v>0</v>
      </c>
      <c r="AF692" s="295">
        <v>0</v>
      </c>
      <c r="AG692" s="295">
        <v>0</v>
      </c>
      <c r="AH692" s="295" t="s">
        <v>4096</v>
      </c>
      <c r="AI692" s="295">
        <v>3156970602</v>
      </c>
      <c r="AJ692" s="312" t="s">
        <v>4097</v>
      </c>
      <c r="AK692" s="306">
        <v>24506</v>
      </c>
      <c r="AL692" s="293">
        <v>59</v>
      </c>
      <c r="AM692" s="301" t="s">
        <v>4065</v>
      </c>
      <c r="AN692" s="301" t="s">
        <v>1677</v>
      </c>
    </row>
    <row r="693" spans="1:40" ht="17.25" customHeight="1" x14ac:dyDescent="0.3">
      <c r="A693" s="580">
        <v>692</v>
      </c>
      <c r="B693" s="525" t="s">
        <v>1677</v>
      </c>
      <c r="C693" s="295" t="s">
        <v>1466</v>
      </c>
      <c r="D693" s="232" t="s">
        <v>4059</v>
      </c>
      <c r="E693" s="293" t="s">
        <v>62</v>
      </c>
      <c r="F693" s="295" t="s">
        <v>434</v>
      </c>
      <c r="G693" s="545" t="s">
        <v>1677</v>
      </c>
      <c r="H693" s="555">
        <v>21700000</v>
      </c>
      <c r="I693" s="295" t="s">
        <v>4098</v>
      </c>
      <c r="J693" s="508">
        <v>1110540039</v>
      </c>
      <c r="K693" s="538" t="s">
        <v>89</v>
      </c>
      <c r="L693" s="297">
        <v>3</v>
      </c>
      <c r="M693" s="297">
        <v>1476</v>
      </c>
      <c r="N693" s="299">
        <v>46129</v>
      </c>
      <c r="O693" s="561">
        <f t="shared" ref="O693" si="401">+H693</f>
        <v>21700000</v>
      </c>
      <c r="P693" s="302">
        <v>46168</v>
      </c>
      <c r="Q693" s="293" t="s">
        <v>50</v>
      </c>
      <c r="R693" s="302">
        <v>46170</v>
      </c>
      <c r="S693" s="293">
        <v>1989</v>
      </c>
      <c r="T693" s="495">
        <v>220302</v>
      </c>
      <c r="U693" s="555">
        <f t="shared" ref="U693" si="402">+H693</f>
        <v>21700000</v>
      </c>
      <c r="V693" s="300">
        <v>46170</v>
      </c>
      <c r="W693" s="301" t="s">
        <v>4099</v>
      </c>
      <c r="X693" s="302">
        <v>46182</v>
      </c>
      <c r="Y693" s="307">
        <v>46386</v>
      </c>
      <c r="Z693" s="299"/>
      <c r="AA693" s="295"/>
      <c r="AB693" s="303">
        <f t="shared" ref="AB693" si="403">+U693/3</f>
        <v>7233333.333333333</v>
      </c>
      <c r="AC693" s="295"/>
      <c r="AD693" s="628" t="s">
        <v>4100</v>
      </c>
      <c r="AE693" s="295">
        <v>0</v>
      </c>
      <c r="AF693" s="295">
        <v>0</v>
      </c>
      <c r="AG693" s="295">
        <v>0</v>
      </c>
      <c r="AH693" s="295" t="s">
        <v>4101</v>
      </c>
      <c r="AI693" s="295">
        <v>3213221773</v>
      </c>
      <c r="AJ693" s="312" t="s">
        <v>4102</v>
      </c>
      <c r="AK693" s="306">
        <v>34226</v>
      </c>
      <c r="AL693" s="293">
        <v>32</v>
      </c>
      <c r="AM693" s="301" t="s">
        <v>4065</v>
      </c>
      <c r="AN693" s="301" t="s">
        <v>1677</v>
      </c>
    </row>
    <row r="694" spans="1:40" ht="17.25" customHeight="1" x14ac:dyDescent="0.3">
      <c r="A694" s="580">
        <v>693</v>
      </c>
      <c r="B694" s="525" t="s">
        <v>1677</v>
      </c>
      <c r="C694" s="295" t="s">
        <v>1466</v>
      </c>
      <c r="D694" s="262" t="s">
        <v>4103</v>
      </c>
      <c r="E694" s="293" t="s">
        <v>62</v>
      </c>
      <c r="F694" s="295" t="s">
        <v>434</v>
      </c>
      <c r="G694" s="545" t="s">
        <v>1677</v>
      </c>
      <c r="H694" s="555">
        <v>15500000</v>
      </c>
      <c r="I694" s="295" t="s">
        <v>4104</v>
      </c>
      <c r="J694" s="508">
        <v>1106739190</v>
      </c>
      <c r="K694" s="538" t="s">
        <v>1225</v>
      </c>
      <c r="L694" s="297">
        <v>1</v>
      </c>
      <c r="M694" s="297">
        <v>1476</v>
      </c>
      <c r="N694" s="299">
        <v>46129</v>
      </c>
      <c r="O694" s="561">
        <f t="shared" ref="O694" si="404">+H694</f>
        <v>15500000</v>
      </c>
      <c r="P694" s="302">
        <v>46168</v>
      </c>
      <c r="Q694" s="293" t="s">
        <v>50</v>
      </c>
      <c r="R694" s="302">
        <v>46169</v>
      </c>
      <c r="S694" s="293">
        <v>1970</v>
      </c>
      <c r="T694" s="495">
        <v>220302</v>
      </c>
      <c r="U694" s="555">
        <f t="shared" ref="U694" si="405">+H694</f>
        <v>15500000</v>
      </c>
      <c r="V694" s="300">
        <v>46177</v>
      </c>
      <c r="W694" s="301" t="s">
        <v>4105</v>
      </c>
      <c r="X694" s="302">
        <v>46185</v>
      </c>
      <c r="Y694" s="307">
        <v>46337</v>
      </c>
      <c r="Z694" s="299"/>
      <c r="AA694" s="295"/>
      <c r="AB694" s="303">
        <f t="shared" ref="AB694" si="406">+U694/3</f>
        <v>5166666.666666667</v>
      </c>
      <c r="AC694" s="295"/>
      <c r="AD694" s="629" t="s">
        <v>4106</v>
      </c>
      <c r="AE694" s="295">
        <v>0</v>
      </c>
      <c r="AF694" s="295">
        <v>0</v>
      </c>
      <c r="AG694" s="295">
        <v>0</v>
      </c>
      <c r="AH694" s="295" t="s">
        <v>4107</v>
      </c>
      <c r="AI694" s="295">
        <v>3134503730</v>
      </c>
      <c r="AJ694" s="312" t="s">
        <v>4108</v>
      </c>
      <c r="AK694" s="306">
        <v>32753</v>
      </c>
      <c r="AL694" s="293">
        <v>36</v>
      </c>
      <c r="AM694" s="301" t="s">
        <v>4065</v>
      </c>
      <c r="AN694" s="301" t="s">
        <v>1677</v>
      </c>
    </row>
    <row r="695" spans="1:40" ht="17.25" customHeight="1" x14ac:dyDescent="0.3">
      <c r="A695" s="580">
        <v>694</v>
      </c>
      <c r="B695" s="525" t="s">
        <v>1677</v>
      </c>
      <c r="C695" s="295" t="s">
        <v>1466</v>
      </c>
      <c r="D695" s="262" t="s">
        <v>4103</v>
      </c>
      <c r="E695" s="293" t="s">
        <v>62</v>
      </c>
      <c r="F695" s="295" t="s">
        <v>434</v>
      </c>
      <c r="G695" s="545" t="s">
        <v>1677</v>
      </c>
      <c r="H695" s="555">
        <v>15500000</v>
      </c>
      <c r="I695" s="295" t="s">
        <v>4109</v>
      </c>
      <c r="J695" s="508">
        <v>1110561234</v>
      </c>
      <c r="K695" s="538" t="s">
        <v>89</v>
      </c>
      <c r="L695" s="297">
        <v>3</v>
      </c>
      <c r="M695" s="297">
        <v>1476</v>
      </c>
      <c r="N695" s="299">
        <v>46129</v>
      </c>
      <c r="O695" s="561">
        <f t="shared" ref="O695" si="407">+H695</f>
        <v>15500000</v>
      </c>
      <c r="P695" s="302">
        <v>46168</v>
      </c>
      <c r="Q695" s="293" t="s">
        <v>50</v>
      </c>
      <c r="R695" s="302">
        <v>46169</v>
      </c>
      <c r="S695" s="293">
        <v>1969</v>
      </c>
      <c r="T695" s="495">
        <v>220302</v>
      </c>
      <c r="U695" s="555">
        <f t="shared" ref="U695" si="408">+H695</f>
        <v>15500000</v>
      </c>
      <c r="V695" s="300">
        <v>46169</v>
      </c>
      <c r="W695" s="301" t="s">
        <v>4110</v>
      </c>
      <c r="X695" s="302">
        <v>46176</v>
      </c>
      <c r="Y695" s="307">
        <v>46328</v>
      </c>
      <c r="Z695" s="299"/>
      <c r="AA695" s="295"/>
      <c r="AB695" s="303">
        <f t="shared" ref="AB695" si="409">+U695/3</f>
        <v>5166666.666666667</v>
      </c>
      <c r="AC695" s="295"/>
      <c r="AD695" s="628" t="s">
        <v>4111</v>
      </c>
      <c r="AE695" s="295">
        <v>0</v>
      </c>
      <c r="AF695" s="295">
        <v>0</v>
      </c>
      <c r="AG695" s="295">
        <v>0</v>
      </c>
      <c r="AH695" s="295" t="s">
        <v>4112</v>
      </c>
      <c r="AI695" s="295">
        <v>3222938761</v>
      </c>
      <c r="AJ695" s="312" t="s">
        <v>4113</v>
      </c>
      <c r="AK695" s="306">
        <v>34903</v>
      </c>
      <c r="AL695" s="293">
        <v>30</v>
      </c>
      <c r="AM695" s="301" t="s">
        <v>4065</v>
      </c>
      <c r="AN695" s="301" t="s">
        <v>1677</v>
      </c>
    </row>
    <row r="696" spans="1:40" ht="17.25" customHeight="1" x14ac:dyDescent="0.3">
      <c r="A696" s="580">
        <v>695</v>
      </c>
      <c r="B696" s="525" t="s">
        <v>1677</v>
      </c>
      <c r="C696" s="295" t="s">
        <v>1466</v>
      </c>
      <c r="D696" s="262" t="s">
        <v>4103</v>
      </c>
      <c r="E696" s="293" t="s">
        <v>62</v>
      </c>
      <c r="F696" s="295" t="s">
        <v>434</v>
      </c>
      <c r="G696" s="545" t="s">
        <v>1677</v>
      </c>
      <c r="H696" s="555">
        <v>15500000</v>
      </c>
      <c r="I696" s="295" t="s">
        <v>4114</v>
      </c>
      <c r="J696" s="508">
        <v>28977887</v>
      </c>
      <c r="K696" s="538" t="s">
        <v>240</v>
      </c>
      <c r="L696" s="297">
        <v>0</v>
      </c>
      <c r="M696" s="297">
        <v>1476</v>
      </c>
      <c r="N696" s="299">
        <v>46129</v>
      </c>
      <c r="O696" s="561">
        <f t="shared" ref="O696" si="410">+H696</f>
        <v>15500000</v>
      </c>
      <c r="P696" s="302">
        <v>46168</v>
      </c>
      <c r="Q696" s="293" t="s">
        <v>50</v>
      </c>
      <c r="R696" s="302">
        <v>46169</v>
      </c>
      <c r="S696" s="293">
        <v>1968</v>
      </c>
      <c r="T696" s="495">
        <v>220302</v>
      </c>
      <c r="U696" s="555">
        <f t="shared" ref="U696" si="411">+H696</f>
        <v>15500000</v>
      </c>
      <c r="V696" s="300">
        <v>46169</v>
      </c>
      <c r="W696" s="301" t="s">
        <v>4115</v>
      </c>
      <c r="X696" s="302">
        <v>46178</v>
      </c>
      <c r="Y696" s="307">
        <v>46330</v>
      </c>
      <c r="Z696" s="299"/>
      <c r="AA696" s="295"/>
      <c r="AB696" s="303">
        <f t="shared" ref="AB696" si="412">+U696/3</f>
        <v>5166666.666666667</v>
      </c>
      <c r="AC696" s="295"/>
      <c r="AD696" s="629" t="s">
        <v>4116</v>
      </c>
      <c r="AE696" s="295">
        <v>0</v>
      </c>
      <c r="AF696" s="295">
        <v>0</v>
      </c>
      <c r="AG696" s="295">
        <v>0</v>
      </c>
      <c r="AH696" s="295" t="s">
        <v>4117</v>
      </c>
      <c r="AI696" s="295">
        <v>3103392123</v>
      </c>
      <c r="AJ696" s="312" t="s">
        <v>4118</v>
      </c>
      <c r="AK696" s="306">
        <v>25833</v>
      </c>
      <c r="AL696" s="293">
        <v>55</v>
      </c>
      <c r="AM696" s="301" t="s">
        <v>4065</v>
      </c>
      <c r="AN696" s="301" t="s">
        <v>1677</v>
      </c>
    </row>
    <row r="697" spans="1:40" ht="17.25" customHeight="1" x14ac:dyDescent="0.3">
      <c r="A697" s="580">
        <v>696</v>
      </c>
      <c r="B697" s="525" t="s">
        <v>1677</v>
      </c>
      <c r="C697" s="295" t="s">
        <v>1466</v>
      </c>
      <c r="D697" s="262" t="s">
        <v>4103</v>
      </c>
      <c r="E697" s="293" t="s">
        <v>62</v>
      </c>
      <c r="F697" s="295" t="s">
        <v>434</v>
      </c>
      <c r="G697" s="545" t="s">
        <v>1677</v>
      </c>
      <c r="H697" s="555">
        <v>15500000</v>
      </c>
      <c r="I697" s="295" t="s">
        <v>4119</v>
      </c>
      <c r="J697" s="508">
        <v>28550638</v>
      </c>
      <c r="K697" s="538" t="s">
        <v>89</v>
      </c>
      <c r="L697" s="297">
        <v>1</v>
      </c>
      <c r="M697" s="297">
        <v>1476</v>
      </c>
      <c r="N697" s="299">
        <v>46129</v>
      </c>
      <c r="O697" s="561">
        <f t="shared" ref="O697" si="413">+H697</f>
        <v>15500000</v>
      </c>
      <c r="P697" s="302">
        <v>46168</v>
      </c>
      <c r="Q697" s="293" t="s">
        <v>50</v>
      </c>
      <c r="R697" s="302">
        <v>46169</v>
      </c>
      <c r="S697" s="293">
        <v>1967</v>
      </c>
      <c r="T697" s="495">
        <v>220302</v>
      </c>
      <c r="U697" s="555">
        <f t="shared" ref="U697" si="414">+H697</f>
        <v>15500000</v>
      </c>
      <c r="V697" s="300">
        <v>46169</v>
      </c>
      <c r="W697" s="301" t="s">
        <v>4120</v>
      </c>
      <c r="X697" s="302">
        <v>46178</v>
      </c>
      <c r="Y697" s="307">
        <v>46330</v>
      </c>
      <c r="Z697" s="299"/>
      <c r="AA697" s="295"/>
      <c r="AB697" s="303">
        <f t="shared" ref="AB697" si="415">+U697/3</f>
        <v>5166666.666666667</v>
      </c>
      <c r="AC697" s="295"/>
      <c r="AD697" s="628" t="s">
        <v>4121</v>
      </c>
      <c r="AE697" s="295">
        <v>0</v>
      </c>
      <c r="AF697" s="295">
        <v>0</v>
      </c>
      <c r="AG697" s="295">
        <v>0</v>
      </c>
      <c r="AH697" s="295" t="s">
        <v>4122</v>
      </c>
      <c r="AI697" s="295">
        <v>3203990564</v>
      </c>
      <c r="AJ697" s="312" t="s">
        <v>4123</v>
      </c>
      <c r="AK697" s="306">
        <v>29913</v>
      </c>
      <c r="AL697" s="293">
        <v>44</v>
      </c>
      <c r="AM697" s="301" t="s">
        <v>4065</v>
      </c>
      <c r="AN697" s="301" t="s">
        <v>1677</v>
      </c>
    </row>
    <row r="698" spans="1:40" ht="17.25" customHeight="1" x14ac:dyDescent="0.3">
      <c r="A698" s="580">
        <v>697</v>
      </c>
      <c r="B698" s="525" t="s">
        <v>1677</v>
      </c>
      <c r="C698" s="295" t="s">
        <v>1466</v>
      </c>
      <c r="D698" s="262" t="s">
        <v>4103</v>
      </c>
      <c r="E698" s="293" t="s">
        <v>62</v>
      </c>
      <c r="F698" s="295" t="s">
        <v>434</v>
      </c>
      <c r="G698" s="545" t="s">
        <v>1677</v>
      </c>
      <c r="H698" s="555">
        <v>15500000</v>
      </c>
      <c r="I698" s="295" t="s">
        <v>4124</v>
      </c>
      <c r="J698" s="508">
        <v>1013681712</v>
      </c>
      <c r="K698" s="538" t="s">
        <v>170</v>
      </c>
      <c r="L698" s="297">
        <v>5</v>
      </c>
      <c r="M698" s="297">
        <v>1476</v>
      </c>
      <c r="N698" s="299">
        <v>46129</v>
      </c>
      <c r="O698" s="561">
        <f t="shared" ref="O698" si="416">+H698</f>
        <v>15500000</v>
      </c>
      <c r="P698" s="302">
        <v>46168</v>
      </c>
      <c r="Q698" s="293" t="s">
        <v>50</v>
      </c>
      <c r="R698" s="302">
        <v>46169</v>
      </c>
      <c r="S698" s="293">
        <v>1980</v>
      </c>
      <c r="T698" s="495">
        <v>220302</v>
      </c>
      <c r="U698" s="555">
        <f t="shared" ref="U698" si="417">+H698</f>
        <v>15500000</v>
      </c>
      <c r="V698" s="300">
        <v>46169</v>
      </c>
      <c r="W698" s="301" t="s">
        <v>4125</v>
      </c>
      <c r="X698" s="302">
        <v>46182</v>
      </c>
      <c r="Y698" s="307">
        <v>46334</v>
      </c>
      <c r="Z698" s="299"/>
      <c r="AA698" s="295"/>
      <c r="AB698" s="303">
        <f t="shared" ref="AB698" si="418">+U698/3</f>
        <v>5166666.666666667</v>
      </c>
      <c r="AC698" s="295"/>
      <c r="AD698" s="629" t="s">
        <v>4126</v>
      </c>
      <c r="AE698" s="295">
        <v>0</v>
      </c>
      <c r="AF698" s="295">
        <v>0</v>
      </c>
      <c r="AG698" s="295">
        <v>0</v>
      </c>
      <c r="AH698" s="295" t="s">
        <v>4127</v>
      </c>
      <c r="AI698" s="295">
        <v>3212263086</v>
      </c>
      <c r="AJ698" s="312" t="s">
        <v>4128</v>
      </c>
      <c r="AK698" s="306">
        <v>35945</v>
      </c>
      <c r="AL698" s="293">
        <v>27</v>
      </c>
      <c r="AM698" s="301" t="s">
        <v>4065</v>
      </c>
      <c r="AN698" s="301" t="s">
        <v>1677</v>
      </c>
    </row>
    <row r="699" spans="1:40" ht="17.25" customHeight="1" x14ac:dyDescent="0.3">
      <c r="A699" s="580">
        <v>698</v>
      </c>
      <c r="B699" s="525" t="s">
        <v>1677</v>
      </c>
      <c r="C699" s="295" t="s">
        <v>1466</v>
      </c>
      <c r="D699" s="232" t="s">
        <v>4129</v>
      </c>
      <c r="E699" s="293" t="s">
        <v>62</v>
      </c>
      <c r="F699" s="294" t="s">
        <v>1426</v>
      </c>
      <c r="G699" s="545" t="s">
        <v>1677</v>
      </c>
      <c r="H699" s="555">
        <v>31500000</v>
      </c>
      <c r="I699" s="295" t="s">
        <v>4130</v>
      </c>
      <c r="J699" s="508">
        <v>53051315</v>
      </c>
      <c r="K699" s="538" t="s">
        <v>170</v>
      </c>
      <c r="L699" s="297">
        <v>6</v>
      </c>
      <c r="M699" s="297">
        <v>1473</v>
      </c>
      <c r="N699" s="299">
        <v>46129</v>
      </c>
      <c r="O699" s="561">
        <v>247500000</v>
      </c>
      <c r="P699" s="302">
        <v>46168</v>
      </c>
      <c r="Q699" s="293" t="s">
        <v>50</v>
      </c>
      <c r="R699" s="302">
        <v>46169</v>
      </c>
      <c r="S699" s="293">
        <v>1981</v>
      </c>
      <c r="T699" s="495">
        <v>220301</v>
      </c>
      <c r="U699" s="555">
        <f t="shared" ref="U699" si="419">+H699</f>
        <v>31500000</v>
      </c>
      <c r="V699" s="300">
        <v>46169</v>
      </c>
      <c r="W699" s="301" t="s">
        <v>4131</v>
      </c>
      <c r="X699" s="302">
        <v>46178</v>
      </c>
      <c r="Y699" s="307">
        <v>46386</v>
      </c>
      <c r="Z699" s="299"/>
      <c r="AA699" s="295"/>
      <c r="AB699" s="303">
        <f t="shared" ref="AB699" si="420">+U699/3</f>
        <v>10500000</v>
      </c>
      <c r="AC699" s="295"/>
      <c r="AD699" s="628" t="s">
        <v>4132</v>
      </c>
      <c r="AE699" s="295">
        <v>0</v>
      </c>
      <c r="AF699" s="295">
        <v>0</v>
      </c>
      <c r="AG699" s="295">
        <v>0</v>
      </c>
      <c r="AH699" s="295" t="s">
        <v>4133</v>
      </c>
      <c r="AI699" s="295">
        <v>3007193299</v>
      </c>
      <c r="AJ699" s="312" t="s">
        <v>4134</v>
      </c>
      <c r="AK699" s="306">
        <v>30725</v>
      </c>
      <c r="AL699" s="293">
        <v>42</v>
      </c>
      <c r="AM699" s="301" t="s">
        <v>1432</v>
      </c>
      <c r="AN699" s="301" t="s">
        <v>1677</v>
      </c>
    </row>
    <row r="700" spans="1:40" ht="17.25" customHeight="1" x14ac:dyDescent="0.3">
      <c r="A700" s="580">
        <v>699</v>
      </c>
      <c r="B700" s="525" t="s">
        <v>1677</v>
      </c>
      <c r="C700" s="295" t="s">
        <v>1466</v>
      </c>
      <c r="D700" s="614" t="s">
        <v>4129</v>
      </c>
      <c r="E700" s="293" t="s">
        <v>62</v>
      </c>
      <c r="F700" s="294" t="s">
        <v>1426</v>
      </c>
      <c r="G700" s="545" t="s">
        <v>1677</v>
      </c>
      <c r="H700" s="555">
        <v>31500000</v>
      </c>
      <c r="I700" s="295" t="s">
        <v>4135</v>
      </c>
      <c r="J700" s="508">
        <v>1110458300</v>
      </c>
      <c r="K700" s="538" t="s">
        <v>89</v>
      </c>
      <c r="L700" s="297">
        <v>1</v>
      </c>
      <c r="M700" s="297">
        <v>1473</v>
      </c>
      <c r="N700" s="299">
        <v>46129</v>
      </c>
      <c r="O700" s="561">
        <v>247500000</v>
      </c>
      <c r="P700" s="302">
        <v>46168</v>
      </c>
      <c r="Q700" s="293" t="s">
        <v>50</v>
      </c>
      <c r="R700" s="302">
        <v>46169</v>
      </c>
      <c r="S700" s="293">
        <v>1982</v>
      </c>
      <c r="T700" s="495">
        <v>220301</v>
      </c>
      <c r="U700" s="555">
        <f t="shared" ref="U700" si="421">+H700</f>
        <v>31500000</v>
      </c>
      <c r="V700" s="300"/>
      <c r="W700" s="301" t="s">
        <v>4136</v>
      </c>
      <c r="X700" s="302">
        <v>46177</v>
      </c>
      <c r="Y700" s="307">
        <v>46386</v>
      </c>
      <c r="Z700" s="299"/>
      <c r="AA700" s="295"/>
      <c r="AB700" s="303">
        <f t="shared" ref="AB700" si="422">+U700/3</f>
        <v>10500000</v>
      </c>
      <c r="AC700" s="295"/>
      <c r="AD700" s="629" t="s">
        <v>4137</v>
      </c>
      <c r="AE700" s="295">
        <v>0</v>
      </c>
      <c r="AF700" s="295">
        <v>0</v>
      </c>
      <c r="AG700" s="295">
        <v>0</v>
      </c>
      <c r="AH700" s="295" t="s">
        <v>4138</v>
      </c>
      <c r="AI700" s="295">
        <v>3232287591</v>
      </c>
      <c r="AJ700" s="312" t="s">
        <v>4134</v>
      </c>
      <c r="AK700" s="306">
        <v>31867</v>
      </c>
      <c r="AL700" s="293">
        <v>39</v>
      </c>
      <c r="AM700" s="301" t="s">
        <v>1432</v>
      </c>
      <c r="AN700" s="301" t="s">
        <v>1677</v>
      </c>
    </row>
    <row r="701" spans="1:40" ht="17.25" customHeight="1" x14ac:dyDescent="0.3">
      <c r="A701" s="580">
        <v>700</v>
      </c>
      <c r="B701" s="525" t="s">
        <v>1677</v>
      </c>
      <c r="C701" s="295" t="s">
        <v>1466</v>
      </c>
      <c r="D701" s="232" t="s">
        <v>4139</v>
      </c>
      <c r="E701" s="293" t="s">
        <v>62</v>
      </c>
      <c r="F701" s="294" t="s">
        <v>1426</v>
      </c>
      <c r="G701" s="545" t="s">
        <v>1677</v>
      </c>
      <c r="H701" s="555">
        <v>22500000</v>
      </c>
      <c r="I701" s="295" t="s">
        <v>4140</v>
      </c>
      <c r="J701" s="508">
        <v>1110468842</v>
      </c>
      <c r="K701" s="538" t="s">
        <v>89</v>
      </c>
      <c r="L701" s="297">
        <v>4</v>
      </c>
      <c r="M701" s="297">
        <v>1473</v>
      </c>
      <c r="N701" s="299">
        <v>46129</v>
      </c>
      <c r="O701" s="561">
        <v>247500000</v>
      </c>
      <c r="P701" s="302">
        <v>46168</v>
      </c>
      <c r="Q701" s="293" t="s">
        <v>50</v>
      </c>
      <c r="R701" s="302">
        <v>46169</v>
      </c>
      <c r="S701" s="293">
        <v>1966</v>
      </c>
      <c r="T701" s="495">
        <v>220301</v>
      </c>
      <c r="U701" s="555">
        <f>+H701</f>
        <v>22500000</v>
      </c>
      <c r="V701" s="300">
        <v>46170</v>
      </c>
      <c r="W701" s="301" t="s">
        <v>4141</v>
      </c>
      <c r="X701" s="302">
        <v>46190</v>
      </c>
      <c r="Y701" s="307">
        <v>46342</v>
      </c>
      <c r="Z701" s="299"/>
      <c r="AA701" s="295"/>
      <c r="AB701" s="303">
        <f t="shared" ref="AB701" si="423">+U701/3</f>
        <v>7500000</v>
      </c>
      <c r="AC701" s="295"/>
      <c r="AD701" s="628" t="s">
        <v>4142</v>
      </c>
      <c r="AE701" s="295">
        <v>0</v>
      </c>
      <c r="AF701" s="295">
        <v>0</v>
      </c>
      <c r="AG701" s="295">
        <v>0</v>
      </c>
      <c r="AH701" s="295" t="s">
        <v>4143</v>
      </c>
      <c r="AI701" s="295">
        <v>3183498125</v>
      </c>
      <c r="AJ701" s="312" t="s">
        <v>4144</v>
      </c>
      <c r="AK701" s="306">
        <v>32175</v>
      </c>
      <c r="AL701" s="293">
        <v>37</v>
      </c>
      <c r="AM701" s="301" t="s">
        <v>1432</v>
      </c>
      <c r="AN701" s="301" t="s">
        <v>1677</v>
      </c>
    </row>
    <row r="702" spans="1:40" ht="17.25" customHeight="1" x14ac:dyDescent="0.3">
      <c r="A702" s="580">
        <v>701</v>
      </c>
      <c r="B702" s="525" t="s">
        <v>1331</v>
      </c>
      <c r="C702" s="295" t="s">
        <v>1466</v>
      </c>
      <c r="D702" s="262" t="s">
        <v>1433</v>
      </c>
      <c r="E702" s="293" t="s">
        <v>62</v>
      </c>
      <c r="F702" s="296" t="s">
        <v>107</v>
      </c>
      <c r="G702" s="545" t="s">
        <v>1331</v>
      </c>
      <c r="H702" s="555">
        <v>7500000</v>
      </c>
      <c r="I702" s="295" t="s">
        <v>4145</v>
      </c>
      <c r="J702" s="508">
        <v>79616607</v>
      </c>
      <c r="K702" s="538" t="s">
        <v>170</v>
      </c>
      <c r="L702" s="297">
        <v>2</v>
      </c>
      <c r="M702" s="297">
        <v>1603</v>
      </c>
      <c r="N702" s="299">
        <v>46163</v>
      </c>
      <c r="O702" s="561">
        <v>7500000</v>
      </c>
      <c r="P702" s="302">
        <v>46168</v>
      </c>
      <c r="Q702" s="293" t="s">
        <v>50</v>
      </c>
      <c r="R702" s="302">
        <v>46169</v>
      </c>
      <c r="S702" s="293">
        <v>1983</v>
      </c>
      <c r="T702" s="495">
        <v>221001</v>
      </c>
      <c r="U702" s="555">
        <v>7500000</v>
      </c>
      <c r="V702" s="300">
        <v>46169</v>
      </c>
      <c r="W702" s="301" t="s">
        <v>4146</v>
      </c>
      <c r="X702" s="302">
        <v>46171</v>
      </c>
      <c r="Y702" s="307">
        <v>46201</v>
      </c>
      <c r="Z702" s="299"/>
      <c r="AA702" s="295"/>
      <c r="AB702" s="303">
        <v>7500000</v>
      </c>
      <c r="AC702" s="295"/>
      <c r="AD702" s="629" t="s">
        <v>4147</v>
      </c>
      <c r="AE702" s="295">
        <v>0</v>
      </c>
      <c r="AF702" s="295">
        <v>0</v>
      </c>
      <c r="AG702" s="295">
        <v>0</v>
      </c>
      <c r="AH702" s="295" t="s">
        <v>4148</v>
      </c>
      <c r="AI702" s="295">
        <v>3026492633</v>
      </c>
      <c r="AJ702" s="312" t="s">
        <v>4149</v>
      </c>
      <c r="AK702" s="306">
        <v>26608</v>
      </c>
      <c r="AL702" s="293">
        <v>48</v>
      </c>
      <c r="AM702" s="301" t="s">
        <v>113</v>
      </c>
      <c r="AN702" s="301" t="s">
        <v>1331</v>
      </c>
    </row>
    <row r="703" spans="1:40" ht="17.25" customHeight="1" x14ac:dyDescent="0.3">
      <c r="A703" s="576">
        <v>702</v>
      </c>
      <c r="B703" s="525" t="s">
        <v>1515</v>
      </c>
      <c r="C703" s="295" t="s">
        <v>1466</v>
      </c>
      <c r="D703" s="232" t="s">
        <v>3616</v>
      </c>
      <c r="E703" s="293" t="s">
        <v>62</v>
      </c>
      <c r="F703" s="295" t="s">
        <v>107</v>
      </c>
      <c r="G703" s="545" t="s">
        <v>1325</v>
      </c>
      <c r="H703" s="560">
        <v>25650000</v>
      </c>
      <c r="I703" s="232" t="s">
        <v>4150</v>
      </c>
      <c r="J703" s="517">
        <v>1001820489</v>
      </c>
      <c r="K703" s="538" t="s">
        <v>1108</v>
      </c>
      <c r="L703" s="401">
        <v>0</v>
      </c>
      <c r="M703" s="297">
        <v>1285</v>
      </c>
      <c r="N703" s="299">
        <v>46087</v>
      </c>
      <c r="O703" s="561">
        <v>1427850000</v>
      </c>
      <c r="P703" s="302">
        <v>46168</v>
      </c>
      <c r="Q703" s="293" t="s">
        <v>50</v>
      </c>
      <c r="R703" s="302">
        <v>46170</v>
      </c>
      <c r="S703" s="293">
        <v>1990</v>
      </c>
      <c r="T703" s="495">
        <v>221201</v>
      </c>
      <c r="U703" s="555">
        <f t="shared" ref="U703" si="424">+H703</f>
        <v>25650000</v>
      </c>
      <c r="V703" s="300">
        <v>46170</v>
      </c>
      <c r="W703" s="301" t="s">
        <v>4151</v>
      </c>
      <c r="X703" s="302">
        <v>46176</v>
      </c>
      <c r="Y703" s="307">
        <v>46267</v>
      </c>
      <c r="Z703" s="299"/>
      <c r="AA703" s="295"/>
      <c r="AB703" s="303">
        <f t="shared" ref="AB703" si="425">+U703/3</f>
        <v>8550000</v>
      </c>
      <c r="AC703" s="295"/>
      <c r="AD703" s="628" t="s">
        <v>4152</v>
      </c>
      <c r="AE703" s="295">
        <v>0</v>
      </c>
      <c r="AF703" s="295">
        <v>0</v>
      </c>
      <c r="AG703" s="295">
        <v>0</v>
      </c>
      <c r="AH703" s="232" t="s">
        <v>4153</v>
      </c>
      <c r="AI703" s="232">
        <v>3122071725</v>
      </c>
      <c r="AJ703" s="366" t="s">
        <v>4154</v>
      </c>
      <c r="AK703" s="306">
        <v>37420</v>
      </c>
      <c r="AL703" s="293">
        <v>23</v>
      </c>
      <c r="AM703" s="301" t="str">
        <f t="shared" ref="AM703" si="426">+F703</f>
        <v>MÉDICO GENERAL</v>
      </c>
      <c r="AN703" s="301" t="s">
        <v>2863</v>
      </c>
    </row>
    <row r="704" spans="1:40" ht="17.25" customHeight="1" x14ac:dyDescent="0.3">
      <c r="A704" s="576">
        <v>703</v>
      </c>
      <c r="B704" s="525" t="s">
        <v>1515</v>
      </c>
      <c r="C704" s="295" t="s">
        <v>1466</v>
      </c>
      <c r="D704" s="232" t="s">
        <v>3616</v>
      </c>
      <c r="E704" s="293" t="s">
        <v>62</v>
      </c>
      <c r="F704" s="295" t="s">
        <v>107</v>
      </c>
      <c r="G704" s="545" t="s">
        <v>1325</v>
      </c>
      <c r="H704" s="560">
        <v>25650000</v>
      </c>
      <c r="I704" s="232" t="s">
        <v>4155</v>
      </c>
      <c r="J704" s="517">
        <v>1234645332</v>
      </c>
      <c r="K704" s="538" t="s">
        <v>89</v>
      </c>
      <c r="L704" s="401">
        <v>9</v>
      </c>
      <c r="M704" s="297">
        <v>1285</v>
      </c>
      <c r="N704" s="299">
        <v>46087</v>
      </c>
      <c r="O704" s="561">
        <v>1427850000</v>
      </c>
      <c r="P704" s="302">
        <v>46168</v>
      </c>
      <c r="Q704" s="293" t="s">
        <v>50</v>
      </c>
      <c r="R704" s="302"/>
      <c r="S704" s="293"/>
      <c r="T704" s="495">
        <v>221201</v>
      </c>
      <c r="U704" s="555">
        <f t="shared" ref="U704" si="427">+H704</f>
        <v>25650000</v>
      </c>
      <c r="V704" s="300"/>
      <c r="W704" s="301"/>
      <c r="X704" s="302"/>
      <c r="Y704" s="307" t="s">
        <v>892</v>
      </c>
      <c r="Z704" s="299"/>
      <c r="AA704" s="295"/>
      <c r="AB704" s="303">
        <f t="shared" ref="AB704" si="428">+U704/3</f>
        <v>8550000</v>
      </c>
      <c r="AC704" s="295"/>
      <c r="AD704" s="629" t="s">
        <v>4156</v>
      </c>
      <c r="AE704" s="295">
        <v>0</v>
      </c>
      <c r="AF704" s="295">
        <v>0</v>
      </c>
      <c r="AG704" s="295">
        <v>0</v>
      </c>
      <c r="AH704" s="232" t="s">
        <v>4157</v>
      </c>
      <c r="AI704" s="232">
        <v>3057324043</v>
      </c>
      <c r="AJ704" s="366" t="s">
        <v>4158</v>
      </c>
      <c r="AK704" s="306">
        <v>36405</v>
      </c>
      <c r="AL704" s="293">
        <v>26</v>
      </c>
      <c r="AM704" s="301" t="str">
        <f t="shared" ref="AM704" si="429">+F704</f>
        <v>MÉDICO GENERAL</v>
      </c>
      <c r="AN704" s="301" t="s">
        <v>2572</v>
      </c>
    </row>
    <row r="705" spans="1:40" ht="17.25" customHeight="1" x14ac:dyDescent="0.3">
      <c r="A705" s="576">
        <v>704</v>
      </c>
      <c r="B705" s="525" t="s">
        <v>1515</v>
      </c>
      <c r="C705" s="295" t="s">
        <v>1466</v>
      </c>
      <c r="D705" s="232" t="s">
        <v>3616</v>
      </c>
      <c r="E705" s="293" t="s">
        <v>62</v>
      </c>
      <c r="F705" s="295" t="s">
        <v>107</v>
      </c>
      <c r="G705" s="545" t="s">
        <v>1325</v>
      </c>
      <c r="H705" s="560">
        <v>25650000</v>
      </c>
      <c r="I705" s="232" t="s">
        <v>4159</v>
      </c>
      <c r="J705" s="517">
        <v>14295362</v>
      </c>
      <c r="K705" s="538" t="s">
        <v>89</v>
      </c>
      <c r="L705" s="401">
        <v>8</v>
      </c>
      <c r="M705" s="297">
        <v>1285</v>
      </c>
      <c r="N705" s="299">
        <v>46087</v>
      </c>
      <c r="O705" s="561">
        <v>1427850000</v>
      </c>
      <c r="P705" s="302">
        <v>46168</v>
      </c>
      <c r="Q705" s="293" t="s">
        <v>50</v>
      </c>
      <c r="R705" s="302"/>
      <c r="S705" s="293"/>
      <c r="T705" s="495">
        <v>221201</v>
      </c>
      <c r="U705" s="555">
        <f t="shared" ref="U705" si="430">+H705</f>
        <v>25650000</v>
      </c>
      <c r="V705" s="300"/>
      <c r="W705" s="301"/>
      <c r="X705" s="302"/>
      <c r="Y705" s="307" t="s">
        <v>892</v>
      </c>
      <c r="Z705" s="299"/>
      <c r="AA705" s="295"/>
      <c r="AB705" s="303">
        <f t="shared" ref="AB705" si="431">+U705/3</f>
        <v>8550000</v>
      </c>
      <c r="AC705" s="295"/>
      <c r="AD705" s="628" t="s">
        <v>4160</v>
      </c>
      <c r="AE705" s="295">
        <v>0</v>
      </c>
      <c r="AF705" s="295">
        <v>0</v>
      </c>
      <c r="AG705" s="295">
        <v>0</v>
      </c>
      <c r="AH705" s="232" t="s">
        <v>4161</v>
      </c>
      <c r="AI705" s="232">
        <v>3208035880</v>
      </c>
      <c r="AJ705" s="366" t="s">
        <v>4162</v>
      </c>
      <c r="AK705" s="306">
        <v>30999</v>
      </c>
      <c r="AL705" s="293">
        <v>41</v>
      </c>
      <c r="AM705" s="301" t="str">
        <f t="shared" ref="AM705" si="432">+F705</f>
        <v>MÉDICO GENERAL</v>
      </c>
      <c r="AN705" s="301" t="s">
        <v>3520</v>
      </c>
    </row>
    <row r="706" spans="1:40" ht="17.25" customHeight="1" x14ac:dyDescent="0.3">
      <c r="A706" s="580">
        <v>705</v>
      </c>
      <c r="B706" s="525" t="s">
        <v>1465</v>
      </c>
      <c r="C706" s="295" t="s">
        <v>1466</v>
      </c>
      <c r="D706" s="232" t="s">
        <v>4163</v>
      </c>
      <c r="E706" s="293" t="s">
        <v>62</v>
      </c>
      <c r="F706" s="294" t="s">
        <v>1426</v>
      </c>
      <c r="G706" s="545" t="s">
        <v>1465</v>
      </c>
      <c r="H706" s="555">
        <v>7800000</v>
      </c>
      <c r="I706" s="295" t="s">
        <v>4164</v>
      </c>
      <c r="J706" s="508">
        <v>93409081</v>
      </c>
      <c r="K706" s="538" t="s">
        <v>89</v>
      </c>
      <c r="L706" s="297">
        <v>2</v>
      </c>
      <c r="M706" s="297">
        <v>1602</v>
      </c>
      <c r="N706" s="299">
        <v>46163</v>
      </c>
      <c r="O706" s="561">
        <v>7800000</v>
      </c>
      <c r="P706" s="302">
        <v>46168</v>
      </c>
      <c r="Q706" s="293" t="s">
        <v>50</v>
      </c>
      <c r="R706" s="302">
        <v>46174</v>
      </c>
      <c r="S706" s="293">
        <v>1994</v>
      </c>
      <c r="T706" s="495">
        <v>221101</v>
      </c>
      <c r="U706" s="555">
        <v>7800000</v>
      </c>
      <c r="V706" s="300">
        <v>46170</v>
      </c>
      <c r="W706" s="301" t="s">
        <v>4165</v>
      </c>
      <c r="X706" s="302">
        <v>46178</v>
      </c>
      <c r="Y706" s="307">
        <v>46212</v>
      </c>
      <c r="Z706" s="299"/>
      <c r="AA706" s="295"/>
      <c r="AB706" s="303">
        <f>+U706/1.5</f>
        <v>5200000</v>
      </c>
      <c r="AC706" s="295"/>
      <c r="AD706" s="629" t="s">
        <v>4160</v>
      </c>
      <c r="AE706" s="295">
        <v>0</v>
      </c>
      <c r="AF706" s="295">
        <v>0</v>
      </c>
      <c r="AG706" s="295">
        <v>0</v>
      </c>
      <c r="AH706" s="295" t="s">
        <v>4166</v>
      </c>
      <c r="AI706" s="295">
        <v>3186498865</v>
      </c>
      <c r="AJ706" s="312" t="s">
        <v>1472</v>
      </c>
      <c r="AK706" s="313" t="s">
        <v>4167</v>
      </c>
      <c r="AL706" s="293">
        <v>47</v>
      </c>
      <c r="AM706" s="301" t="s">
        <v>1473</v>
      </c>
      <c r="AN706" s="301" t="s">
        <v>4168</v>
      </c>
    </row>
    <row r="707" spans="1:40" ht="17.25" customHeight="1" x14ac:dyDescent="0.3">
      <c r="A707" s="580">
        <v>706</v>
      </c>
      <c r="B707" s="525" t="s">
        <v>1465</v>
      </c>
      <c r="C707" s="295" t="s">
        <v>1466</v>
      </c>
      <c r="D707" s="232" t="s">
        <v>4169</v>
      </c>
      <c r="E707" s="293" t="s">
        <v>62</v>
      </c>
      <c r="F707" s="296" t="s">
        <v>769</v>
      </c>
      <c r="G707" s="545" t="s">
        <v>1465</v>
      </c>
      <c r="H707" s="555">
        <v>6175000</v>
      </c>
      <c r="I707" s="295" t="s">
        <v>1475</v>
      </c>
      <c r="J707" s="508">
        <v>1110583669</v>
      </c>
      <c r="K707" s="538" t="s">
        <v>89</v>
      </c>
      <c r="L707" s="297">
        <v>8</v>
      </c>
      <c r="M707" s="297">
        <v>1604</v>
      </c>
      <c r="N707" s="299">
        <v>46163</v>
      </c>
      <c r="O707" s="561">
        <v>6175000</v>
      </c>
      <c r="P707" s="302">
        <v>46168</v>
      </c>
      <c r="Q707" s="293" t="s">
        <v>50</v>
      </c>
      <c r="R707" s="302">
        <v>46174</v>
      </c>
      <c r="S707" s="293">
        <v>1995</v>
      </c>
      <c r="T707" s="495">
        <v>221101</v>
      </c>
      <c r="U707" s="555">
        <v>6175000</v>
      </c>
      <c r="V707" s="300">
        <v>46170</v>
      </c>
      <c r="W707" s="301" t="s">
        <v>4170</v>
      </c>
      <c r="X707" s="302">
        <v>46178</v>
      </c>
      <c r="Y707" s="307">
        <v>46212</v>
      </c>
      <c r="Z707" s="299"/>
      <c r="AA707" s="295"/>
      <c r="AB707" s="303">
        <f>+U707/1.5</f>
        <v>4116666.6666666665</v>
      </c>
      <c r="AC707" s="295"/>
      <c r="AD707" s="628" t="s">
        <v>4171</v>
      </c>
      <c r="AE707" s="295">
        <v>0</v>
      </c>
      <c r="AF707" s="295">
        <v>0</v>
      </c>
      <c r="AG707" s="295">
        <v>0</v>
      </c>
      <c r="AH707" s="295" t="s">
        <v>4172</v>
      </c>
      <c r="AI707" s="295">
        <v>3229471967</v>
      </c>
      <c r="AJ707" s="312" t="s">
        <v>4173</v>
      </c>
      <c r="AK707" s="306">
        <v>35624</v>
      </c>
      <c r="AL707" s="293">
        <v>28</v>
      </c>
      <c r="AM707" s="301" t="s">
        <v>769</v>
      </c>
      <c r="AN707" s="301" t="s">
        <v>4168</v>
      </c>
    </row>
    <row r="708" spans="1:40" ht="17.25" customHeight="1" x14ac:dyDescent="0.3">
      <c r="A708" s="580">
        <v>707</v>
      </c>
      <c r="B708" s="525" t="s">
        <v>1465</v>
      </c>
      <c r="C708" s="295" t="s">
        <v>1466</v>
      </c>
      <c r="D708" s="232" t="s">
        <v>4174</v>
      </c>
      <c r="E708" s="293" t="s">
        <v>62</v>
      </c>
      <c r="F708" s="295" t="s">
        <v>434</v>
      </c>
      <c r="G708" s="545" t="s">
        <v>1465</v>
      </c>
      <c r="H708" s="555">
        <v>4500000</v>
      </c>
      <c r="I708" s="295" t="s">
        <v>4175</v>
      </c>
      <c r="J708" s="508">
        <v>1019133397</v>
      </c>
      <c r="K708" s="538" t="s">
        <v>170</v>
      </c>
      <c r="L708" s="297">
        <v>1</v>
      </c>
      <c r="M708" s="297">
        <v>1600</v>
      </c>
      <c r="N708" s="299">
        <v>46163</v>
      </c>
      <c r="O708" s="561">
        <v>4500000</v>
      </c>
      <c r="P708" s="302">
        <v>46168</v>
      </c>
      <c r="Q708" s="293" t="s">
        <v>50</v>
      </c>
      <c r="R708" s="302">
        <v>46174</v>
      </c>
      <c r="S708" s="293">
        <v>1996</v>
      </c>
      <c r="T708" s="495">
        <v>221101</v>
      </c>
      <c r="U708" s="555">
        <v>4500000</v>
      </c>
      <c r="V708" s="300">
        <v>46170</v>
      </c>
      <c r="W708" s="301" t="s">
        <v>4176</v>
      </c>
      <c r="X708" s="302">
        <v>46176</v>
      </c>
      <c r="Y708" s="307">
        <v>46212</v>
      </c>
      <c r="Z708" s="299"/>
      <c r="AA708" s="295"/>
      <c r="AB708" s="303">
        <f>+U708/1.5</f>
        <v>3000000</v>
      </c>
      <c r="AC708" s="295"/>
      <c r="AD708" s="629" t="s">
        <v>4177</v>
      </c>
      <c r="AE708" s="295">
        <v>0</v>
      </c>
      <c r="AF708" s="295">
        <v>0</v>
      </c>
      <c r="AG708" s="295">
        <v>0</v>
      </c>
      <c r="AH708" s="295" t="s">
        <v>4178</v>
      </c>
      <c r="AI708" s="295">
        <v>3185307002</v>
      </c>
      <c r="AJ708" s="312" t="s">
        <v>4179</v>
      </c>
      <c r="AK708" s="306">
        <v>35677</v>
      </c>
      <c r="AL708" s="293">
        <v>28</v>
      </c>
      <c r="AM708" s="301" t="s">
        <v>434</v>
      </c>
      <c r="AN708" s="301" t="s">
        <v>4168</v>
      </c>
    </row>
    <row r="709" spans="1:40" ht="17.25" customHeight="1" x14ac:dyDescent="0.3">
      <c r="A709" s="572">
        <v>708</v>
      </c>
      <c r="B709" s="525" t="s">
        <v>41</v>
      </c>
      <c r="C709" s="295" t="s">
        <v>60</v>
      </c>
      <c r="D709" s="295" t="s">
        <v>768</v>
      </c>
      <c r="E709" s="293" t="s">
        <v>62</v>
      </c>
      <c r="F709" s="295" t="s">
        <v>769</v>
      </c>
      <c r="G709" s="545" t="s">
        <v>64</v>
      </c>
      <c r="H709" s="555">
        <v>12000000</v>
      </c>
      <c r="I709" s="295" t="s">
        <v>778</v>
      </c>
      <c r="J709" s="508">
        <v>1110445843</v>
      </c>
      <c r="K709" s="533" t="s">
        <v>89</v>
      </c>
      <c r="L709" s="297">
        <v>2</v>
      </c>
      <c r="M709" s="297">
        <v>1541</v>
      </c>
      <c r="N709" s="298">
        <v>46154</v>
      </c>
      <c r="O709" s="561">
        <f t="shared" ref="O709" si="433">+H709</f>
        <v>12000000</v>
      </c>
      <c r="P709" s="302">
        <v>46169</v>
      </c>
      <c r="Q709" s="293" t="s">
        <v>50</v>
      </c>
      <c r="R709" s="302">
        <v>46169</v>
      </c>
      <c r="S709" s="293">
        <v>1965</v>
      </c>
      <c r="T709" s="495">
        <v>2101020301</v>
      </c>
      <c r="U709" s="555">
        <f t="shared" ref="U709:U710" si="434">+H709</f>
        <v>12000000</v>
      </c>
      <c r="V709" s="300">
        <v>46169</v>
      </c>
      <c r="W709" s="301" t="s">
        <v>4180</v>
      </c>
      <c r="X709" s="302">
        <v>46170</v>
      </c>
      <c r="Y709" s="307">
        <v>46261</v>
      </c>
      <c r="Z709" s="299"/>
      <c r="AA709" s="298"/>
      <c r="AB709" s="303">
        <f t="shared" ref="AB709:AB710" si="435">+U709/3</f>
        <v>4000000</v>
      </c>
      <c r="AC709" s="310"/>
      <c r="AD709" s="628" t="s">
        <v>4181</v>
      </c>
      <c r="AE709" s="295">
        <v>0</v>
      </c>
      <c r="AF709" s="295">
        <v>0</v>
      </c>
      <c r="AG709" s="295">
        <v>0</v>
      </c>
      <c r="AH709" s="295" t="s">
        <v>781</v>
      </c>
      <c r="AI709" s="295">
        <v>3202836318</v>
      </c>
      <c r="AJ709" s="305" t="s">
        <v>782</v>
      </c>
      <c r="AK709" s="306">
        <v>31472</v>
      </c>
      <c r="AL709" s="293">
        <v>39</v>
      </c>
      <c r="AM709" s="301" t="s">
        <v>540</v>
      </c>
      <c r="AN709" s="301" t="s">
        <v>776</v>
      </c>
    </row>
    <row r="710" spans="1:40" ht="17.25" customHeight="1" x14ac:dyDescent="0.3">
      <c r="A710" s="572">
        <v>709</v>
      </c>
      <c r="B710" s="525" t="s">
        <v>41</v>
      </c>
      <c r="C710" s="295" t="s">
        <v>60</v>
      </c>
      <c r="D710" s="295" t="s">
        <v>768</v>
      </c>
      <c r="E710" s="293" t="s">
        <v>62</v>
      </c>
      <c r="F710" s="295" t="s">
        <v>769</v>
      </c>
      <c r="G710" s="545" t="s">
        <v>64</v>
      </c>
      <c r="H710" s="555">
        <v>12000000</v>
      </c>
      <c r="I710" s="295" t="s">
        <v>784</v>
      </c>
      <c r="J710" s="508">
        <v>1053849833</v>
      </c>
      <c r="K710" s="533" t="s">
        <v>67</v>
      </c>
      <c r="L710" s="297">
        <v>7</v>
      </c>
      <c r="M710" s="297">
        <v>1545</v>
      </c>
      <c r="N710" s="298">
        <v>46154</v>
      </c>
      <c r="O710" s="561">
        <v>12000000</v>
      </c>
      <c r="P710" s="302">
        <v>46169</v>
      </c>
      <c r="Q710" s="293" t="s">
        <v>50</v>
      </c>
      <c r="R710" s="302">
        <v>46169</v>
      </c>
      <c r="S710" s="293">
        <v>1964</v>
      </c>
      <c r="T710" s="495">
        <v>2101020301</v>
      </c>
      <c r="U710" s="555">
        <f t="shared" si="434"/>
        <v>12000000</v>
      </c>
      <c r="V710" s="300">
        <v>46169</v>
      </c>
      <c r="W710" s="301" t="s">
        <v>4182</v>
      </c>
      <c r="X710" s="302">
        <v>46170</v>
      </c>
      <c r="Y710" s="307">
        <v>46261</v>
      </c>
      <c r="Z710" s="299"/>
      <c r="AA710" s="298"/>
      <c r="AB710" s="303">
        <f t="shared" si="435"/>
        <v>4000000</v>
      </c>
      <c r="AC710" s="310"/>
      <c r="AD710" s="629" t="s">
        <v>4183</v>
      </c>
      <c r="AE710" s="295">
        <v>0</v>
      </c>
      <c r="AF710" s="295">
        <v>0</v>
      </c>
      <c r="AG710" s="295">
        <v>0</v>
      </c>
      <c r="AH710" s="295" t="s">
        <v>787</v>
      </c>
      <c r="AI710" s="295">
        <v>3186189305</v>
      </c>
      <c r="AJ710" s="305" t="s">
        <v>775</v>
      </c>
      <c r="AK710" s="306">
        <v>35195</v>
      </c>
      <c r="AL710" s="293">
        <v>29</v>
      </c>
      <c r="AM710" s="301" t="s">
        <v>540</v>
      </c>
      <c r="AN710" s="301" t="s">
        <v>776</v>
      </c>
    </row>
    <row r="711" spans="1:40" ht="17.25" customHeight="1" x14ac:dyDescent="0.3">
      <c r="A711" s="580">
        <v>710</v>
      </c>
      <c r="B711" s="525" t="s">
        <v>1677</v>
      </c>
      <c r="C711" s="295" t="s">
        <v>1466</v>
      </c>
      <c r="D711" s="614" t="s">
        <v>4103</v>
      </c>
      <c r="E711" s="293" t="s">
        <v>62</v>
      </c>
      <c r="F711" s="295" t="s">
        <v>434</v>
      </c>
      <c r="G711" s="545" t="s">
        <v>1677</v>
      </c>
      <c r="H711" s="555">
        <v>15500000</v>
      </c>
      <c r="I711" s="295" t="s">
        <v>4184</v>
      </c>
      <c r="J711" s="508">
        <v>1006129556</v>
      </c>
      <c r="K711" s="538" t="s">
        <v>89</v>
      </c>
      <c r="L711" s="297">
        <v>1</v>
      </c>
      <c r="M711" s="297">
        <v>1476</v>
      </c>
      <c r="N711" s="299">
        <v>46129</v>
      </c>
      <c r="O711" s="561">
        <f t="shared" ref="O711" si="436">+H711</f>
        <v>15500000</v>
      </c>
      <c r="P711" s="302">
        <v>46169</v>
      </c>
      <c r="Q711" s="293" t="s">
        <v>50</v>
      </c>
      <c r="R711" s="302">
        <v>46176</v>
      </c>
      <c r="S711" s="293">
        <v>2007</v>
      </c>
      <c r="T711" s="495">
        <v>220302</v>
      </c>
      <c r="U711" s="555">
        <f t="shared" ref="U711" si="437">+H711</f>
        <v>15500000</v>
      </c>
      <c r="V711" s="300">
        <v>46176</v>
      </c>
      <c r="W711" s="301" t="s">
        <v>4185</v>
      </c>
      <c r="X711" s="302">
        <v>46183</v>
      </c>
      <c r="Y711" s="307">
        <v>46335</v>
      </c>
      <c r="Z711" s="299"/>
      <c r="AA711" s="295"/>
      <c r="AB711" s="303">
        <f t="shared" ref="AB711" si="438">+U711/3</f>
        <v>5166666.666666667</v>
      </c>
      <c r="AC711" s="295"/>
      <c r="AD711" s="631"/>
      <c r="AE711" s="295">
        <v>0</v>
      </c>
      <c r="AF711" s="295">
        <v>0</v>
      </c>
      <c r="AG711" s="295">
        <v>0</v>
      </c>
      <c r="AH711" s="295" t="s">
        <v>4186</v>
      </c>
      <c r="AI711" s="295">
        <v>3137365442</v>
      </c>
      <c r="AJ711" s="312" t="s">
        <v>4187</v>
      </c>
      <c r="AK711" s="306">
        <v>33499</v>
      </c>
      <c r="AL711" s="293">
        <v>34</v>
      </c>
      <c r="AM711" s="301" t="s">
        <v>4065</v>
      </c>
      <c r="AN711" s="301" t="s">
        <v>1677</v>
      </c>
    </row>
    <row r="712" spans="1:40" ht="17.25" customHeight="1" x14ac:dyDescent="0.3">
      <c r="A712" s="580">
        <v>711</v>
      </c>
      <c r="B712" s="525" t="s">
        <v>1515</v>
      </c>
      <c r="C712" s="295" t="s">
        <v>670</v>
      </c>
      <c r="D712" s="409" t="s">
        <v>4188</v>
      </c>
      <c r="E712" s="293" t="s">
        <v>44</v>
      </c>
      <c r="F712" s="296" t="s">
        <v>4189</v>
      </c>
      <c r="G712" s="545" t="s">
        <v>46</v>
      </c>
      <c r="H712" s="555">
        <v>467479843</v>
      </c>
      <c r="I712" s="295" t="s">
        <v>4190</v>
      </c>
      <c r="J712" s="521">
        <v>800240258</v>
      </c>
      <c r="K712" s="538" t="s">
        <v>2259</v>
      </c>
      <c r="L712" s="297">
        <v>4</v>
      </c>
      <c r="M712" s="297">
        <v>1418</v>
      </c>
      <c r="N712" s="299">
        <v>46238</v>
      </c>
      <c r="O712" s="561">
        <v>500000000</v>
      </c>
      <c r="P712" s="302">
        <v>46171</v>
      </c>
      <c r="Q712" s="293"/>
      <c r="R712" s="302">
        <v>46171</v>
      </c>
      <c r="S712" s="293">
        <v>1991</v>
      </c>
      <c r="T712" s="495">
        <v>230208</v>
      </c>
      <c r="U712" s="555">
        <v>467479843</v>
      </c>
      <c r="V712" s="300">
        <v>46134</v>
      </c>
      <c r="W712" s="410" t="s">
        <v>4191</v>
      </c>
      <c r="X712" s="302">
        <v>46171</v>
      </c>
      <c r="Y712" s="307">
        <v>46193</v>
      </c>
      <c r="Z712" s="299"/>
      <c r="AA712" s="295"/>
      <c r="AB712" s="303"/>
      <c r="AC712" s="295"/>
      <c r="AD712" s="626"/>
      <c r="AE712" s="295">
        <v>0</v>
      </c>
      <c r="AF712" s="295">
        <v>0</v>
      </c>
      <c r="AG712" s="295">
        <v>0</v>
      </c>
      <c r="AH712" s="295" t="s">
        <v>4192</v>
      </c>
      <c r="AI712" s="295">
        <v>3175112352</v>
      </c>
      <c r="AJ712" s="312" t="s">
        <v>4193</v>
      </c>
      <c r="AK712" s="306">
        <v>23992</v>
      </c>
      <c r="AL712" s="293">
        <v>61</v>
      </c>
      <c r="AM712" s="301" t="s">
        <v>4194</v>
      </c>
      <c r="AN712" s="301" t="s">
        <v>46</v>
      </c>
    </row>
    <row r="713" spans="1:40" ht="17.25" customHeight="1" x14ac:dyDescent="0.3">
      <c r="A713" s="572">
        <v>712</v>
      </c>
      <c r="B713" s="525" t="s">
        <v>41</v>
      </c>
      <c r="C713" s="295" t="s">
        <v>60</v>
      </c>
      <c r="D713" s="295" t="s">
        <v>257</v>
      </c>
      <c r="E713" s="293" t="s">
        <v>62</v>
      </c>
      <c r="F713" s="295" t="s">
        <v>258</v>
      </c>
      <c r="G713" s="545" t="s">
        <v>64</v>
      </c>
      <c r="H713" s="555">
        <v>13500000</v>
      </c>
      <c r="I713" s="295" t="s">
        <v>259</v>
      </c>
      <c r="J713" s="508" t="s">
        <v>260</v>
      </c>
      <c r="K713" s="533" t="s">
        <v>261</v>
      </c>
      <c r="L713" s="297">
        <v>5</v>
      </c>
      <c r="M713" s="297">
        <v>1547</v>
      </c>
      <c r="N713" s="298">
        <v>46154</v>
      </c>
      <c r="O713" s="561">
        <f t="shared" ref="O713:O715" si="439">+H713</f>
        <v>13500000</v>
      </c>
      <c r="P713" s="302">
        <v>46174</v>
      </c>
      <c r="Q713" s="293" t="s">
        <v>50</v>
      </c>
      <c r="R713" s="302">
        <v>46174</v>
      </c>
      <c r="S713" s="293">
        <v>1997</v>
      </c>
      <c r="T713" s="495">
        <v>2101020301</v>
      </c>
      <c r="U713" s="555">
        <f t="shared" ref="U713:U715" si="440">+H713</f>
        <v>13500000</v>
      </c>
      <c r="V713" s="300">
        <v>46174</v>
      </c>
      <c r="W713" s="301" t="s">
        <v>4195</v>
      </c>
      <c r="X713" s="302">
        <v>46174</v>
      </c>
      <c r="Y713" s="307">
        <v>46264</v>
      </c>
      <c r="Z713" s="314"/>
      <c r="AA713" s="314"/>
      <c r="AB713" s="303">
        <f>+U713/3</f>
        <v>4500000</v>
      </c>
      <c r="AC713" s="303"/>
      <c r="AD713" s="626" t="s">
        <v>4196</v>
      </c>
      <c r="AE713" s="295">
        <v>0</v>
      </c>
      <c r="AF713" s="295">
        <v>0</v>
      </c>
      <c r="AG713" s="295">
        <v>0</v>
      </c>
      <c r="AH713" s="295" t="s">
        <v>264</v>
      </c>
      <c r="AI713" s="295">
        <v>3042092595</v>
      </c>
      <c r="AJ713" s="312" t="s">
        <v>265</v>
      </c>
      <c r="AK713" s="306">
        <v>34272</v>
      </c>
      <c r="AL713" s="293">
        <v>32</v>
      </c>
      <c r="AM713" s="301" t="s">
        <v>149</v>
      </c>
      <c r="AN713" s="301" t="s">
        <v>255</v>
      </c>
    </row>
    <row r="714" spans="1:40" ht="17.25" customHeight="1" x14ac:dyDescent="0.3">
      <c r="A714" s="572">
        <v>713</v>
      </c>
      <c r="B714" s="525" t="s">
        <v>41</v>
      </c>
      <c r="C714" s="295" t="s">
        <v>60</v>
      </c>
      <c r="D714" s="295" t="s">
        <v>835</v>
      </c>
      <c r="E714" s="293" t="s">
        <v>62</v>
      </c>
      <c r="F714" s="296" t="s">
        <v>836</v>
      </c>
      <c r="G714" s="545" t="s">
        <v>64</v>
      </c>
      <c r="H714" s="555">
        <v>13500000</v>
      </c>
      <c r="I714" s="295" t="s">
        <v>837</v>
      </c>
      <c r="J714" s="508">
        <v>1106454197</v>
      </c>
      <c r="K714" s="533" t="s">
        <v>838</v>
      </c>
      <c r="L714" s="297">
        <v>6</v>
      </c>
      <c r="M714" s="297">
        <v>1546</v>
      </c>
      <c r="N714" s="298">
        <v>46154</v>
      </c>
      <c r="O714" s="561">
        <f t="shared" si="439"/>
        <v>13500000</v>
      </c>
      <c r="P714" s="302">
        <v>46174</v>
      </c>
      <c r="Q714" s="293" t="s">
        <v>50</v>
      </c>
      <c r="R714" s="302">
        <v>46174</v>
      </c>
      <c r="S714" s="293">
        <v>1998</v>
      </c>
      <c r="T714" s="495">
        <v>2101020301</v>
      </c>
      <c r="U714" s="555">
        <f t="shared" si="440"/>
        <v>13500000</v>
      </c>
      <c r="V714" s="300">
        <v>46174</v>
      </c>
      <c r="W714" s="301" t="s">
        <v>4197</v>
      </c>
      <c r="X714" s="302">
        <v>46175</v>
      </c>
      <c r="Y714" s="307">
        <v>46266</v>
      </c>
      <c r="Z714" s="299"/>
      <c r="AA714" s="298"/>
      <c r="AB714" s="303">
        <f t="shared" ref="AB714:AB716" si="441">+U714/3</f>
        <v>4500000</v>
      </c>
      <c r="AC714" s="310"/>
      <c r="AD714" s="628" t="s">
        <v>4198</v>
      </c>
      <c r="AE714" s="295">
        <v>0</v>
      </c>
      <c r="AF714" s="295">
        <v>0</v>
      </c>
      <c r="AG714" s="295">
        <v>0</v>
      </c>
      <c r="AH714" s="295" t="s">
        <v>841</v>
      </c>
      <c r="AI714" s="295">
        <v>3042902595</v>
      </c>
      <c r="AJ714" s="312" t="s">
        <v>265</v>
      </c>
      <c r="AK714" s="306">
        <v>35383</v>
      </c>
      <c r="AL714" s="293">
        <v>29</v>
      </c>
      <c r="AM714" s="301" t="s">
        <v>149</v>
      </c>
      <c r="AN714" s="301" t="s">
        <v>842</v>
      </c>
    </row>
    <row r="715" spans="1:40" ht="17.25" customHeight="1" x14ac:dyDescent="0.3">
      <c r="A715" s="572">
        <v>714</v>
      </c>
      <c r="B715" s="525" t="s">
        <v>41</v>
      </c>
      <c r="C715" s="295" t="s">
        <v>60</v>
      </c>
      <c r="D715" s="295" t="s">
        <v>768</v>
      </c>
      <c r="E715" s="293" t="s">
        <v>62</v>
      </c>
      <c r="F715" s="295" t="s">
        <v>769</v>
      </c>
      <c r="G715" s="545" t="s">
        <v>64</v>
      </c>
      <c r="H715" s="555">
        <v>12000000</v>
      </c>
      <c r="I715" s="295" t="s">
        <v>770</v>
      </c>
      <c r="J715" s="508" t="s">
        <v>771</v>
      </c>
      <c r="K715" s="533" t="s">
        <v>89</v>
      </c>
      <c r="L715" s="297">
        <v>3</v>
      </c>
      <c r="M715" s="297">
        <v>1542</v>
      </c>
      <c r="N715" s="298">
        <v>46154</v>
      </c>
      <c r="O715" s="561">
        <f t="shared" si="439"/>
        <v>12000000</v>
      </c>
      <c r="P715" s="302">
        <v>46174</v>
      </c>
      <c r="Q715" s="293" t="s">
        <v>50</v>
      </c>
      <c r="R715" s="302">
        <v>46174</v>
      </c>
      <c r="S715" s="293">
        <v>1999</v>
      </c>
      <c r="T715" s="495">
        <v>2101020301</v>
      </c>
      <c r="U715" s="555">
        <f t="shared" si="440"/>
        <v>12000000</v>
      </c>
      <c r="V715" s="300"/>
      <c r="W715" s="301" t="s">
        <v>4199</v>
      </c>
      <c r="X715" s="302">
        <v>46175</v>
      </c>
      <c r="Y715" s="307">
        <v>46266</v>
      </c>
      <c r="Z715" s="299"/>
      <c r="AA715" s="298"/>
      <c r="AB715" s="303">
        <f t="shared" si="441"/>
        <v>4000000</v>
      </c>
      <c r="AC715" s="310"/>
      <c r="AD715" s="629" t="s">
        <v>4200</v>
      </c>
      <c r="AE715" s="295">
        <v>0</v>
      </c>
      <c r="AF715" s="295">
        <v>0</v>
      </c>
      <c r="AG715" s="295">
        <v>0</v>
      </c>
      <c r="AH715" s="295" t="s">
        <v>774</v>
      </c>
      <c r="AI715" s="295">
        <v>3186189305</v>
      </c>
      <c r="AJ715" s="305" t="s">
        <v>775</v>
      </c>
      <c r="AK715" s="306">
        <v>35641</v>
      </c>
      <c r="AL715" s="293">
        <v>28</v>
      </c>
      <c r="AM715" s="301" t="s">
        <v>540</v>
      </c>
      <c r="AN715" s="301" t="s">
        <v>776</v>
      </c>
    </row>
    <row r="716" spans="1:40" ht="17.25" customHeight="1" x14ac:dyDescent="0.3">
      <c r="A716" s="576">
        <v>715</v>
      </c>
      <c r="B716" s="525" t="s">
        <v>1515</v>
      </c>
      <c r="C716" s="295" t="s">
        <v>1466</v>
      </c>
      <c r="D716" s="232" t="s">
        <v>1584</v>
      </c>
      <c r="E716" s="293" t="s">
        <v>62</v>
      </c>
      <c r="F716" s="294" t="s">
        <v>1426</v>
      </c>
      <c r="G716" s="545" t="s">
        <v>1325</v>
      </c>
      <c r="H716" s="555">
        <v>25200000</v>
      </c>
      <c r="I716" s="295" t="s">
        <v>4201</v>
      </c>
      <c r="J716" s="508">
        <v>65781064</v>
      </c>
      <c r="K716" s="538" t="s">
        <v>89</v>
      </c>
      <c r="L716" s="297">
        <v>8</v>
      </c>
      <c r="M716" s="297">
        <v>1292</v>
      </c>
      <c r="N716" s="299">
        <v>46087</v>
      </c>
      <c r="O716" s="561">
        <v>428400000</v>
      </c>
      <c r="P716" s="302">
        <v>46174</v>
      </c>
      <c r="Q716" s="293" t="s">
        <v>50</v>
      </c>
      <c r="R716" s="302">
        <v>46182</v>
      </c>
      <c r="S716" s="293">
        <v>2052</v>
      </c>
      <c r="T716" s="495">
        <v>221205</v>
      </c>
      <c r="U716" s="555">
        <v>25200000</v>
      </c>
      <c r="V716" s="300">
        <v>46176</v>
      </c>
      <c r="W716" s="317" t="s">
        <v>4202</v>
      </c>
      <c r="X716" s="302">
        <v>46182</v>
      </c>
      <c r="Y716" s="307">
        <v>46273</v>
      </c>
      <c r="Z716" s="299"/>
      <c r="AA716" s="295"/>
      <c r="AB716" s="303">
        <f t="shared" si="441"/>
        <v>8400000</v>
      </c>
      <c r="AC716" s="295"/>
      <c r="AD716" s="628" t="s">
        <v>4203</v>
      </c>
      <c r="AE716" s="295">
        <v>0</v>
      </c>
      <c r="AF716" s="295">
        <v>0</v>
      </c>
      <c r="AG716" s="295">
        <v>0</v>
      </c>
      <c r="AH716" s="295" t="s">
        <v>4204</v>
      </c>
      <c r="AI716" s="295">
        <v>3143658054</v>
      </c>
      <c r="AJ716" s="312" t="s">
        <v>4205</v>
      </c>
      <c r="AK716" s="306">
        <v>28406</v>
      </c>
      <c r="AL716" s="293">
        <v>48</v>
      </c>
      <c r="AM716" s="301" t="s">
        <v>1548</v>
      </c>
      <c r="AN716" s="301" t="s">
        <v>2319</v>
      </c>
    </row>
    <row r="717" spans="1:40" ht="17.25" customHeight="1" x14ac:dyDescent="0.3">
      <c r="A717" s="580">
        <v>716</v>
      </c>
      <c r="B717" s="525" t="s">
        <v>1677</v>
      </c>
      <c r="C717" s="295" t="s">
        <v>1466</v>
      </c>
      <c r="D717" s="232" t="s">
        <v>4206</v>
      </c>
      <c r="E717" s="293" t="s">
        <v>62</v>
      </c>
      <c r="F717" s="294" t="s">
        <v>1426</v>
      </c>
      <c r="G717" s="545" t="s">
        <v>1677</v>
      </c>
      <c r="H717" s="555">
        <v>31500000</v>
      </c>
      <c r="I717" s="295" t="s">
        <v>4207</v>
      </c>
      <c r="J717" s="508">
        <v>1110504193</v>
      </c>
      <c r="K717" s="538" t="s">
        <v>89</v>
      </c>
      <c r="L717" s="297">
        <v>7</v>
      </c>
      <c r="M717" s="297">
        <v>1473</v>
      </c>
      <c r="N717" s="299">
        <v>46129</v>
      </c>
      <c r="O717" s="561">
        <v>247500000</v>
      </c>
      <c r="P717" s="302">
        <v>46174</v>
      </c>
      <c r="Q717" s="293" t="s">
        <v>50</v>
      </c>
      <c r="R717" s="302">
        <v>46174</v>
      </c>
      <c r="S717" s="293">
        <v>2000</v>
      </c>
      <c r="T717" s="495">
        <v>220301</v>
      </c>
      <c r="U717" s="555">
        <f t="shared" ref="U717:U719" si="442">+H717</f>
        <v>31500000</v>
      </c>
      <c r="V717" s="300">
        <v>46174</v>
      </c>
      <c r="W717" s="301" t="s">
        <v>4208</v>
      </c>
      <c r="X717" s="302">
        <v>46179</v>
      </c>
      <c r="Y717" s="307">
        <v>46386</v>
      </c>
      <c r="Z717" s="299"/>
      <c r="AA717" s="295"/>
      <c r="AB717" s="303">
        <f>+U717/6.5</f>
        <v>4846153.846153846</v>
      </c>
      <c r="AC717" s="295"/>
      <c r="AD717" s="629" t="s">
        <v>4209</v>
      </c>
      <c r="AE717" s="295">
        <v>0</v>
      </c>
      <c r="AF717" s="295">
        <v>0</v>
      </c>
      <c r="AG717" s="295">
        <v>0</v>
      </c>
      <c r="AH717" s="295" t="s">
        <v>4210</v>
      </c>
      <c r="AI717" s="295">
        <v>3168077610</v>
      </c>
      <c r="AJ717" s="312" t="s">
        <v>4211</v>
      </c>
      <c r="AK717" s="306">
        <v>33127</v>
      </c>
      <c r="AL717" s="293">
        <v>36</v>
      </c>
      <c r="AM717" s="301" t="s">
        <v>1432</v>
      </c>
      <c r="AN717" s="301" t="s">
        <v>1677</v>
      </c>
    </row>
    <row r="718" spans="1:40" ht="17.25" customHeight="1" x14ac:dyDescent="0.3">
      <c r="A718" s="576">
        <v>717</v>
      </c>
      <c r="B718" s="525" t="s">
        <v>1515</v>
      </c>
      <c r="C718" s="295" t="s">
        <v>1466</v>
      </c>
      <c r="D718" s="232" t="s">
        <v>3616</v>
      </c>
      <c r="E718" s="293" t="s">
        <v>62</v>
      </c>
      <c r="F718" s="295" t="s">
        <v>107</v>
      </c>
      <c r="G718" s="545" t="s">
        <v>1325</v>
      </c>
      <c r="H718" s="560">
        <v>25650000</v>
      </c>
      <c r="I718" s="232" t="s">
        <v>4212</v>
      </c>
      <c r="J718" s="517">
        <v>1085345889</v>
      </c>
      <c r="K718" s="538" t="s">
        <v>4213</v>
      </c>
      <c r="L718" s="401">
        <v>1</v>
      </c>
      <c r="M718" s="297">
        <v>1285</v>
      </c>
      <c r="N718" s="299">
        <v>46087</v>
      </c>
      <c r="O718" s="561">
        <v>1427850000</v>
      </c>
      <c r="P718" s="302">
        <v>46174</v>
      </c>
      <c r="Q718" s="293" t="s">
        <v>50</v>
      </c>
      <c r="R718" s="302">
        <v>46177</v>
      </c>
      <c r="S718" s="293">
        <v>2020</v>
      </c>
      <c r="T718" s="495">
        <v>221201</v>
      </c>
      <c r="U718" s="555">
        <f t="shared" si="442"/>
        <v>25650000</v>
      </c>
      <c r="V718" s="300">
        <v>46178</v>
      </c>
      <c r="W718" s="301" t="s">
        <v>4214</v>
      </c>
      <c r="X718" s="302">
        <v>46190</v>
      </c>
      <c r="Y718" s="307">
        <v>46281</v>
      </c>
      <c r="Z718" s="299"/>
      <c r="AA718" s="295"/>
      <c r="AB718" s="303">
        <f t="shared" ref="AB718:AB719" si="443">+U718/3</f>
        <v>8550000</v>
      </c>
      <c r="AC718" s="295"/>
      <c r="AD718" s="628" t="s">
        <v>4215</v>
      </c>
      <c r="AE718" s="295">
        <v>0</v>
      </c>
      <c r="AF718" s="295">
        <v>0</v>
      </c>
      <c r="AG718" s="295">
        <v>0</v>
      </c>
      <c r="AH718" s="232" t="s">
        <v>4216</v>
      </c>
      <c r="AI718" s="232">
        <v>3184018783</v>
      </c>
      <c r="AJ718" s="366" t="s">
        <v>4217</v>
      </c>
      <c r="AK718" s="306">
        <v>36344</v>
      </c>
      <c r="AL718" s="293">
        <v>25</v>
      </c>
      <c r="AM718" s="301" t="str">
        <f t="shared" ref="AM718:AM719" si="444">+F718</f>
        <v>MÉDICO GENERAL</v>
      </c>
      <c r="AN718" s="301" t="s">
        <v>2389</v>
      </c>
    </row>
    <row r="719" spans="1:40" ht="17.25" customHeight="1" x14ac:dyDescent="0.3">
      <c r="A719" s="576">
        <v>718</v>
      </c>
      <c r="B719" s="525" t="s">
        <v>1248</v>
      </c>
      <c r="C719" s="295" t="s">
        <v>1466</v>
      </c>
      <c r="D719" s="232" t="s">
        <v>2732</v>
      </c>
      <c r="E719" s="293" t="s">
        <v>62</v>
      </c>
      <c r="F719" s="295" t="s">
        <v>434</v>
      </c>
      <c r="G719" s="545" t="s">
        <v>1325</v>
      </c>
      <c r="H719" s="560">
        <v>9450000</v>
      </c>
      <c r="I719" s="232" t="s">
        <v>4218</v>
      </c>
      <c r="J719" s="517">
        <v>28554569</v>
      </c>
      <c r="K719" s="538" t="s">
        <v>89</v>
      </c>
      <c r="L719" s="297">
        <v>8</v>
      </c>
      <c r="M719" s="297">
        <v>1289</v>
      </c>
      <c r="N719" s="299">
        <v>46087</v>
      </c>
      <c r="O719" s="561">
        <v>1578150000</v>
      </c>
      <c r="P719" s="302">
        <v>46174</v>
      </c>
      <c r="Q719" s="293" t="s">
        <v>50</v>
      </c>
      <c r="R719" s="302">
        <v>46213</v>
      </c>
      <c r="S719" s="293">
        <v>2266</v>
      </c>
      <c r="T719" s="495">
        <v>221202</v>
      </c>
      <c r="U719" s="555">
        <f t="shared" si="442"/>
        <v>9450000</v>
      </c>
      <c r="V719" s="300"/>
      <c r="W719" s="301"/>
      <c r="X719" s="302"/>
      <c r="Y719" s="307" t="s">
        <v>892</v>
      </c>
      <c r="Z719" s="299"/>
      <c r="AA719" s="295"/>
      <c r="AB719" s="303">
        <f t="shared" si="443"/>
        <v>3150000</v>
      </c>
      <c r="AC719" s="295"/>
      <c r="AD719" s="629" t="s">
        <v>4219</v>
      </c>
      <c r="AE719" s="295">
        <v>0</v>
      </c>
      <c r="AF719" s="295">
        <v>0</v>
      </c>
      <c r="AG719" s="295">
        <v>0</v>
      </c>
      <c r="AH719" s="232" t="s">
        <v>4220</v>
      </c>
      <c r="AI719" s="232">
        <v>3203826993</v>
      </c>
      <c r="AJ719" s="366" t="s">
        <v>4221</v>
      </c>
      <c r="AK719" s="306">
        <v>29486</v>
      </c>
      <c r="AL719" s="293">
        <v>45</v>
      </c>
      <c r="AM719" s="301" t="str">
        <f t="shared" si="444"/>
        <v>AUXILIAR DE ENFERMERIA</v>
      </c>
      <c r="AN719" s="301" t="s">
        <v>4047</v>
      </c>
    </row>
    <row r="720" spans="1:40" ht="17.25" customHeight="1" x14ac:dyDescent="0.3">
      <c r="A720" s="576">
        <v>719</v>
      </c>
      <c r="B720" s="525" t="s">
        <v>1248</v>
      </c>
      <c r="C720" s="295" t="s">
        <v>1466</v>
      </c>
      <c r="D720" s="232" t="s">
        <v>2732</v>
      </c>
      <c r="E720" s="293" t="s">
        <v>62</v>
      </c>
      <c r="F720" s="295" t="s">
        <v>434</v>
      </c>
      <c r="G720" s="545" t="s">
        <v>1325</v>
      </c>
      <c r="H720" s="560">
        <v>9450000</v>
      </c>
      <c r="I720" s="232" t="s">
        <v>4222</v>
      </c>
      <c r="J720" s="517">
        <v>1110459610</v>
      </c>
      <c r="K720" s="538" t="s">
        <v>89</v>
      </c>
      <c r="L720" s="297">
        <v>4</v>
      </c>
      <c r="M720" s="297">
        <v>1289</v>
      </c>
      <c r="N720" s="299">
        <v>46087</v>
      </c>
      <c r="O720" s="561">
        <v>1578150000</v>
      </c>
      <c r="P720" s="302">
        <v>46174</v>
      </c>
      <c r="Q720" s="293" t="s">
        <v>50</v>
      </c>
      <c r="R720" s="302">
        <v>46177</v>
      </c>
      <c r="S720" s="293">
        <v>2021</v>
      </c>
      <c r="T720" s="495">
        <v>221202</v>
      </c>
      <c r="U720" s="555">
        <f t="shared" ref="U720:U721" si="445">+H720</f>
        <v>9450000</v>
      </c>
      <c r="V720" s="300">
        <v>46177</v>
      </c>
      <c r="W720" s="301" t="s">
        <v>4223</v>
      </c>
      <c r="X720" s="302">
        <v>46182</v>
      </c>
      <c r="Y720" s="307">
        <v>46273</v>
      </c>
      <c r="Z720" s="299"/>
      <c r="AA720" s="295"/>
      <c r="AB720" s="303">
        <f t="shared" ref="AB720" si="446">+U720/3</f>
        <v>3150000</v>
      </c>
      <c r="AC720" s="295"/>
      <c r="AD720" s="628" t="s">
        <v>4224</v>
      </c>
      <c r="AE720" s="295">
        <v>0</v>
      </c>
      <c r="AF720" s="295">
        <v>0</v>
      </c>
      <c r="AG720" s="295">
        <v>0</v>
      </c>
      <c r="AH720" s="232" t="s">
        <v>4225</v>
      </c>
      <c r="AI720" s="232">
        <v>3508689461</v>
      </c>
      <c r="AJ720" s="366" t="s">
        <v>4226</v>
      </c>
      <c r="AK720" s="306">
        <v>31874</v>
      </c>
      <c r="AL720" s="293">
        <v>39</v>
      </c>
      <c r="AM720" s="301" t="str">
        <f t="shared" ref="AM720" si="447">+F720</f>
        <v>AUXILIAR DE ENFERMERIA</v>
      </c>
      <c r="AN720" s="301" t="s">
        <v>2417</v>
      </c>
    </row>
    <row r="721" spans="1:40" ht="17.25" customHeight="1" x14ac:dyDescent="0.3">
      <c r="A721" s="580">
        <v>720</v>
      </c>
      <c r="B721" s="525" t="s">
        <v>1677</v>
      </c>
      <c r="C721" s="295" t="s">
        <v>1466</v>
      </c>
      <c r="D721" s="232" t="s">
        <v>4227</v>
      </c>
      <c r="E721" s="293" t="s">
        <v>62</v>
      </c>
      <c r="F721" s="295" t="s">
        <v>434</v>
      </c>
      <c r="G721" s="545" t="s">
        <v>1677</v>
      </c>
      <c r="H721" s="555">
        <v>21700000</v>
      </c>
      <c r="I721" s="295" t="s">
        <v>4228</v>
      </c>
      <c r="J721" s="508">
        <v>1110443794</v>
      </c>
      <c r="K721" s="538" t="s">
        <v>89</v>
      </c>
      <c r="L721" s="297">
        <v>0</v>
      </c>
      <c r="M721" s="297">
        <v>1476</v>
      </c>
      <c r="N721" s="299">
        <v>46129</v>
      </c>
      <c r="O721" s="561">
        <v>434000000</v>
      </c>
      <c r="P721" s="302">
        <v>46174</v>
      </c>
      <c r="Q721" s="293" t="s">
        <v>50</v>
      </c>
      <c r="R721" s="302">
        <v>46175</v>
      </c>
      <c r="S721" s="293">
        <v>2003</v>
      </c>
      <c r="T721" s="495">
        <v>220302</v>
      </c>
      <c r="U721" s="555">
        <f t="shared" si="445"/>
        <v>21700000</v>
      </c>
      <c r="V721" s="300">
        <v>46175</v>
      </c>
      <c r="W721" s="301" t="s">
        <v>4229</v>
      </c>
      <c r="X721" s="302">
        <v>46177</v>
      </c>
      <c r="Y721" s="307">
        <v>46386</v>
      </c>
      <c r="Z721" s="299"/>
      <c r="AA721" s="295"/>
      <c r="AB721" s="303">
        <f>+U721/6.5</f>
        <v>3338461.5384615385</v>
      </c>
      <c r="AC721" s="295"/>
      <c r="AD721" s="629" t="s">
        <v>4230</v>
      </c>
      <c r="AE721" s="295">
        <v>0</v>
      </c>
      <c r="AF721" s="295">
        <v>0</v>
      </c>
      <c r="AG721" s="295">
        <v>0</v>
      </c>
      <c r="AH721" s="295" t="s">
        <v>4231</v>
      </c>
      <c r="AI721" s="295">
        <v>3102075846</v>
      </c>
      <c r="AJ721" s="312" t="s">
        <v>4232</v>
      </c>
      <c r="AK721" s="306">
        <v>31414</v>
      </c>
      <c r="AL721" s="293">
        <v>39</v>
      </c>
      <c r="AM721" s="301" t="s">
        <v>4065</v>
      </c>
      <c r="AN721" s="301" t="s">
        <v>1677</v>
      </c>
    </row>
    <row r="722" spans="1:40" ht="17.25" customHeight="1" x14ac:dyDescent="0.3">
      <c r="A722" s="580">
        <v>721</v>
      </c>
      <c r="B722" s="525" t="s">
        <v>1677</v>
      </c>
      <c r="C722" s="295" t="s">
        <v>1466</v>
      </c>
      <c r="D722" s="232" t="s">
        <v>4227</v>
      </c>
      <c r="E722" s="293" t="s">
        <v>62</v>
      </c>
      <c r="F722" s="295" t="s">
        <v>434</v>
      </c>
      <c r="G722" s="545" t="s">
        <v>1677</v>
      </c>
      <c r="H722" s="555">
        <v>21700000</v>
      </c>
      <c r="I722" s="295" t="s">
        <v>4233</v>
      </c>
      <c r="J722" s="508">
        <v>1107978129</v>
      </c>
      <c r="K722" s="538" t="s">
        <v>89</v>
      </c>
      <c r="L722" s="297">
        <v>0</v>
      </c>
      <c r="M722" s="297">
        <v>1476</v>
      </c>
      <c r="N722" s="299">
        <v>46129</v>
      </c>
      <c r="O722" s="561">
        <v>434000000</v>
      </c>
      <c r="P722" s="302">
        <v>46174</v>
      </c>
      <c r="Q722" s="293" t="s">
        <v>50</v>
      </c>
      <c r="R722" s="302">
        <v>46176</v>
      </c>
      <c r="S722" s="293">
        <v>2008</v>
      </c>
      <c r="T722" s="495">
        <v>220302</v>
      </c>
      <c r="U722" s="555">
        <f t="shared" ref="U722" si="448">+H722</f>
        <v>21700000</v>
      </c>
      <c r="V722" s="300">
        <v>46182</v>
      </c>
      <c r="W722" s="301">
        <v>17292812</v>
      </c>
      <c r="X722" s="302">
        <v>46184</v>
      </c>
      <c r="Y722" s="307">
        <v>46386</v>
      </c>
      <c r="Z722" s="299"/>
      <c r="AA722" s="295"/>
      <c r="AB722" s="303">
        <f>+U722/6.5</f>
        <v>3338461.5384615385</v>
      </c>
      <c r="AC722" s="295"/>
      <c r="AD722" s="628" t="s">
        <v>4234</v>
      </c>
      <c r="AE722" s="295">
        <v>0</v>
      </c>
      <c r="AF722" s="295">
        <v>0</v>
      </c>
      <c r="AG722" s="295">
        <v>0</v>
      </c>
      <c r="AH722" s="295" t="s">
        <v>4235</v>
      </c>
      <c r="AI722" s="295">
        <v>3134699213</v>
      </c>
      <c r="AJ722" s="312" t="s">
        <v>4236</v>
      </c>
      <c r="AK722" s="306">
        <v>39235</v>
      </c>
      <c r="AL722" s="293">
        <v>19</v>
      </c>
      <c r="AM722" s="301" t="s">
        <v>4065</v>
      </c>
      <c r="AN722" s="301" t="s">
        <v>1677</v>
      </c>
    </row>
    <row r="723" spans="1:40" ht="17.25" customHeight="1" x14ac:dyDescent="0.3">
      <c r="A723" s="576">
        <v>722</v>
      </c>
      <c r="B723" s="529" t="s">
        <v>1465</v>
      </c>
      <c r="C723" s="294" t="s">
        <v>1466</v>
      </c>
      <c r="D723" s="232" t="s">
        <v>4237</v>
      </c>
      <c r="E723" s="316" t="s">
        <v>62</v>
      </c>
      <c r="F723" s="335" t="s">
        <v>107</v>
      </c>
      <c r="G723" s="361" t="s">
        <v>64</v>
      </c>
      <c r="H723" s="555">
        <v>9750000</v>
      </c>
      <c r="I723" s="294" t="s">
        <v>1481</v>
      </c>
      <c r="J723" s="514">
        <v>79521230</v>
      </c>
      <c r="K723" s="537" t="s">
        <v>89</v>
      </c>
      <c r="L723" s="336">
        <v>0</v>
      </c>
      <c r="M723" s="336">
        <v>1616</v>
      </c>
      <c r="N723" s="315">
        <v>46168</v>
      </c>
      <c r="O723" s="561">
        <f>+H723</f>
        <v>9750000</v>
      </c>
      <c r="P723" s="338">
        <v>46174</v>
      </c>
      <c r="Q723" s="316" t="s">
        <v>50</v>
      </c>
      <c r="R723" s="338">
        <v>46174</v>
      </c>
      <c r="S723" s="316">
        <v>2001</v>
      </c>
      <c r="T723" s="497">
        <v>221101</v>
      </c>
      <c r="U723" s="555">
        <f>+O723</f>
        <v>9750000</v>
      </c>
      <c r="V723" s="337">
        <v>46174</v>
      </c>
      <c r="W723" s="317" t="s">
        <v>4238</v>
      </c>
      <c r="X723" s="338">
        <v>46184</v>
      </c>
      <c r="Y723" s="307">
        <v>46212</v>
      </c>
      <c r="Z723" s="307"/>
      <c r="AA723" s="307"/>
      <c r="AB723" s="339">
        <f>+U723/1.3</f>
        <v>7500000</v>
      </c>
      <c r="AC723" s="294" t="s">
        <v>794</v>
      </c>
      <c r="AD723" s="629" t="s">
        <v>4239</v>
      </c>
      <c r="AE723" s="295">
        <v>0</v>
      </c>
      <c r="AF723" s="295">
        <v>0</v>
      </c>
      <c r="AG723" s="295">
        <v>0</v>
      </c>
      <c r="AH723" s="294" t="s">
        <v>1484</v>
      </c>
      <c r="AI723" s="294">
        <v>3183892573</v>
      </c>
      <c r="AJ723" s="305" t="s">
        <v>1485</v>
      </c>
      <c r="AK723" s="315">
        <v>25765</v>
      </c>
      <c r="AL723" s="316">
        <v>55</v>
      </c>
      <c r="AM723" s="317" t="s">
        <v>1440</v>
      </c>
      <c r="AN723" s="317" t="s">
        <v>1465</v>
      </c>
    </row>
    <row r="724" spans="1:40" ht="17.25" customHeight="1" x14ac:dyDescent="0.3">
      <c r="A724" s="581">
        <v>723</v>
      </c>
      <c r="B724" s="525" t="s">
        <v>41</v>
      </c>
      <c r="C724" s="295" t="s">
        <v>96</v>
      </c>
      <c r="D724" s="262" t="s">
        <v>4240</v>
      </c>
      <c r="E724" s="293" t="s">
        <v>62</v>
      </c>
      <c r="F724" s="296" t="s">
        <v>107</v>
      </c>
      <c r="G724" s="545" t="s">
        <v>64</v>
      </c>
      <c r="H724" s="555">
        <v>6183090</v>
      </c>
      <c r="I724" s="295" t="s">
        <v>4241</v>
      </c>
      <c r="J724" s="521">
        <v>1066062191</v>
      </c>
      <c r="K724" s="538" t="s">
        <v>4242</v>
      </c>
      <c r="L724" s="297">
        <v>5</v>
      </c>
      <c r="M724" s="297">
        <v>1619</v>
      </c>
      <c r="N724" s="299">
        <v>46168</v>
      </c>
      <c r="O724" s="561">
        <v>6183090</v>
      </c>
      <c r="P724" s="302">
        <v>46174</v>
      </c>
      <c r="Q724" s="293" t="s">
        <v>50</v>
      </c>
      <c r="R724" s="302">
        <v>46175</v>
      </c>
      <c r="S724" s="293">
        <v>2004</v>
      </c>
      <c r="T724" s="495">
        <v>2101020301</v>
      </c>
      <c r="U724" s="555">
        <v>6183090</v>
      </c>
      <c r="V724" s="300">
        <v>46175</v>
      </c>
      <c r="W724" s="407" t="s">
        <v>4243</v>
      </c>
      <c r="X724" s="302">
        <v>46178</v>
      </c>
      <c r="Y724" s="307">
        <v>46207</v>
      </c>
      <c r="Z724" s="299"/>
      <c r="AA724" s="295"/>
      <c r="AB724" s="303">
        <f>+U724</f>
        <v>6183090</v>
      </c>
      <c r="AC724" s="295"/>
      <c r="AD724" s="628" t="s">
        <v>4244</v>
      </c>
      <c r="AE724" s="295">
        <v>0</v>
      </c>
      <c r="AF724" s="295">
        <v>0</v>
      </c>
      <c r="AG724" s="295">
        <v>0</v>
      </c>
      <c r="AH724" s="295" t="s">
        <v>4245</v>
      </c>
      <c r="AI724" s="295">
        <v>3228146300</v>
      </c>
      <c r="AJ724" s="312" t="s">
        <v>4246</v>
      </c>
      <c r="AK724" s="306">
        <v>32158</v>
      </c>
      <c r="AL724" s="293">
        <v>38</v>
      </c>
      <c r="AM724" s="301" t="s">
        <v>1440</v>
      </c>
      <c r="AN724" s="301" t="s">
        <v>4247</v>
      </c>
    </row>
    <row r="725" spans="1:40" ht="17.25" customHeight="1" x14ac:dyDescent="0.3">
      <c r="A725" s="581">
        <v>724</v>
      </c>
      <c r="B725" s="525" t="s">
        <v>41</v>
      </c>
      <c r="C725" s="295" t="s">
        <v>96</v>
      </c>
      <c r="D725" s="262" t="s">
        <v>4240</v>
      </c>
      <c r="E725" s="293" t="s">
        <v>62</v>
      </c>
      <c r="F725" s="296" t="s">
        <v>107</v>
      </c>
      <c r="G725" s="545" t="s">
        <v>64</v>
      </c>
      <c r="H725" s="555">
        <v>6183090</v>
      </c>
      <c r="I725" s="295" t="s">
        <v>4248</v>
      </c>
      <c r="J725" s="521">
        <v>1061816245</v>
      </c>
      <c r="K725" s="538" t="s">
        <v>4249</v>
      </c>
      <c r="L725" s="297">
        <v>3</v>
      </c>
      <c r="M725" s="297">
        <v>1618</v>
      </c>
      <c r="N725" s="299">
        <v>46168</v>
      </c>
      <c r="O725" s="561">
        <v>6183090</v>
      </c>
      <c r="P725" s="302">
        <v>46174</v>
      </c>
      <c r="Q725" s="293" t="s">
        <v>50</v>
      </c>
      <c r="R725" s="302">
        <v>46176</v>
      </c>
      <c r="S725" s="293">
        <v>2009</v>
      </c>
      <c r="T725" s="495">
        <v>2101020301</v>
      </c>
      <c r="U725" s="555">
        <v>6183090</v>
      </c>
      <c r="V725" s="300">
        <v>46175</v>
      </c>
      <c r="W725" s="407" t="s">
        <v>4250</v>
      </c>
      <c r="X725" s="302">
        <v>46178</v>
      </c>
      <c r="Y725" s="293" t="s">
        <v>4251</v>
      </c>
      <c r="Z725" s="299"/>
      <c r="AA725" s="295"/>
      <c r="AB725" s="303">
        <f>+U725</f>
        <v>6183090</v>
      </c>
      <c r="AC725" s="295"/>
      <c r="AD725" s="629" t="s">
        <v>4252</v>
      </c>
      <c r="AE725" s="295">
        <v>0</v>
      </c>
      <c r="AF725" s="295">
        <v>0</v>
      </c>
      <c r="AG725" s="295">
        <v>0</v>
      </c>
      <c r="AH725" s="295" t="s">
        <v>4253</v>
      </c>
      <c r="AI725" s="295">
        <v>3007012407</v>
      </c>
      <c r="AJ725" s="312" t="s">
        <v>4254</v>
      </c>
      <c r="AK725" s="306">
        <v>36219</v>
      </c>
      <c r="AL725" s="293">
        <v>27</v>
      </c>
      <c r="AM725" s="301" t="s">
        <v>1440</v>
      </c>
      <c r="AN725" s="301" t="s">
        <v>4247</v>
      </c>
    </row>
    <row r="726" spans="1:40" ht="17.25" customHeight="1" x14ac:dyDescent="0.3">
      <c r="A726" s="580">
        <v>725</v>
      </c>
      <c r="B726" s="525" t="s">
        <v>1248</v>
      </c>
      <c r="C726" s="295" t="s">
        <v>1466</v>
      </c>
      <c r="D726" s="232" t="s">
        <v>3735</v>
      </c>
      <c r="E726" s="293" t="s">
        <v>62</v>
      </c>
      <c r="F726" s="296" t="s">
        <v>769</v>
      </c>
      <c r="G726" s="545" t="s">
        <v>1325</v>
      </c>
      <c r="H726" s="560">
        <v>18900000</v>
      </c>
      <c r="I726" s="232" t="s">
        <v>4255</v>
      </c>
      <c r="J726" s="517">
        <v>1110575285</v>
      </c>
      <c r="K726" s="538" t="s">
        <v>89</v>
      </c>
      <c r="L726" s="297">
        <v>1</v>
      </c>
      <c r="M726" s="297">
        <v>1293</v>
      </c>
      <c r="N726" s="299">
        <v>46087</v>
      </c>
      <c r="O726" s="567">
        <v>321300000</v>
      </c>
      <c r="P726" s="302">
        <v>46174</v>
      </c>
      <c r="Q726" s="293" t="s">
        <v>50</v>
      </c>
      <c r="R726" s="302">
        <v>46191</v>
      </c>
      <c r="S726" s="293">
        <v>2074</v>
      </c>
      <c r="T726" s="382">
        <v>221205</v>
      </c>
      <c r="U726" s="555">
        <f t="shared" ref="U726" si="449">+H726</f>
        <v>18900000</v>
      </c>
      <c r="V726" s="300">
        <v>46189</v>
      </c>
      <c r="W726" s="407" t="s">
        <v>4256</v>
      </c>
      <c r="X726" s="302">
        <v>46192</v>
      </c>
      <c r="Y726" s="307">
        <v>46283</v>
      </c>
      <c r="Z726" s="299"/>
      <c r="AA726" s="295"/>
      <c r="AB726" s="303">
        <f t="shared" ref="AB726" si="450">+U726/3</f>
        <v>6300000</v>
      </c>
      <c r="AC726" s="295"/>
      <c r="AD726" s="628" t="s">
        <v>4257</v>
      </c>
      <c r="AE726" s="295">
        <v>0</v>
      </c>
      <c r="AF726" s="295">
        <v>0</v>
      </c>
      <c r="AG726" s="295">
        <v>0</v>
      </c>
      <c r="AH726" s="232" t="s">
        <v>4258</v>
      </c>
      <c r="AI726" s="232">
        <v>3217562644</v>
      </c>
      <c r="AJ726" s="366" t="s">
        <v>4259</v>
      </c>
      <c r="AK726" s="306">
        <v>35287</v>
      </c>
      <c r="AL726" s="293">
        <v>29</v>
      </c>
      <c r="AM726" s="301" t="str">
        <f t="shared" ref="AM726" si="451">+F726</f>
        <v>PSICOLOGO</v>
      </c>
      <c r="AN726" s="301" t="s">
        <v>2319</v>
      </c>
    </row>
    <row r="727" spans="1:40" ht="17.25" customHeight="1" x14ac:dyDescent="0.3">
      <c r="A727" s="580">
        <v>726</v>
      </c>
      <c r="B727" s="525" t="s">
        <v>1677</v>
      </c>
      <c r="C727" s="295" t="s">
        <v>4261</v>
      </c>
      <c r="D727" s="232" t="s">
        <v>4262</v>
      </c>
      <c r="E727" s="293" t="s">
        <v>62</v>
      </c>
      <c r="F727" s="296" t="s">
        <v>769</v>
      </c>
      <c r="G727" s="545" t="s">
        <v>1677</v>
      </c>
      <c r="H727" s="555">
        <v>31500000</v>
      </c>
      <c r="I727" s="295" t="s">
        <v>4263</v>
      </c>
      <c r="J727" s="508">
        <v>1110594233</v>
      </c>
      <c r="K727" s="538" t="s">
        <v>89</v>
      </c>
      <c r="L727" s="297">
        <v>8</v>
      </c>
      <c r="M727" s="297">
        <v>1474</v>
      </c>
      <c r="N727" s="299">
        <v>46129</v>
      </c>
      <c r="O727" s="561">
        <v>90000000</v>
      </c>
      <c r="P727" s="302">
        <v>46174</v>
      </c>
      <c r="Q727" s="293" t="s">
        <v>50</v>
      </c>
      <c r="R727" s="302">
        <v>46175</v>
      </c>
      <c r="S727" s="293">
        <v>2005</v>
      </c>
      <c r="T727" s="495">
        <v>220301</v>
      </c>
      <c r="U727" s="555">
        <f>+H727</f>
        <v>31500000</v>
      </c>
      <c r="V727" s="300">
        <v>46175</v>
      </c>
      <c r="W727" s="301" t="s">
        <v>4264</v>
      </c>
      <c r="X727" s="302">
        <v>46178</v>
      </c>
      <c r="Y727" s="307">
        <v>46386</v>
      </c>
      <c r="Z727" s="299"/>
      <c r="AA727" s="295"/>
      <c r="AB727" s="303">
        <f>+U727/6.5</f>
        <v>4846153.846153846</v>
      </c>
      <c r="AC727" s="295"/>
      <c r="AD727" s="629" t="s">
        <v>4265</v>
      </c>
      <c r="AE727" s="295">
        <v>0</v>
      </c>
      <c r="AF727" s="295">
        <v>0</v>
      </c>
      <c r="AG727" s="295">
        <v>0</v>
      </c>
      <c r="AH727" s="295" t="s">
        <v>4266</v>
      </c>
      <c r="AI727" s="295">
        <v>3203030028</v>
      </c>
      <c r="AJ727" s="312" t="s">
        <v>4267</v>
      </c>
      <c r="AK727" s="306">
        <v>36104</v>
      </c>
      <c r="AL727" s="293">
        <v>27</v>
      </c>
      <c r="AM727" s="301" t="s">
        <v>769</v>
      </c>
      <c r="AN727" s="301" t="s">
        <v>4260</v>
      </c>
    </row>
    <row r="728" spans="1:40" ht="17.25" customHeight="1" x14ac:dyDescent="0.3">
      <c r="A728" s="580">
        <v>727</v>
      </c>
      <c r="B728" s="525" t="s">
        <v>1677</v>
      </c>
      <c r="C728" s="295" t="s">
        <v>1466</v>
      </c>
      <c r="D728" s="232" t="s">
        <v>4268</v>
      </c>
      <c r="E728" s="293" t="s">
        <v>62</v>
      </c>
      <c r="F728" s="294" t="s">
        <v>1426</v>
      </c>
      <c r="G728" s="545" t="s">
        <v>1677</v>
      </c>
      <c r="H728" s="555">
        <v>31500000</v>
      </c>
      <c r="I728" s="295" t="s">
        <v>4269</v>
      </c>
      <c r="J728" s="508">
        <v>28555102</v>
      </c>
      <c r="K728" s="538" t="s">
        <v>89</v>
      </c>
      <c r="L728" s="297">
        <v>7</v>
      </c>
      <c r="M728" s="297">
        <v>1473</v>
      </c>
      <c r="N728" s="299">
        <v>46129</v>
      </c>
      <c r="O728" s="561">
        <v>247500000</v>
      </c>
      <c r="P728" s="302">
        <v>46174</v>
      </c>
      <c r="Q728" s="293" t="s">
        <v>50</v>
      </c>
      <c r="R728" s="302">
        <v>46176</v>
      </c>
      <c r="S728" s="293">
        <v>2010</v>
      </c>
      <c r="T728" s="495">
        <v>220301</v>
      </c>
      <c r="U728" s="555">
        <f t="shared" ref="U728" si="452">+H728</f>
        <v>31500000</v>
      </c>
      <c r="V728" s="300">
        <v>46175</v>
      </c>
      <c r="W728" s="301" t="s">
        <v>4270</v>
      </c>
      <c r="X728" s="302">
        <v>46178</v>
      </c>
      <c r="Y728" s="307">
        <v>46386</v>
      </c>
      <c r="Z728" s="299"/>
      <c r="AA728" s="295"/>
      <c r="AB728" s="303">
        <f>+U728/6</f>
        <v>5250000</v>
      </c>
      <c r="AC728" s="295"/>
      <c r="AD728" s="628" t="s">
        <v>4271</v>
      </c>
      <c r="AE728" s="295">
        <v>0</v>
      </c>
      <c r="AF728" s="295">
        <v>0</v>
      </c>
      <c r="AG728" s="295">
        <v>0</v>
      </c>
      <c r="AH728" s="295" t="s">
        <v>4272</v>
      </c>
      <c r="AI728" s="295">
        <v>3165257586</v>
      </c>
      <c r="AJ728" s="312" t="s">
        <v>4273</v>
      </c>
      <c r="AK728" s="306">
        <v>29992</v>
      </c>
      <c r="AL728" s="293">
        <v>43</v>
      </c>
      <c r="AM728" s="301" t="s">
        <v>1432</v>
      </c>
      <c r="AN728" s="301" t="s">
        <v>1677</v>
      </c>
    </row>
    <row r="729" spans="1:40" ht="17.25" customHeight="1" x14ac:dyDescent="0.3">
      <c r="A729" s="580">
        <v>728</v>
      </c>
      <c r="B729" s="525" t="s">
        <v>1677</v>
      </c>
      <c r="C729" s="295" t="s">
        <v>1466</v>
      </c>
      <c r="D729" s="262" t="s">
        <v>3919</v>
      </c>
      <c r="E729" s="293" t="s">
        <v>716</v>
      </c>
      <c r="F729" s="296" t="s">
        <v>3920</v>
      </c>
      <c r="G729" s="545" t="s">
        <v>3921</v>
      </c>
      <c r="H729" s="555">
        <v>27000000</v>
      </c>
      <c r="I729" s="294" t="s">
        <v>4274</v>
      </c>
      <c r="J729" s="508">
        <v>111055265</v>
      </c>
      <c r="K729" s="538" t="s">
        <v>89</v>
      </c>
      <c r="L729" s="297">
        <v>2</v>
      </c>
      <c r="M729" s="297">
        <v>1614</v>
      </c>
      <c r="N729" s="299">
        <v>46168</v>
      </c>
      <c r="O729" s="561">
        <v>27000000</v>
      </c>
      <c r="P729" s="302">
        <v>46174</v>
      </c>
      <c r="Q729" s="293" t="s">
        <v>50</v>
      </c>
      <c r="R729" s="302">
        <v>46175</v>
      </c>
      <c r="S729" s="293">
        <v>2006</v>
      </c>
      <c r="T729" s="495">
        <v>220301</v>
      </c>
      <c r="U729" s="555">
        <f>+O729</f>
        <v>27000000</v>
      </c>
      <c r="V729" s="300">
        <v>46176</v>
      </c>
      <c r="W729" s="301" t="s">
        <v>4275</v>
      </c>
      <c r="X729" s="302">
        <v>46178</v>
      </c>
      <c r="Y729" s="307">
        <v>46360</v>
      </c>
      <c r="Z729" s="299"/>
      <c r="AA729" s="295"/>
      <c r="AB729" s="303">
        <f>+U729/6</f>
        <v>4500000</v>
      </c>
      <c r="AC729" s="295"/>
      <c r="AD729" s="629" t="s">
        <v>4276</v>
      </c>
      <c r="AE729" s="295">
        <v>0</v>
      </c>
      <c r="AF729" s="295">
        <v>0</v>
      </c>
      <c r="AG729" s="295">
        <v>0</v>
      </c>
      <c r="AH729" s="295" t="s">
        <v>4277</v>
      </c>
      <c r="AI729" s="295">
        <v>3102654380</v>
      </c>
      <c r="AJ729" s="408" t="s">
        <v>4278</v>
      </c>
      <c r="AK729" s="306">
        <v>34630</v>
      </c>
      <c r="AL729" s="293">
        <v>31</v>
      </c>
      <c r="AM729" s="301" t="s">
        <v>3920</v>
      </c>
      <c r="AN729" s="301" t="s">
        <v>1677</v>
      </c>
    </row>
    <row r="730" spans="1:40" ht="17.25" customHeight="1" x14ac:dyDescent="0.3">
      <c r="A730" s="572">
        <v>729</v>
      </c>
      <c r="B730" s="525" t="s">
        <v>41</v>
      </c>
      <c r="C730" s="295" t="s">
        <v>4279</v>
      </c>
      <c r="D730" s="295" t="s">
        <v>726</v>
      </c>
      <c r="E730" s="293" t="s">
        <v>62</v>
      </c>
      <c r="F730" s="295" t="s">
        <v>727</v>
      </c>
      <c r="G730" s="545" t="s">
        <v>64</v>
      </c>
      <c r="H730" s="555">
        <v>13260999</v>
      </c>
      <c r="I730" s="295" t="s">
        <v>728</v>
      </c>
      <c r="J730" s="508">
        <v>28816294</v>
      </c>
      <c r="K730" s="533" t="s">
        <v>261</v>
      </c>
      <c r="L730" s="297">
        <v>3</v>
      </c>
      <c r="M730" s="297">
        <v>1595</v>
      </c>
      <c r="N730" s="298">
        <v>46161</v>
      </c>
      <c r="O730" s="561">
        <f t="shared" ref="O730" si="453">+H730</f>
        <v>13260999</v>
      </c>
      <c r="P730" s="302">
        <v>46174</v>
      </c>
      <c r="Q730" s="293" t="s">
        <v>50</v>
      </c>
      <c r="R730" s="302">
        <v>46176</v>
      </c>
      <c r="S730" s="293">
        <v>2011</v>
      </c>
      <c r="T730" s="495">
        <v>2101020301</v>
      </c>
      <c r="U730" s="555">
        <f t="shared" ref="U730:U733" si="454">+H730</f>
        <v>13260999</v>
      </c>
      <c r="V730" s="300">
        <v>46175</v>
      </c>
      <c r="W730" s="301" t="s">
        <v>4280</v>
      </c>
      <c r="X730" s="302">
        <v>46179</v>
      </c>
      <c r="Y730" s="307" t="s">
        <v>4281</v>
      </c>
      <c r="Z730" s="299"/>
      <c r="AA730" s="298"/>
      <c r="AB730" s="303">
        <f t="shared" ref="AB730" si="455">+U730/3</f>
        <v>4420333</v>
      </c>
      <c r="AC730" s="310"/>
      <c r="AD730" s="628" t="s">
        <v>4282</v>
      </c>
      <c r="AE730" s="295">
        <v>0</v>
      </c>
      <c r="AF730" s="295">
        <v>0</v>
      </c>
      <c r="AG730" s="295">
        <v>0</v>
      </c>
      <c r="AH730" s="295" t="s">
        <v>731</v>
      </c>
      <c r="AI730" s="295">
        <v>3012002693</v>
      </c>
      <c r="AJ730" s="305" t="s">
        <v>732</v>
      </c>
      <c r="AK730" s="306">
        <v>22787</v>
      </c>
      <c r="AL730" s="293">
        <v>63</v>
      </c>
      <c r="AM730" s="301" t="s">
        <v>733</v>
      </c>
      <c r="AN730" s="301" t="s">
        <v>285</v>
      </c>
    </row>
    <row r="731" spans="1:40" ht="17.25" customHeight="1" x14ac:dyDescent="0.3">
      <c r="A731" s="580">
        <v>730</v>
      </c>
      <c r="B731" s="525" t="s">
        <v>1677</v>
      </c>
      <c r="C731" s="295" t="s">
        <v>1466</v>
      </c>
      <c r="D731" s="232" t="s">
        <v>4283</v>
      </c>
      <c r="E731" s="293" t="s">
        <v>62</v>
      </c>
      <c r="F731" s="294" t="s">
        <v>1426</v>
      </c>
      <c r="G731" s="545" t="s">
        <v>1677</v>
      </c>
      <c r="H731" s="555">
        <v>31500000</v>
      </c>
      <c r="I731" s="295" t="s">
        <v>4284</v>
      </c>
      <c r="J731" s="508">
        <v>65633894</v>
      </c>
      <c r="K731" s="538" t="s">
        <v>89</v>
      </c>
      <c r="L731" s="297">
        <v>0</v>
      </c>
      <c r="M731" s="297">
        <v>1473</v>
      </c>
      <c r="N731" s="299">
        <v>46129</v>
      </c>
      <c r="O731" s="561">
        <v>247500000</v>
      </c>
      <c r="P731" s="302">
        <v>46174</v>
      </c>
      <c r="Q731" s="293" t="s">
        <v>50</v>
      </c>
      <c r="R731" s="302">
        <v>46177</v>
      </c>
      <c r="S731" s="293">
        <v>2022</v>
      </c>
      <c r="T731" s="495">
        <v>220301</v>
      </c>
      <c r="U731" s="555">
        <f t="shared" si="454"/>
        <v>31500000</v>
      </c>
      <c r="V731" s="300">
        <v>46177</v>
      </c>
      <c r="W731" s="301" t="s">
        <v>4285</v>
      </c>
      <c r="X731" s="302">
        <v>46183</v>
      </c>
      <c r="Y731" s="307">
        <v>46386</v>
      </c>
      <c r="Z731" s="299"/>
      <c r="AA731" s="295"/>
      <c r="AB731" s="303">
        <f>+U731/6.5</f>
        <v>4846153.846153846</v>
      </c>
      <c r="AC731" s="295"/>
      <c r="AD731" s="629" t="s">
        <v>4286</v>
      </c>
      <c r="AE731" s="295">
        <v>0</v>
      </c>
      <c r="AF731" s="295">
        <v>0</v>
      </c>
      <c r="AG731" s="295">
        <v>0</v>
      </c>
      <c r="AH731" s="295" t="s">
        <v>4287</v>
      </c>
      <c r="AI731" s="295">
        <v>3015431886</v>
      </c>
      <c r="AJ731" s="312" t="s">
        <v>4288</v>
      </c>
      <c r="AK731" s="306">
        <v>31046</v>
      </c>
      <c r="AL731" s="293">
        <v>51</v>
      </c>
      <c r="AM731" s="301" t="s">
        <v>1432</v>
      </c>
      <c r="AN731" s="301" t="s">
        <v>1677</v>
      </c>
    </row>
    <row r="732" spans="1:40" ht="17.25" customHeight="1" x14ac:dyDescent="0.3">
      <c r="A732" s="580">
        <v>731</v>
      </c>
      <c r="B732" s="525" t="s">
        <v>1677</v>
      </c>
      <c r="C732" s="295" t="s">
        <v>1466</v>
      </c>
      <c r="D732" s="232" t="s">
        <v>4206</v>
      </c>
      <c r="E732" s="293" t="s">
        <v>62</v>
      </c>
      <c r="F732" s="294" t="s">
        <v>1426</v>
      </c>
      <c r="G732" s="545" t="s">
        <v>1677</v>
      </c>
      <c r="H732" s="555">
        <v>31500000</v>
      </c>
      <c r="I732" s="295" t="s">
        <v>4289</v>
      </c>
      <c r="J732" s="508">
        <v>93407665</v>
      </c>
      <c r="K732" s="538" t="s">
        <v>89</v>
      </c>
      <c r="L732" s="297">
        <v>4</v>
      </c>
      <c r="M732" s="297">
        <v>1473</v>
      </c>
      <c r="N732" s="299">
        <v>46129</v>
      </c>
      <c r="O732" s="561">
        <v>247500000</v>
      </c>
      <c r="P732" s="302">
        <v>46174</v>
      </c>
      <c r="Q732" s="293" t="s">
        <v>50</v>
      </c>
      <c r="R732" s="302">
        <v>46176</v>
      </c>
      <c r="S732" s="293">
        <v>2012</v>
      </c>
      <c r="T732" s="495">
        <v>220301</v>
      </c>
      <c r="U732" s="555">
        <f t="shared" si="454"/>
        <v>31500000</v>
      </c>
      <c r="V732" s="300">
        <v>46176</v>
      </c>
      <c r="W732" s="301" t="s">
        <v>4290</v>
      </c>
      <c r="X732" s="302">
        <v>46178</v>
      </c>
      <c r="Y732" s="307">
        <v>46386</v>
      </c>
      <c r="Z732" s="299"/>
      <c r="AA732" s="295"/>
      <c r="AB732" s="303">
        <f>+U732/6.5</f>
        <v>4846153.846153846</v>
      </c>
      <c r="AC732" s="295"/>
      <c r="AD732" s="628" t="s">
        <v>4291</v>
      </c>
      <c r="AE732" s="295">
        <v>0</v>
      </c>
      <c r="AF732" s="295">
        <v>0</v>
      </c>
      <c r="AG732" s="295">
        <v>0</v>
      </c>
      <c r="AH732" s="295" t="s">
        <v>4292</v>
      </c>
      <c r="AI732" s="312">
        <v>3015800278</v>
      </c>
      <c r="AJ732" s="312" t="s">
        <v>4293</v>
      </c>
      <c r="AK732" s="306">
        <v>28594</v>
      </c>
      <c r="AL732" s="293">
        <v>47</v>
      </c>
      <c r="AM732" s="301" t="s">
        <v>1432</v>
      </c>
      <c r="AN732" s="301" t="s">
        <v>1677</v>
      </c>
    </row>
    <row r="733" spans="1:40" ht="17.25" customHeight="1" x14ac:dyDescent="0.3">
      <c r="A733" s="572">
        <v>732</v>
      </c>
      <c r="B733" s="525" t="s">
        <v>1677</v>
      </c>
      <c r="C733" s="295" t="s">
        <v>422</v>
      </c>
      <c r="D733" s="295" t="s">
        <v>4294</v>
      </c>
      <c r="E733" s="293" t="s">
        <v>62</v>
      </c>
      <c r="F733" s="294" t="s">
        <v>1426</v>
      </c>
      <c r="G733" s="545" t="s">
        <v>64</v>
      </c>
      <c r="H733" s="555">
        <v>18000000</v>
      </c>
      <c r="I733" s="295" t="s">
        <v>4295</v>
      </c>
      <c r="J733" s="508" t="s">
        <v>4296</v>
      </c>
      <c r="K733" s="533" t="s">
        <v>89</v>
      </c>
      <c r="L733" s="297">
        <v>3</v>
      </c>
      <c r="M733" s="297">
        <v>1473</v>
      </c>
      <c r="N733" s="298">
        <v>46129</v>
      </c>
      <c r="O733" s="561">
        <f>+H733</f>
        <v>18000000</v>
      </c>
      <c r="P733" s="302">
        <v>46174</v>
      </c>
      <c r="Q733" s="293" t="s">
        <v>50</v>
      </c>
      <c r="R733" s="302">
        <v>46176</v>
      </c>
      <c r="S733" s="293">
        <v>2013</v>
      </c>
      <c r="T733" s="495">
        <v>220301</v>
      </c>
      <c r="U733" s="555">
        <f t="shared" si="454"/>
        <v>18000000</v>
      </c>
      <c r="V733" s="300">
        <v>46176</v>
      </c>
      <c r="W733" s="301" t="s">
        <v>4297</v>
      </c>
      <c r="X733" s="302">
        <v>46178</v>
      </c>
      <c r="Y733" s="307">
        <v>46299</v>
      </c>
      <c r="Z733" s="299"/>
      <c r="AA733" s="298"/>
      <c r="AB733" s="303">
        <f t="shared" ref="AB733" si="456">+U733/3</f>
        <v>6000000</v>
      </c>
      <c r="AC733" s="310"/>
      <c r="AD733" s="629" t="s">
        <v>4298</v>
      </c>
      <c r="AE733" s="295">
        <v>0</v>
      </c>
      <c r="AF733" s="295">
        <v>0</v>
      </c>
      <c r="AG733" s="295">
        <v>0</v>
      </c>
      <c r="AH733" s="295" t="s">
        <v>4299</v>
      </c>
      <c r="AI733" s="295">
        <v>3232898260</v>
      </c>
      <c r="AJ733" s="312" t="s">
        <v>4300</v>
      </c>
      <c r="AK733" s="306">
        <v>24820</v>
      </c>
      <c r="AL733" s="293">
        <v>59</v>
      </c>
      <c r="AM733" s="301" t="s">
        <v>4301</v>
      </c>
      <c r="AN733" s="301" t="s">
        <v>64</v>
      </c>
    </row>
    <row r="734" spans="1:40" ht="17.25" customHeight="1" x14ac:dyDescent="0.3">
      <c r="A734" s="572">
        <v>733</v>
      </c>
      <c r="B734" s="525" t="s">
        <v>1677</v>
      </c>
      <c r="C734" s="295" t="s">
        <v>422</v>
      </c>
      <c r="D734" s="295" t="s">
        <v>4294</v>
      </c>
      <c r="E734" s="293" t="s">
        <v>62</v>
      </c>
      <c r="F734" s="294" t="s">
        <v>1426</v>
      </c>
      <c r="G734" s="545" t="s">
        <v>64</v>
      </c>
      <c r="H734" s="555">
        <v>18000000</v>
      </c>
      <c r="I734" s="295" t="s">
        <v>4302</v>
      </c>
      <c r="J734" s="508">
        <v>1110462842</v>
      </c>
      <c r="K734" s="533" t="s">
        <v>89</v>
      </c>
      <c r="L734" s="297">
        <v>7</v>
      </c>
      <c r="M734" s="297">
        <v>1473</v>
      </c>
      <c r="N734" s="298">
        <v>46129</v>
      </c>
      <c r="O734" s="561">
        <f>+H734</f>
        <v>18000000</v>
      </c>
      <c r="P734" s="302">
        <v>46174</v>
      </c>
      <c r="Q734" s="293" t="s">
        <v>50</v>
      </c>
      <c r="R734" s="302"/>
      <c r="S734" s="293"/>
      <c r="T734" s="495">
        <v>220301</v>
      </c>
      <c r="U734" s="555">
        <f t="shared" ref="U734" si="457">+H734</f>
        <v>18000000</v>
      </c>
      <c r="V734" s="300"/>
      <c r="W734" s="301"/>
      <c r="X734" s="302"/>
      <c r="Y734" s="307" t="s">
        <v>1537</v>
      </c>
      <c r="Z734" s="299"/>
      <c r="AA734" s="298"/>
      <c r="AB734" s="303">
        <f t="shared" ref="AB734" si="458">+U734/3</f>
        <v>6000000</v>
      </c>
      <c r="AC734" s="310"/>
      <c r="AD734" s="628" t="s">
        <v>4303</v>
      </c>
      <c r="AE734" s="295">
        <v>0</v>
      </c>
      <c r="AF734" s="295">
        <v>0</v>
      </c>
      <c r="AG734" s="295">
        <v>0</v>
      </c>
      <c r="AH734" s="295" t="s">
        <v>4304</v>
      </c>
      <c r="AI734" s="295">
        <v>3232287591</v>
      </c>
      <c r="AJ734" s="312" t="s">
        <v>4305</v>
      </c>
      <c r="AK734" s="306">
        <v>31987</v>
      </c>
      <c r="AL734" s="293">
        <v>38</v>
      </c>
      <c r="AM734" s="301" t="s">
        <v>4301</v>
      </c>
      <c r="AN734" s="301" t="s">
        <v>64</v>
      </c>
    </row>
    <row r="735" spans="1:40" ht="17.25" customHeight="1" x14ac:dyDescent="0.3">
      <c r="A735" s="580">
        <v>734</v>
      </c>
      <c r="B735" s="525" t="s">
        <v>1677</v>
      </c>
      <c r="C735" s="295" t="s">
        <v>1466</v>
      </c>
      <c r="D735" s="232" t="s">
        <v>4262</v>
      </c>
      <c r="E735" s="293" t="s">
        <v>62</v>
      </c>
      <c r="F735" s="296" t="s">
        <v>769</v>
      </c>
      <c r="G735" s="545" t="s">
        <v>1677</v>
      </c>
      <c r="H735" s="555">
        <v>31500000</v>
      </c>
      <c r="I735" s="295" t="s">
        <v>4306</v>
      </c>
      <c r="J735" s="508">
        <v>1110511421</v>
      </c>
      <c r="K735" s="538" t="s">
        <v>89</v>
      </c>
      <c r="L735" s="297">
        <v>0</v>
      </c>
      <c r="M735" s="297">
        <v>1474</v>
      </c>
      <c r="N735" s="299">
        <v>46129</v>
      </c>
      <c r="O735" s="561">
        <v>90000000</v>
      </c>
      <c r="P735" s="302">
        <v>46174</v>
      </c>
      <c r="Q735" s="293" t="s">
        <v>50</v>
      </c>
      <c r="R735" s="302">
        <v>46177</v>
      </c>
      <c r="S735" s="293">
        <v>2023</v>
      </c>
      <c r="T735" s="495">
        <v>220301</v>
      </c>
      <c r="U735" s="555">
        <f>+H735</f>
        <v>31500000</v>
      </c>
      <c r="V735" s="300">
        <v>46177</v>
      </c>
      <c r="W735" s="301" t="s">
        <v>4307</v>
      </c>
      <c r="X735" s="302">
        <v>46184</v>
      </c>
      <c r="Y735" s="307">
        <v>46386</v>
      </c>
      <c r="Z735" s="299"/>
      <c r="AA735" s="295"/>
      <c r="AB735" s="303">
        <f>+U735/6.5</f>
        <v>4846153.846153846</v>
      </c>
      <c r="AC735" s="295"/>
      <c r="AD735" s="629" t="s">
        <v>4308</v>
      </c>
      <c r="AE735" s="295">
        <v>0</v>
      </c>
      <c r="AF735" s="295">
        <v>0</v>
      </c>
      <c r="AG735" s="295">
        <v>0</v>
      </c>
      <c r="AH735" s="295" t="s">
        <v>4309</v>
      </c>
      <c r="AI735" s="295">
        <v>3242007114</v>
      </c>
      <c r="AJ735" s="312" t="s">
        <v>4310</v>
      </c>
      <c r="AK735" s="306">
        <v>33379</v>
      </c>
      <c r="AL735" s="293">
        <v>34</v>
      </c>
      <c r="AM735" s="301" t="s">
        <v>769</v>
      </c>
      <c r="AN735" s="301" t="s">
        <v>4260</v>
      </c>
    </row>
    <row r="736" spans="1:40" ht="17.25" customHeight="1" x14ac:dyDescent="0.3">
      <c r="A736" s="580">
        <v>735</v>
      </c>
      <c r="B736" s="525" t="s">
        <v>1677</v>
      </c>
      <c r="C736" s="295" t="s">
        <v>1466</v>
      </c>
      <c r="D736" s="232" t="s">
        <v>4227</v>
      </c>
      <c r="E736" s="293" t="s">
        <v>62</v>
      </c>
      <c r="F736" s="295" t="s">
        <v>434</v>
      </c>
      <c r="G736" s="545" t="s">
        <v>1677</v>
      </c>
      <c r="H736" s="555">
        <v>21700000</v>
      </c>
      <c r="I736" s="295" t="s">
        <v>4311</v>
      </c>
      <c r="J736" s="508">
        <v>1234640793</v>
      </c>
      <c r="K736" s="538" t="s">
        <v>89</v>
      </c>
      <c r="L736" s="297">
        <v>8</v>
      </c>
      <c r="M736" s="297">
        <v>1476</v>
      </c>
      <c r="N736" s="299">
        <v>46129</v>
      </c>
      <c r="O736" s="561">
        <v>434000000</v>
      </c>
      <c r="P736" s="302">
        <v>46174</v>
      </c>
      <c r="Q736" s="293" t="s">
        <v>50</v>
      </c>
      <c r="R736" s="302">
        <v>46176</v>
      </c>
      <c r="S736" s="293">
        <v>2014</v>
      </c>
      <c r="T736" s="495">
        <v>220302</v>
      </c>
      <c r="U736" s="555">
        <f t="shared" ref="U736:U737" si="459">+H736</f>
        <v>21700000</v>
      </c>
      <c r="V736" s="300">
        <v>46175</v>
      </c>
      <c r="W736" s="301" t="s">
        <v>4312</v>
      </c>
      <c r="X736" s="302">
        <v>46179</v>
      </c>
      <c r="Y736" s="307">
        <v>46386</v>
      </c>
      <c r="Z736" s="299"/>
      <c r="AA736" s="295"/>
      <c r="AB736" s="303">
        <f>+U736/6.5</f>
        <v>3338461.5384615385</v>
      </c>
      <c r="AC736" s="295"/>
      <c r="AD736" s="628" t="s">
        <v>4313</v>
      </c>
      <c r="AE736" s="295">
        <v>0</v>
      </c>
      <c r="AF736" s="295">
        <v>0</v>
      </c>
      <c r="AG736" s="295">
        <v>0</v>
      </c>
      <c r="AH736" s="295" t="s">
        <v>4314</v>
      </c>
      <c r="AI736" s="295">
        <v>3229065592</v>
      </c>
      <c r="AJ736" s="312" t="s">
        <v>4315</v>
      </c>
      <c r="AK736" s="306">
        <v>35759</v>
      </c>
      <c r="AL736" s="293">
        <v>28</v>
      </c>
      <c r="AM736" s="301" t="s">
        <v>4065</v>
      </c>
      <c r="AN736" s="301" t="s">
        <v>1677</v>
      </c>
    </row>
    <row r="737" spans="1:40" ht="17.25" customHeight="1" x14ac:dyDescent="0.3">
      <c r="A737" s="580">
        <v>736</v>
      </c>
      <c r="B737" s="525" t="s">
        <v>1677</v>
      </c>
      <c r="C737" s="295" t="s">
        <v>1466</v>
      </c>
      <c r="D737" s="232" t="s">
        <v>3771</v>
      </c>
      <c r="E737" s="293" t="s">
        <v>62</v>
      </c>
      <c r="F737" s="402" t="s">
        <v>3772</v>
      </c>
      <c r="G737" s="545" t="s">
        <v>1325</v>
      </c>
      <c r="H737" s="560">
        <v>29678418</v>
      </c>
      <c r="I737" s="232" t="s">
        <v>4316</v>
      </c>
      <c r="J737" s="517">
        <v>1110520126</v>
      </c>
      <c r="K737" s="538" t="s">
        <v>49</v>
      </c>
      <c r="L737" s="297">
        <v>0</v>
      </c>
      <c r="M737" s="297">
        <v>1475</v>
      </c>
      <c r="N737" s="299">
        <v>46129</v>
      </c>
      <c r="O737" s="567">
        <v>296994390</v>
      </c>
      <c r="P737" s="302">
        <v>46174</v>
      </c>
      <c r="Q737" s="293" t="s">
        <v>50</v>
      </c>
      <c r="R737" s="302">
        <v>46176</v>
      </c>
      <c r="S737" s="293">
        <v>2015</v>
      </c>
      <c r="T737" s="382">
        <v>220301</v>
      </c>
      <c r="U737" s="555">
        <f t="shared" si="459"/>
        <v>29678418</v>
      </c>
      <c r="V737" s="300">
        <v>46177</v>
      </c>
      <c r="W737" s="301" t="s">
        <v>4317</v>
      </c>
      <c r="X737" s="302">
        <v>46195</v>
      </c>
      <c r="Y737" s="299">
        <v>46386</v>
      </c>
      <c r="Z737" s="299"/>
      <c r="AA737" s="295"/>
      <c r="AB737" s="345">
        <f>+U737/7.5</f>
        <v>3957122.4</v>
      </c>
      <c r="AC737" s="295"/>
      <c r="AD737" s="629" t="s">
        <v>4318</v>
      </c>
      <c r="AE737" s="295">
        <v>0</v>
      </c>
      <c r="AF737" s="295">
        <v>0</v>
      </c>
      <c r="AG737" s="295">
        <v>0</v>
      </c>
      <c r="AH737" s="232" t="s">
        <v>4319</v>
      </c>
      <c r="AI737" s="232">
        <v>3184013105</v>
      </c>
      <c r="AJ737" s="366" t="s">
        <v>4320</v>
      </c>
      <c r="AK737" s="306">
        <v>33637</v>
      </c>
      <c r="AL737" s="293">
        <v>33</v>
      </c>
      <c r="AM737" s="301" t="str">
        <f t="shared" ref="AM737" si="460">+F737</f>
        <v>VETERINARIO</v>
      </c>
      <c r="AN737" s="301" t="s">
        <v>1677</v>
      </c>
    </row>
    <row r="738" spans="1:40" ht="17.25" customHeight="1" x14ac:dyDescent="0.3">
      <c r="A738" s="580">
        <v>737</v>
      </c>
      <c r="B738" s="525" t="s">
        <v>1677</v>
      </c>
      <c r="C738" s="295" t="s">
        <v>1466</v>
      </c>
      <c r="D738" s="295" t="s">
        <v>4321</v>
      </c>
      <c r="E738" s="293" t="s">
        <v>62</v>
      </c>
      <c r="F738" s="296" t="s">
        <v>4322</v>
      </c>
      <c r="G738" s="545" t="s">
        <v>1677</v>
      </c>
      <c r="H738" s="555">
        <v>22500000</v>
      </c>
      <c r="I738" s="295" t="s">
        <v>4323</v>
      </c>
      <c r="J738" s="508">
        <v>1110458705</v>
      </c>
      <c r="K738" s="538" t="s">
        <v>89</v>
      </c>
      <c r="L738" s="297">
        <v>0</v>
      </c>
      <c r="M738" s="297">
        <v>1615</v>
      </c>
      <c r="N738" s="299">
        <v>46168</v>
      </c>
      <c r="O738" s="561">
        <v>22500000</v>
      </c>
      <c r="P738" s="302">
        <v>46174</v>
      </c>
      <c r="Q738" s="293" t="s">
        <v>50</v>
      </c>
      <c r="R738" s="302">
        <v>46176</v>
      </c>
      <c r="S738" s="293">
        <v>2016</v>
      </c>
      <c r="T738" s="495">
        <v>220301</v>
      </c>
      <c r="U738" s="555">
        <v>22500000</v>
      </c>
      <c r="V738" s="300">
        <v>46177</v>
      </c>
      <c r="W738" s="301" t="s">
        <v>4324</v>
      </c>
      <c r="X738" s="302">
        <v>46184</v>
      </c>
      <c r="Y738" s="307">
        <v>46336</v>
      </c>
      <c r="Z738" s="299"/>
      <c r="AA738" s="295"/>
      <c r="AB738" s="303">
        <f>+U738/5</f>
        <v>4500000</v>
      </c>
      <c r="AC738" s="295"/>
      <c r="AD738" s="628" t="s">
        <v>4325</v>
      </c>
      <c r="AE738" s="295">
        <v>0</v>
      </c>
      <c r="AF738" s="295">
        <v>0</v>
      </c>
      <c r="AG738" s="295">
        <v>0</v>
      </c>
      <c r="AH738" s="295" t="s">
        <v>4326</v>
      </c>
      <c r="AI738" s="295">
        <v>3213854571</v>
      </c>
      <c r="AJ738" s="312" t="s">
        <v>4278</v>
      </c>
      <c r="AK738" s="306">
        <v>31836</v>
      </c>
      <c r="AL738" s="293">
        <v>38</v>
      </c>
      <c r="AM738" s="301" t="s">
        <v>4327</v>
      </c>
      <c r="AN738" s="301" t="s">
        <v>1677</v>
      </c>
    </row>
    <row r="739" spans="1:40" ht="17.25" customHeight="1" x14ac:dyDescent="0.3">
      <c r="A739" s="580">
        <v>738</v>
      </c>
      <c r="B739" s="525" t="s">
        <v>41</v>
      </c>
      <c r="C739" s="295" t="s">
        <v>225</v>
      </c>
      <c r="D739" s="295" t="s">
        <v>4328</v>
      </c>
      <c r="E739" s="293" t="s">
        <v>4329</v>
      </c>
      <c r="F739" s="296" t="s">
        <v>790</v>
      </c>
      <c r="G739" s="545" t="s">
        <v>46</v>
      </c>
      <c r="H739" s="555">
        <v>212106730</v>
      </c>
      <c r="I739" s="295" t="s">
        <v>4330</v>
      </c>
      <c r="J739" s="508" t="s">
        <v>4331</v>
      </c>
      <c r="K739" s="538" t="s">
        <v>89</v>
      </c>
      <c r="L739" s="297">
        <v>6</v>
      </c>
      <c r="M739" s="297">
        <v>1437</v>
      </c>
      <c r="N739" s="299">
        <v>46126</v>
      </c>
      <c r="O739" s="561">
        <f>+H739</f>
        <v>212106730</v>
      </c>
      <c r="P739" s="302">
        <v>46176</v>
      </c>
      <c r="Q739" s="293" t="s">
        <v>50</v>
      </c>
      <c r="R739" s="302">
        <v>46177</v>
      </c>
      <c r="S739" s="293">
        <v>2024</v>
      </c>
      <c r="T739" s="495">
        <v>21030202</v>
      </c>
      <c r="U739" s="555">
        <f>+O739</f>
        <v>212106730</v>
      </c>
      <c r="V739" s="300">
        <v>46184</v>
      </c>
      <c r="W739" s="301" t="s">
        <v>4332</v>
      </c>
      <c r="X739" s="302">
        <v>46184</v>
      </c>
      <c r="Y739" s="307">
        <v>46275</v>
      </c>
      <c r="Z739" s="299"/>
      <c r="AA739" s="295"/>
      <c r="AB739" s="303">
        <f>+U739/3</f>
        <v>70702243.333333328</v>
      </c>
      <c r="AC739" s="295"/>
      <c r="AD739" s="629" t="s">
        <v>4333</v>
      </c>
      <c r="AE739" s="295">
        <v>0</v>
      </c>
      <c r="AF739" s="295">
        <v>0</v>
      </c>
      <c r="AG739" s="295">
        <v>0</v>
      </c>
      <c r="AH739" s="295" t="s">
        <v>4334</v>
      </c>
      <c r="AI739" s="295">
        <v>3183117964</v>
      </c>
      <c r="AJ739" s="312" t="s">
        <v>4335</v>
      </c>
      <c r="AK739" s="306">
        <v>29140</v>
      </c>
      <c r="AL739" s="293">
        <v>46</v>
      </c>
      <c r="AM739" s="301" t="s">
        <v>4336</v>
      </c>
      <c r="AN739" s="301"/>
    </row>
    <row r="740" spans="1:40" ht="17.25" customHeight="1" x14ac:dyDescent="0.3">
      <c r="A740" s="572">
        <v>739</v>
      </c>
      <c r="B740" s="525" t="s">
        <v>41</v>
      </c>
      <c r="C740" s="295" t="s">
        <v>897</v>
      </c>
      <c r="D740" s="295" t="s">
        <v>844</v>
      </c>
      <c r="E740" s="293" t="s">
        <v>62</v>
      </c>
      <c r="F740" s="295" t="s">
        <v>434</v>
      </c>
      <c r="G740" s="545" t="s">
        <v>64</v>
      </c>
      <c r="H740" s="555">
        <v>7995375</v>
      </c>
      <c r="I740" s="344" t="s">
        <v>987</v>
      </c>
      <c r="J740" s="508">
        <v>67001411</v>
      </c>
      <c r="K740" s="533" t="s">
        <v>988</v>
      </c>
      <c r="L740" s="297">
        <v>2</v>
      </c>
      <c r="M740" s="297">
        <v>1629</v>
      </c>
      <c r="N740" s="298">
        <v>46170</v>
      </c>
      <c r="O740" s="561">
        <f t="shared" ref="O740:O752" si="461">+H740</f>
        <v>7995375</v>
      </c>
      <c r="P740" s="302">
        <v>46176</v>
      </c>
      <c r="Q740" s="293" t="s">
        <v>50</v>
      </c>
      <c r="R740" s="302">
        <v>46271</v>
      </c>
      <c r="S740" s="293">
        <v>2041</v>
      </c>
      <c r="T740" s="495">
        <v>2101020302</v>
      </c>
      <c r="U740" s="555">
        <f t="shared" ref="U740:U752" si="462">+H740</f>
        <v>7995375</v>
      </c>
      <c r="V740" s="300">
        <v>46176</v>
      </c>
      <c r="W740" s="301" t="s">
        <v>4337</v>
      </c>
      <c r="X740" s="302">
        <v>46184</v>
      </c>
      <c r="Y740" s="307" t="s">
        <v>4338</v>
      </c>
      <c r="Z740" s="307"/>
      <c r="AA740" s="298"/>
      <c r="AB740" s="303">
        <f t="shared" ref="AB740:AB753" si="463">+U740/3</f>
        <v>2665125</v>
      </c>
      <c r="AC740" s="345"/>
      <c r="AD740" s="628" t="s">
        <v>4339</v>
      </c>
      <c r="AE740" s="295">
        <v>0</v>
      </c>
      <c r="AF740" s="295">
        <v>0</v>
      </c>
      <c r="AG740" s="295">
        <v>0</v>
      </c>
      <c r="AH740" s="295" t="s">
        <v>991</v>
      </c>
      <c r="AI740" s="295">
        <v>3235718293</v>
      </c>
      <c r="AJ740" s="312" t="s">
        <v>992</v>
      </c>
      <c r="AK740" s="306">
        <v>28366</v>
      </c>
      <c r="AL740" s="293">
        <v>48</v>
      </c>
      <c r="AM740" s="301" t="s">
        <v>274</v>
      </c>
      <c r="AN740" s="301" t="s">
        <v>64</v>
      </c>
    </row>
    <row r="741" spans="1:40" ht="17.25" customHeight="1" x14ac:dyDescent="0.3">
      <c r="A741" s="572">
        <v>740</v>
      </c>
      <c r="B741" s="525" t="s">
        <v>41</v>
      </c>
      <c r="C741" s="295" t="s">
        <v>593</v>
      </c>
      <c r="D741" s="295" t="s">
        <v>844</v>
      </c>
      <c r="E741" s="293" t="s">
        <v>62</v>
      </c>
      <c r="F741" s="295" t="s">
        <v>434</v>
      </c>
      <c r="G741" s="545" t="s">
        <v>64</v>
      </c>
      <c r="H741" s="555">
        <v>7995375</v>
      </c>
      <c r="I741" s="295" t="s">
        <v>852</v>
      </c>
      <c r="J741" s="508">
        <v>1193511610</v>
      </c>
      <c r="K741" s="533" t="s">
        <v>89</v>
      </c>
      <c r="L741" s="297">
        <v>8</v>
      </c>
      <c r="M741" s="297">
        <v>1643</v>
      </c>
      <c r="N741" s="298">
        <v>46170</v>
      </c>
      <c r="O741" s="561">
        <f t="shared" si="461"/>
        <v>7995375</v>
      </c>
      <c r="P741" s="302">
        <v>46176</v>
      </c>
      <c r="Q741" s="293" t="s">
        <v>50</v>
      </c>
      <c r="R741" s="302">
        <v>46178</v>
      </c>
      <c r="S741" s="293">
        <v>2036</v>
      </c>
      <c r="T741" s="495">
        <v>2101020302</v>
      </c>
      <c r="U741" s="555">
        <f t="shared" si="462"/>
        <v>7995375</v>
      </c>
      <c r="V741" s="300">
        <v>46176</v>
      </c>
      <c r="W741" s="301" t="s">
        <v>4340</v>
      </c>
      <c r="X741" s="302">
        <v>46183</v>
      </c>
      <c r="Y741" s="307">
        <v>46274</v>
      </c>
      <c r="Z741" s="307"/>
      <c r="AA741" s="298"/>
      <c r="AB741" s="303">
        <f t="shared" si="463"/>
        <v>2665125</v>
      </c>
      <c r="AC741" s="310"/>
      <c r="AD741" s="629" t="s">
        <v>4341</v>
      </c>
      <c r="AE741" s="295">
        <v>0</v>
      </c>
      <c r="AF741" s="295">
        <v>0</v>
      </c>
      <c r="AG741" s="295">
        <v>0</v>
      </c>
      <c r="AH741" s="295" t="s">
        <v>855</v>
      </c>
      <c r="AI741" s="295">
        <v>3205669823</v>
      </c>
      <c r="AJ741" s="312" t="s">
        <v>856</v>
      </c>
      <c r="AK741" s="306">
        <v>36831</v>
      </c>
      <c r="AL741" s="293">
        <v>25</v>
      </c>
      <c r="AM741" s="301" t="s">
        <v>185</v>
      </c>
      <c r="AN741" s="301" t="s">
        <v>850</v>
      </c>
    </row>
    <row r="742" spans="1:40" ht="17.25" customHeight="1" x14ac:dyDescent="0.3">
      <c r="A742" s="572">
        <v>741</v>
      </c>
      <c r="B742" s="525" t="s">
        <v>41</v>
      </c>
      <c r="C742" s="295" t="s">
        <v>897</v>
      </c>
      <c r="D742" s="295" t="s">
        <v>844</v>
      </c>
      <c r="E742" s="293" t="s">
        <v>62</v>
      </c>
      <c r="F742" s="295" t="s">
        <v>434</v>
      </c>
      <c r="G742" s="545" t="s">
        <v>64</v>
      </c>
      <c r="H742" s="555">
        <v>7995375</v>
      </c>
      <c r="I742" s="344" t="s">
        <v>981</v>
      </c>
      <c r="J742" s="508">
        <v>28914677</v>
      </c>
      <c r="K742" s="533" t="s">
        <v>982</v>
      </c>
      <c r="L742" s="297">
        <v>0</v>
      </c>
      <c r="M742" s="297">
        <v>1630</v>
      </c>
      <c r="N742" s="298">
        <v>46170</v>
      </c>
      <c r="O742" s="561">
        <f t="shared" si="461"/>
        <v>7995375</v>
      </c>
      <c r="P742" s="302">
        <v>46176</v>
      </c>
      <c r="Q742" s="293" t="s">
        <v>50</v>
      </c>
      <c r="R742" s="302">
        <v>46271</v>
      </c>
      <c r="S742" s="293">
        <v>2042</v>
      </c>
      <c r="T742" s="495">
        <v>2101020302</v>
      </c>
      <c r="U742" s="555">
        <f t="shared" si="462"/>
        <v>7995375</v>
      </c>
      <c r="V742" s="300">
        <v>46176</v>
      </c>
      <c r="W742" s="301">
        <v>100056905</v>
      </c>
      <c r="X742" s="302">
        <v>46183</v>
      </c>
      <c r="Y742" s="307">
        <v>46274</v>
      </c>
      <c r="Z742" s="307"/>
      <c r="AA742" s="298"/>
      <c r="AB742" s="303">
        <f t="shared" si="463"/>
        <v>2665125</v>
      </c>
      <c r="AC742" s="345"/>
      <c r="AD742" s="628" t="s">
        <v>4342</v>
      </c>
      <c r="AE742" s="295">
        <v>0</v>
      </c>
      <c r="AF742" s="295">
        <v>0</v>
      </c>
      <c r="AG742" s="295">
        <v>0</v>
      </c>
      <c r="AH742" s="295" t="s">
        <v>984</v>
      </c>
      <c r="AI742" s="295">
        <v>3118384325</v>
      </c>
      <c r="AJ742" s="312" t="s">
        <v>985</v>
      </c>
      <c r="AK742" s="306">
        <v>23860</v>
      </c>
      <c r="AL742" s="293">
        <v>60</v>
      </c>
      <c r="AM742" s="301" t="s">
        <v>274</v>
      </c>
      <c r="AN742" s="301" t="s">
        <v>64</v>
      </c>
    </row>
    <row r="743" spans="1:40" ht="17.25" customHeight="1" x14ac:dyDescent="0.3">
      <c r="A743" s="572">
        <v>742</v>
      </c>
      <c r="B743" s="525" t="s">
        <v>41</v>
      </c>
      <c r="C743" s="295" t="s">
        <v>897</v>
      </c>
      <c r="D743" s="295" t="s">
        <v>844</v>
      </c>
      <c r="E743" s="293" t="s">
        <v>62</v>
      </c>
      <c r="F743" s="295" t="s">
        <v>434</v>
      </c>
      <c r="G743" s="545" t="s">
        <v>64</v>
      </c>
      <c r="H743" s="555">
        <v>7995375</v>
      </c>
      <c r="I743" s="344" t="s">
        <v>904</v>
      </c>
      <c r="J743" s="508">
        <v>1110453084</v>
      </c>
      <c r="K743" s="533" t="s">
        <v>89</v>
      </c>
      <c r="L743" s="297">
        <v>2</v>
      </c>
      <c r="M743" s="297">
        <v>1628</v>
      </c>
      <c r="N743" s="298">
        <v>46170</v>
      </c>
      <c r="O743" s="561">
        <f t="shared" si="461"/>
        <v>7995375</v>
      </c>
      <c r="P743" s="302">
        <v>46176</v>
      </c>
      <c r="Q743" s="293" t="s">
        <v>50</v>
      </c>
      <c r="R743" s="302">
        <v>46271</v>
      </c>
      <c r="S743" s="293">
        <v>2043</v>
      </c>
      <c r="T743" s="495">
        <v>2101020302</v>
      </c>
      <c r="U743" s="555">
        <f t="shared" si="462"/>
        <v>7995375</v>
      </c>
      <c r="V743" s="300">
        <v>46177</v>
      </c>
      <c r="W743" s="301">
        <v>100056912</v>
      </c>
      <c r="X743" s="302">
        <v>46184</v>
      </c>
      <c r="Y743" s="307">
        <v>46275</v>
      </c>
      <c r="Z743" s="307"/>
      <c r="AA743" s="298"/>
      <c r="AB743" s="303">
        <f t="shared" si="463"/>
        <v>2665125</v>
      </c>
      <c r="AC743" s="345"/>
      <c r="AD743" s="629" t="s">
        <v>4343</v>
      </c>
      <c r="AE743" s="295">
        <v>0</v>
      </c>
      <c r="AF743" s="295">
        <v>0</v>
      </c>
      <c r="AG743" s="295">
        <v>0</v>
      </c>
      <c r="AH743" s="295" t="s">
        <v>906</v>
      </c>
      <c r="AI743" s="295">
        <v>3244436255</v>
      </c>
      <c r="AJ743" s="312" t="s">
        <v>907</v>
      </c>
      <c r="AK743" s="306">
        <v>38292</v>
      </c>
      <c r="AL743" s="293">
        <v>21</v>
      </c>
      <c r="AM743" s="301" t="s">
        <v>274</v>
      </c>
      <c r="AN743" s="301" t="s">
        <v>64</v>
      </c>
    </row>
    <row r="744" spans="1:40" ht="17.25" customHeight="1" x14ac:dyDescent="0.3">
      <c r="A744" s="572">
        <v>743</v>
      </c>
      <c r="B744" s="525" t="s">
        <v>41</v>
      </c>
      <c r="C744" s="295" t="s">
        <v>897</v>
      </c>
      <c r="D744" s="295" t="s">
        <v>844</v>
      </c>
      <c r="E744" s="293" t="s">
        <v>62</v>
      </c>
      <c r="F744" s="295" t="s">
        <v>434</v>
      </c>
      <c r="G744" s="545" t="s">
        <v>64</v>
      </c>
      <c r="H744" s="555">
        <v>7995375</v>
      </c>
      <c r="I744" s="344" t="s">
        <v>963</v>
      </c>
      <c r="J744" s="508">
        <v>1005827296</v>
      </c>
      <c r="K744" s="533" t="s">
        <v>240</v>
      </c>
      <c r="L744" s="297">
        <v>2</v>
      </c>
      <c r="M744" s="297">
        <v>1626</v>
      </c>
      <c r="N744" s="298">
        <v>46170</v>
      </c>
      <c r="O744" s="561">
        <f t="shared" si="461"/>
        <v>7995375</v>
      </c>
      <c r="P744" s="302">
        <v>46176</v>
      </c>
      <c r="Q744" s="293" t="s">
        <v>50</v>
      </c>
      <c r="R744" s="302">
        <v>46271</v>
      </c>
      <c r="S744" s="293">
        <v>2044</v>
      </c>
      <c r="T744" s="495">
        <v>2101020302</v>
      </c>
      <c r="U744" s="555">
        <f t="shared" si="462"/>
        <v>7995375</v>
      </c>
      <c r="V744" s="300">
        <v>46182</v>
      </c>
      <c r="W744" s="301" t="s">
        <v>4344</v>
      </c>
      <c r="X744" s="302">
        <v>46184</v>
      </c>
      <c r="Y744" s="307">
        <v>46275</v>
      </c>
      <c r="Z744" s="307"/>
      <c r="AA744" s="298"/>
      <c r="AB744" s="303">
        <f t="shared" si="463"/>
        <v>2665125</v>
      </c>
      <c r="AC744" s="345"/>
      <c r="AD744" s="628" t="s">
        <v>4345</v>
      </c>
      <c r="AE744" s="295">
        <v>0</v>
      </c>
      <c r="AF744" s="295">
        <v>0</v>
      </c>
      <c r="AG744" s="295">
        <v>0</v>
      </c>
      <c r="AH744" s="295" t="s">
        <v>966</v>
      </c>
      <c r="AI744" s="295">
        <v>3173154033</v>
      </c>
      <c r="AJ744" s="312" t="s">
        <v>967</v>
      </c>
      <c r="AK744" s="306">
        <v>37214</v>
      </c>
      <c r="AL744" s="293">
        <v>24</v>
      </c>
      <c r="AM744" s="301" t="s">
        <v>274</v>
      </c>
      <c r="AN744" s="301" t="s">
        <v>64</v>
      </c>
    </row>
    <row r="745" spans="1:40" ht="17.25" customHeight="1" x14ac:dyDescent="0.3">
      <c r="A745" s="572">
        <v>744</v>
      </c>
      <c r="B745" s="525" t="s">
        <v>41</v>
      </c>
      <c r="C745" s="295" t="s">
        <v>593</v>
      </c>
      <c r="D745" s="295" t="s">
        <v>844</v>
      </c>
      <c r="E745" s="293" t="s">
        <v>62</v>
      </c>
      <c r="F745" s="295" t="s">
        <v>434</v>
      </c>
      <c r="G745" s="545" t="s">
        <v>64</v>
      </c>
      <c r="H745" s="555">
        <v>7995375</v>
      </c>
      <c r="I745" s="295" t="s">
        <v>858</v>
      </c>
      <c r="J745" s="508" t="s">
        <v>4346</v>
      </c>
      <c r="K745" s="533" t="s">
        <v>859</v>
      </c>
      <c r="L745" s="297">
        <v>0</v>
      </c>
      <c r="M745" s="297">
        <v>1625</v>
      </c>
      <c r="N745" s="298">
        <v>46170</v>
      </c>
      <c r="O745" s="561">
        <f t="shared" si="461"/>
        <v>7995375</v>
      </c>
      <c r="P745" s="302">
        <v>46176</v>
      </c>
      <c r="Q745" s="293" t="s">
        <v>50</v>
      </c>
      <c r="R745" s="302">
        <v>46271</v>
      </c>
      <c r="S745" s="293">
        <v>2045</v>
      </c>
      <c r="T745" s="495">
        <v>2101020302</v>
      </c>
      <c r="U745" s="555">
        <f t="shared" si="462"/>
        <v>7995375</v>
      </c>
      <c r="V745" s="300">
        <v>46182</v>
      </c>
      <c r="W745" s="301" t="s">
        <v>4347</v>
      </c>
      <c r="X745" s="302">
        <v>46183</v>
      </c>
      <c r="Y745" s="307">
        <v>46274</v>
      </c>
      <c r="Z745" s="307"/>
      <c r="AA745" s="298"/>
      <c r="AB745" s="303">
        <f t="shared" si="463"/>
        <v>2665125</v>
      </c>
      <c r="AC745" s="310"/>
      <c r="AD745" s="629" t="s">
        <v>4348</v>
      </c>
      <c r="AE745" s="295">
        <v>0</v>
      </c>
      <c r="AF745" s="295">
        <v>0</v>
      </c>
      <c r="AG745" s="295">
        <v>0</v>
      </c>
      <c r="AH745" s="295" t="s">
        <v>862</v>
      </c>
      <c r="AI745" s="295">
        <v>3102666173</v>
      </c>
      <c r="AJ745" s="312" t="s">
        <v>863</v>
      </c>
      <c r="AK745" s="306">
        <v>29842</v>
      </c>
      <c r="AL745" s="293">
        <v>36</v>
      </c>
      <c r="AM745" s="301" t="s">
        <v>185</v>
      </c>
      <c r="AN745" s="301" t="s">
        <v>850</v>
      </c>
    </row>
    <row r="746" spans="1:40" ht="17.25" customHeight="1" x14ac:dyDescent="0.3">
      <c r="A746" s="572">
        <v>745</v>
      </c>
      <c r="B746" s="525" t="s">
        <v>41</v>
      </c>
      <c r="C746" s="295" t="s">
        <v>897</v>
      </c>
      <c r="D746" s="295" t="s">
        <v>844</v>
      </c>
      <c r="E746" s="293" t="s">
        <v>62</v>
      </c>
      <c r="F746" s="295" t="s">
        <v>434</v>
      </c>
      <c r="G746" s="545" t="s">
        <v>64</v>
      </c>
      <c r="H746" s="555">
        <v>7995375</v>
      </c>
      <c r="I746" s="344" t="s">
        <v>969</v>
      </c>
      <c r="J746" s="508">
        <v>65777854</v>
      </c>
      <c r="K746" s="533" t="s">
        <v>89</v>
      </c>
      <c r="L746" s="297">
        <v>4</v>
      </c>
      <c r="M746" s="297">
        <v>1632</v>
      </c>
      <c r="N746" s="298">
        <v>46170</v>
      </c>
      <c r="O746" s="561">
        <f t="shared" si="461"/>
        <v>7995375</v>
      </c>
      <c r="P746" s="302">
        <v>46176</v>
      </c>
      <c r="Q746" s="293" t="s">
        <v>50</v>
      </c>
      <c r="R746" s="302">
        <v>46271</v>
      </c>
      <c r="S746" s="293">
        <v>2046</v>
      </c>
      <c r="T746" s="495">
        <v>2101020302</v>
      </c>
      <c r="U746" s="555">
        <f t="shared" si="462"/>
        <v>7995375</v>
      </c>
      <c r="V746" s="300">
        <v>46182</v>
      </c>
      <c r="W746" s="301" t="s">
        <v>4349</v>
      </c>
      <c r="X746" s="302">
        <v>46183</v>
      </c>
      <c r="Y746" s="307">
        <v>46274</v>
      </c>
      <c r="Z746" s="307"/>
      <c r="AA746" s="298"/>
      <c r="AB746" s="303">
        <f t="shared" si="463"/>
        <v>2665125</v>
      </c>
      <c r="AC746" s="345"/>
      <c r="AD746" s="628" t="s">
        <v>4350</v>
      </c>
      <c r="AE746" s="295">
        <v>0</v>
      </c>
      <c r="AF746" s="295">
        <v>0</v>
      </c>
      <c r="AG746" s="295">
        <v>0</v>
      </c>
      <c r="AH746" s="295" t="s">
        <v>948</v>
      </c>
      <c r="AI746" s="295">
        <v>3113546367</v>
      </c>
      <c r="AJ746" s="312" t="s">
        <v>972</v>
      </c>
      <c r="AK746" s="306">
        <v>28466</v>
      </c>
      <c r="AL746" s="293">
        <v>48</v>
      </c>
      <c r="AM746" s="301" t="s">
        <v>274</v>
      </c>
      <c r="AN746" s="301" t="s">
        <v>64</v>
      </c>
    </row>
    <row r="747" spans="1:40" ht="17.25" customHeight="1" x14ac:dyDescent="0.3">
      <c r="A747" s="572">
        <v>746</v>
      </c>
      <c r="B747" s="525" t="s">
        <v>41</v>
      </c>
      <c r="C747" s="295" t="s">
        <v>897</v>
      </c>
      <c r="D747" s="295" t="s">
        <v>844</v>
      </c>
      <c r="E747" s="293" t="s">
        <v>62</v>
      </c>
      <c r="F747" s="295" t="s">
        <v>434</v>
      </c>
      <c r="G747" s="545" t="s">
        <v>64</v>
      </c>
      <c r="H747" s="555">
        <v>7995375</v>
      </c>
      <c r="I747" s="344" t="s">
        <v>915</v>
      </c>
      <c r="J747" s="508">
        <v>52049254</v>
      </c>
      <c r="K747" s="533" t="s">
        <v>170</v>
      </c>
      <c r="L747" s="297">
        <v>5</v>
      </c>
      <c r="M747" s="297">
        <v>1633</v>
      </c>
      <c r="N747" s="298">
        <v>46170</v>
      </c>
      <c r="O747" s="561">
        <f t="shared" si="461"/>
        <v>7995375</v>
      </c>
      <c r="P747" s="302">
        <v>46176</v>
      </c>
      <c r="Q747" s="293" t="s">
        <v>50</v>
      </c>
      <c r="R747" s="302">
        <v>46271</v>
      </c>
      <c r="S747" s="293">
        <v>2047</v>
      </c>
      <c r="T747" s="495">
        <v>2101020302</v>
      </c>
      <c r="U747" s="555">
        <f t="shared" si="462"/>
        <v>7995375</v>
      </c>
      <c r="V747" s="300">
        <v>46182</v>
      </c>
      <c r="W747" s="301" t="s">
        <v>4351</v>
      </c>
      <c r="X747" s="302">
        <v>46183</v>
      </c>
      <c r="Y747" s="307">
        <v>46274</v>
      </c>
      <c r="Z747" s="307"/>
      <c r="AA747" s="298"/>
      <c r="AB747" s="303">
        <f t="shared" si="463"/>
        <v>2665125</v>
      </c>
      <c r="AC747" s="345"/>
      <c r="AD747" s="629" t="s">
        <v>4352</v>
      </c>
      <c r="AE747" s="295">
        <v>0</v>
      </c>
      <c r="AF747" s="295">
        <v>0</v>
      </c>
      <c r="AG747" s="295">
        <v>0</v>
      </c>
      <c r="AH747" s="295" t="s">
        <v>919</v>
      </c>
      <c r="AI747" s="295">
        <v>3156465933</v>
      </c>
      <c r="AJ747" s="312" t="s">
        <v>920</v>
      </c>
      <c r="AK747" s="306">
        <v>26305</v>
      </c>
      <c r="AL747" s="293">
        <v>53</v>
      </c>
      <c r="AM747" s="301" t="s">
        <v>274</v>
      </c>
      <c r="AN747" s="301" t="s">
        <v>64</v>
      </c>
    </row>
    <row r="748" spans="1:40" ht="17.25" customHeight="1" x14ac:dyDescent="0.3">
      <c r="A748" s="572">
        <v>747</v>
      </c>
      <c r="B748" s="525" t="s">
        <v>41</v>
      </c>
      <c r="C748" s="295" t="s">
        <v>897</v>
      </c>
      <c r="D748" s="295" t="s">
        <v>844</v>
      </c>
      <c r="E748" s="293" t="s">
        <v>62</v>
      </c>
      <c r="F748" s="295" t="s">
        <v>434</v>
      </c>
      <c r="G748" s="545" t="s">
        <v>64</v>
      </c>
      <c r="H748" s="555">
        <v>7995375</v>
      </c>
      <c r="I748" s="344" t="s">
        <v>974</v>
      </c>
      <c r="J748" s="508">
        <v>1088308527</v>
      </c>
      <c r="K748" s="533" t="s">
        <v>975</v>
      </c>
      <c r="L748" s="297">
        <v>4</v>
      </c>
      <c r="M748" s="297">
        <v>1627</v>
      </c>
      <c r="N748" s="298">
        <v>46170</v>
      </c>
      <c r="O748" s="561">
        <f t="shared" si="461"/>
        <v>7995375</v>
      </c>
      <c r="P748" s="302">
        <v>46176</v>
      </c>
      <c r="Q748" s="293" t="s">
        <v>50</v>
      </c>
      <c r="R748" s="302">
        <v>46177</v>
      </c>
      <c r="S748" s="293">
        <v>2025</v>
      </c>
      <c r="T748" s="495">
        <v>2101020302</v>
      </c>
      <c r="U748" s="555">
        <f t="shared" si="462"/>
        <v>7995375</v>
      </c>
      <c r="V748" s="300">
        <v>46182</v>
      </c>
      <c r="W748" s="301" t="s">
        <v>4353</v>
      </c>
      <c r="X748" s="302">
        <v>46183</v>
      </c>
      <c r="Y748" s="307">
        <v>46274</v>
      </c>
      <c r="Z748" s="307"/>
      <c r="AA748" s="298"/>
      <c r="AB748" s="303">
        <f t="shared" si="463"/>
        <v>2665125</v>
      </c>
      <c r="AC748" s="345"/>
      <c r="AD748" s="628" t="s">
        <v>4354</v>
      </c>
      <c r="AE748" s="295">
        <v>0</v>
      </c>
      <c r="AF748" s="295">
        <v>0</v>
      </c>
      <c r="AG748" s="295">
        <v>0</v>
      </c>
      <c r="AH748" s="295" t="s">
        <v>978</v>
      </c>
      <c r="AI748" s="295">
        <v>3112554563</v>
      </c>
      <c r="AJ748" s="312" t="s">
        <v>979</v>
      </c>
      <c r="AK748" s="306">
        <v>34108</v>
      </c>
      <c r="AL748" s="293">
        <v>33</v>
      </c>
      <c r="AM748" s="301" t="s">
        <v>274</v>
      </c>
      <c r="AN748" s="301" t="s">
        <v>64</v>
      </c>
    </row>
    <row r="749" spans="1:40" ht="17.25" customHeight="1" x14ac:dyDescent="0.3">
      <c r="A749" s="572">
        <v>748</v>
      </c>
      <c r="B749" s="525" t="s">
        <v>41</v>
      </c>
      <c r="C749" s="295" t="s">
        <v>897</v>
      </c>
      <c r="D749" s="295" t="s">
        <v>844</v>
      </c>
      <c r="E749" s="293" t="s">
        <v>62</v>
      </c>
      <c r="F749" s="295" t="s">
        <v>434</v>
      </c>
      <c r="G749" s="545" t="s">
        <v>64</v>
      </c>
      <c r="H749" s="555">
        <v>7995375</v>
      </c>
      <c r="I749" s="344" t="s">
        <v>909</v>
      </c>
      <c r="J749" s="508">
        <v>1110597882</v>
      </c>
      <c r="K749" s="533" t="s">
        <v>89</v>
      </c>
      <c r="L749" s="297">
        <v>1</v>
      </c>
      <c r="M749" s="297">
        <v>1631</v>
      </c>
      <c r="N749" s="298">
        <v>46170</v>
      </c>
      <c r="O749" s="561">
        <f t="shared" si="461"/>
        <v>7995375</v>
      </c>
      <c r="P749" s="302">
        <v>46176</v>
      </c>
      <c r="Q749" s="293" t="s">
        <v>50</v>
      </c>
      <c r="R749" s="302">
        <v>46271</v>
      </c>
      <c r="S749" s="293">
        <v>2048</v>
      </c>
      <c r="T749" s="495">
        <v>2102020302</v>
      </c>
      <c r="U749" s="555">
        <f t="shared" si="462"/>
        <v>7995375</v>
      </c>
      <c r="V749" s="300">
        <v>46182</v>
      </c>
      <c r="W749" s="301" t="s">
        <v>4355</v>
      </c>
      <c r="X749" s="302">
        <v>46183</v>
      </c>
      <c r="Y749" s="307">
        <v>46274</v>
      </c>
      <c r="Z749" s="307"/>
      <c r="AA749" s="298"/>
      <c r="AB749" s="303">
        <f t="shared" si="463"/>
        <v>2665125</v>
      </c>
      <c r="AC749" s="345"/>
      <c r="AD749" s="629" t="s">
        <v>4356</v>
      </c>
      <c r="AE749" s="295">
        <v>0</v>
      </c>
      <c r="AF749" s="295">
        <v>0</v>
      </c>
      <c r="AG749" s="295">
        <v>0</v>
      </c>
      <c r="AH749" s="295" t="s">
        <v>912</v>
      </c>
      <c r="AI749" s="295">
        <v>3125718179</v>
      </c>
      <c r="AJ749" s="312" t="s">
        <v>913</v>
      </c>
      <c r="AK749" s="306">
        <v>36268</v>
      </c>
      <c r="AL749" s="293">
        <v>36</v>
      </c>
      <c r="AM749" s="301" t="s">
        <v>274</v>
      </c>
      <c r="AN749" s="301" t="s">
        <v>64</v>
      </c>
    </row>
    <row r="750" spans="1:40" ht="17.25" customHeight="1" x14ac:dyDescent="0.3">
      <c r="A750" s="572">
        <v>749</v>
      </c>
      <c r="B750" s="525" t="s">
        <v>41</v>
      </c>
      <c r="C750" s="295" t="s">
        <v>897</v>
      </c>
      <c r="D750" s="295" t="s">
        <v>844</v>
      </c>
      <c r="E750" s="293" t="s">
        <v>62</v>
      </c>
      <c r="F750" s="295" t="s">
        <v>434</v>
      </c>
      <c r="G750" s="545" t="s">
        <v>64</v>
      </c>
      <c r="H750" s="555">
        <v>7995375</v>
      </c>
      <c r="I750" s="344" t="s">
        <v>922</v>
      </c>
      <c r="J750" s="508">
        <v>1110552026</v>
      </c>
      <c r="K750" s="533" t="s">
        <v>89</v>
      </c>
      <c r="L750" s="297">
        <v>1</v>
      </c>
      <c r="M750" s="297">
        <v>1634</v>
      </c>
      <c r="N750" s="298">
        <v>46170</v>
      </c>
      <c r="O750" s="561">
        <f t="shared" si="461"/>
        <v>7995375</v>
      </c>
      <c r="P750" s="302">
        <v>46176</v>
      </c>
      <c r="Q750" s="293" t="s">
        <v>50</v>
      </c>
      <c r="R750" s="302">
        <v>46271</v>
      </c>
      <c r="S750" s="293">
        <v>2049</v>
      </c>
      <c r="T750" s="495">
        <v>2101020302</v>
      </c>
      <c r="U750" s="555">
        <f t="shared" si="462"/>
        <v>7995375</v>
      </c>
      <c r="V750" s="300">
        <v>46178</v>
      </c>
      <c r="W750" s="301" t="s">
        <v>4357</v>
      </c>
      <c r="X750" s="302">
        <v>46184</v>
      </c>
      <c r="Y750" s="307">
        <v>46275</v>
      </c>
      <c r="Z750" s="307"/>
      <c r="AA750" s="298"/>
      <c r="AB750" s="303">
        <f t="shared" si="463"/>
        <v>2665125</v>
      </c>
      <c r="AC750" s="345"/>
      <c r="AD750" s="628" t="s">
        <v>4358</v>
      </c>
      <c r="AE750" s="295">
        <v>0</v>
      </c>
      <c r="AF750" s="295">
        <v>0</v>
      </c>
      <c r="AG750" s="295">
        <v>0</v>
      </c>
      <c r="AH750" s="295" t="s">
        <v>925</v>
      </c>
      <c r="AI750" s="295">
        <v>3115359347</v>
      </c>
      <c r="AJ750" s="312" t="s">
        <v>926</v>
      </c>
      <c r="AK750" s="306">
        <v>34547</v>
      </c>
      <c r="AL750" s="293">
        <v>31</v>
      </c>
      <c r="AM750" s="301" t="s">
        <v>274</v>
      </c>
      <c r="AN750" s="301" t="s">
        <v>64</v>
      </c>
    </row>
    <row r="751" spans="1:40" ht="17.25" customHeight="1" x14ac:dyDescent="0.3">
      <c r="A751" s="572">
        <v>750</v>
      </c>
      <c r="B751" s="525" t="s">
        <v>41</v>
      </c>
      <c r="C751" s="295" t="s">
        <v>593</v>
      </c>
      <c r="D751" s="295" t="s">
        <v>844</v>
      </c>
      <c r="E751" s="293" t="s">
        <v>62</v>
      </c>
      <c r="F751" s="295" t="s">
        <v>434</v>
      </c>
      <c r="G751" s="545" t="s">
        <v>64</v>
      </c>
      <c r="H751" s="555">
        <v>7995375</v>
      </c>
      <c r="I751" s="295" t="s">
        <v>845</v>
      </c>
      <c r="J751" s="508">
        <v>1234643097</v>
      </c>
      <c r="K751" s="533" t="s">
        <v>89</v>
      </c>
      <c r="L751" s="297">
        <v>3</v>
      </c>
      <c r="M751" s="297">
        <v>1635</v>
      </c>
      <c r="N751" s="298">
        <v>46170</v>
      </c>
      <c r="O751" s="561">
        <f t="shared" si="461"/>
        <v>7995375</v>
      </c>
      <c r="P751" s="302">
        <v>46176</v>
      </c>
      <c r="Q751" s="293" t="s">
        <v>50</v>
      </c>
      <c r="R751" s="302">
        <v>46271</v>
      </c>
      <c r="S751" s="293">
        <v>2050</v>
      </c>
      <c r="T751" s="495">
        <v>2101020302</v>
      </c>
      <c r="U751" s="555">
        <f t="shared" si="462"/>
        <v>7995375</v>
      </c>
      <c r="V751" s="300">
        <v>46178</v>
      </c>
      <c r="W751" s="301" t="s">
        <v>4359</v>
      </c>
      <c r="X751" s="302">
        <v>46183</v>
      </c>
      <c r="Y751" s="307">
        <v>46274</v>
      </c>
      <c r="Z751" s="307"/>
      <c r="AA751" s="298"/>
      <c r="AB751" s="303">
        <f t="shared" si="463"/>
        <v>2665125</v>
      </c>
      <c r="AC751" s="310"/>
      <c r="AD751" s="629" t="s">
        <v>4360</v>
      </c>
      <c r="AE751" s="295">
        <v>0</v>
      </c>
      <c r="AF751" s="295">
        <v>0</v>
      </c>
      <c r="AG751" s="295">
        <v>0</v>
      </c>
      <c r="AH751" s="295" t="s">
        <v>848</v>
      </c>
      <c r="AI751" s="295">
        <v>3227733251</v>
      </c>
      <c r="AJ751" s="312" t="s">
        <v>849</v>
      </c>
      <c r="AK751" s="306">
        <v>36194</v>
      </c>
      <c r="AL751" s="293">
        <v>26</v>
      </c>
      <c r="AM751" s="301" t="s">
        <v>185</v>
      </c>
      <c r="AN751" s="301" t="s">
        <v>850</v>
      </c>
    </row>
    <row r="752" spans="1:40" ht="17.25" customHeight="1" x14ac:dyDescent="0.3">
      <c r="A752" s="572">
        <v>751</v>
      </c>
      <c r="B752" s="525" t="s">
        <v>41</v>
      </c>
      <c r="C752" s="295" t="s">
        <v>897</v>
      </c>
      <c r="D752" s="295" t="s">
        <v>844</v>
      </c>
      <c r="E752" s="293" t="s">
        <v>62</v>
      </c>
      <c r="F752" s="295" t="s">
        <v>434</v>
      </c>
      <c r="G752" s="545" t="s">
        <v>64</v>
      </c>
      <c r="H752" s="555">
        <v>7995375</v>
      </c>
      <c r="I752" s="344" t="s">
        <v>957</v>
      </c>
      <c r="J752" s="508">
        <v>28978647</v>
      </c>
      <c r="K752" s="533" t="s">
        <v>240</v>
      </c>
      <c r="L752" s="297">
        <v>4</v>
      </c>
      <c r="M752" s="297">
        <v>1636</v>
      </c>
      <c r="N752" s="298">
        <v>46170</v>
      </c>
      <c r="O752" s="561">
        <f t="shared" si="461"/>
        <v>7995375</v>
      </c>
      <c r="P752" s="302">
        <v>46176</v>
      </c>
      <c r="Q752" s="293" t="s">
        <v>50</v>
      </c>
      <c r="R752" s="302">
        <v>46271</v>
      </c>
      <c r="S752" s="293">
        <v>2051</v>
      </c>
      <c r="T752" s="495">
        <v>2101020302</v>
      </c>
      <c r="U752" s="555">
        <f t="shared" si="462"/>
        <v>7995375</v>
      </c>
      <c r="V752" s="300">
        <v>46182</v>
      </c>
      <c r="W752" s="301" t="s">
        <v>4361</v>
      </c>
      <c r="X752" s="302">
        <v>46183</v>
      </c>
      <c r="Y752" s="307">
        <v>46274</v>
      </c>
      <c r="Z752" s="307"/>
      <c r="AA752" s="298"/>
      <c r="AB752" s="303">
        <f t="shared" si="463"/>
        <v>2665125</v>
      </c>
      <c r="AC752" s="345"/>
      <c r="AD752" s="628" t="s">
        <v>4362</v>
      </c>
      <c r="AE752" s="295">
        <v>0</v>
      </c>
      <c r="AF752" s="295">
        <v>0</v>
      </c>
      <c r="AG752" s="295">
        <v>0</v>
      </c>
      <c r="AH752" s="295" t="s">
        <v>960</v>
      </c>
      <c r="AI752" s="295">
        <v>3187205831</v>
      </c>
      <c r="AJ752" s="312" t="s">
        <v>961</v>
      </c>
      <c r="AK752" s="306">
        <v>27976</v>
      </c>
      <c r="AL752" s="293">
        <v>49</v>
      </c>
      <c r="AM752" s="301" t="s">
        <v>274</v>
      </c>
      <c r="AN752" s="301" t="s">
        <v>64</v>
      </c>
    </row>
    <row r="753" spans="1:40" ht="17.25" customHeight="1" x14ac:dyDescent="0.3">
      <c r="A753" s="576">
        <v>752</v>
      </c>
      <c r="B753" s="525" t="s">
        <v>1515</v>
      </c>
      <c r="C753" s="295" t="s">
        <v>1466</v>
      </c>
      <c r="D753" s="614" t="s">
        <v>4363</v>
      </c>
      <c r="E753" s="293" t="s">
        <v>62</v>
      </c>
      <c r="F753" s="294" t="s">
        <v>1426</v>
      </c>
      <c r="G753" s="545" t="s">
        <v>1325</v>
      </c>
      <c r="H753" s="555">
        <v>25600000</v>
      </c>
      <c r="I753" s="295" t="s">
        <v>4364</v>
      </c>
      <c r="J753" s="508">
        <v>39559889</v>
      </c>
      <c r="K753" s="538" t="s">
        <v>1797</v>
      </c>
      <c r="L753" s="297">
        <v>2</v>
      </c>
      <c r="M753" s="297">
        <v>1286</v>
      </c>
      <c r="N753" s="299">
        <v>46087</v>
      </c>
      <c r="O753" s="561">
        <v>1068800000</v>
      </c>
      <c r="P753" s="302">
        <v>46176</v>
      </c>
      <c r="Q753" s="293" t="s">
        <v>50</v>
      </c>
      <c r="R753" s="302">
        <v>46177</v>
      </c>
      <c r="S753" s="293">
        <v>2026</v>
      </c>
      <c r="T753" s="495">
        <v>221201</v>
      </c>
      <c r="U753" s="555">
        <v>25600000</v>
      </c>
      <c r="V753" s="300"/>
      <c r="W753" s="343" t="s">
        <v>4365</v>
      </c>
      <c r="X753" s="302"/>
      <c r="Y753" s="307" t="s">
        <v>4366</v>
      </c>
      <c r="Z753" s="299"/>
      <c r="AA753" s="295"/>
      <c r="AB753" s="303">
        <f t="shared" si="463"/>
        <v>8533333.333333334</v>
      </c>
      <c r="AC753" s="295"/>
      <c r="AD753" s="629" t="s">
        <v>4367</v>
      </c>
      <c r="AE753" s="295">
        <v>0</v>
      </c>
      <c r="AF753" s="295">
        <v>0</v>
      </c>
      <c r="AG753" s="295">
        <v>0</v>
      </c>
      <c r="AH753" s="295" t="s">
        <v>4368</v>
      </c>
      <c r="AI753" s="295">
        <v>3115092929</v>
      </c>
      <c r="AJ753" s="312" t="s">
        <v>4369</v>
      </c>
      <c r="AK753" s="306">
        <v>23798</v>
      </c>
      <c r="AL753" s="293">
        <v>61</v>
      </c>
      <c r="AM753" s="301" t="s">
        <v>1548</v>
      </c>
      <c r="AN753" s="301" t="s">
        <v>2001</v>
      </c>
    </row>
    <row r="754" spans="1:40" ht="17.25" customHeight="1" x14ac:dyDescent="0.3">
      <c r="A754" s="576">
        <v>753</v>
      </c>
      <c r="B754" s="525" t="s">
        <v>41</v>
      </c>
      <c r="C754" s="295" t="s">
        <v>84</v>
      </c>
      <c r="D754" s="294" t="s">
        <v>1113</v>
      </c>
      <c r="E754" s="293" t="s">
        <v>62</v>
      </c>
      <c r="F754" s="296" t="s">
        <v>1114</v>
      </c>
      <c r="G754" s="545" t="s">
        <v>46</v>
      </c>
      <c r="H754" s="555">
        <v>300000000</v>
      </c>
      <c r="I754" s="295" t="s">
        <v>1115</v>
      </c>
      <c r="J754" s="508">
        <v>800250023</v>
      </c>
      <c r="K754" s="538" t="s">
        <v>89</v>
      </c>
      <c r="L754" s="297">
        <v>3</v>
      </c>
      <c r="M754" s="297">
        <v>1647</v>
      </c>
      <c r="N754" s="299">
        <v>46171</v>
      </c>
      <c r="O754" s="561">
        <f t="shared" ref="O754" si="464">+H754</f>
        <v>300000000</v>
      </c>
      <c r="P754" s="302">
        <v>46177</v>
      </c>
      <c r="Q754" s="293" t="s">
        <v>50</v>
      </c>
      <c r="R754" s="302">
        <v>46177</v>
      </c>
      <c r="S754" s="293">
        <v>2027</v>
      </c>
      <c r="T754" s="495">
        <v>220105</v>
      </c>
      <c r="U754" s="555">
        <f t="shared" ref="U754" si="465">+H754</f>
        <v>300000000</v>
      </c>
      <c r="V754" s="300">
        <v>46177</v>
      </c>
      <c r="W754" s="301">
        <v>100056925</v>
      </c>
      <c r="X754" s="302">
        <v>46177</v>
      </c>
      <c r="Y754" s="307">
        <v>46298</v>
      </c>
      <c r="Z754" s="320"/>
      <c r="AA754" s="298"/>
      <c r="AB754" s="303">
        <f>+U754/4</f>
        <v>75000000</v>
      </c>
      <c r="AC754" s="345"/>
      <c r="AD754" s="627" t="s">
        <v>4370</v>
      </c>
      <c r="AE754" s="295">
        <v>0</v>
      </c>
      <c r="AF754" s="295">
        <v>0</v>
      </c>
      <c r="AG754" s="295">
        <v>0</v>
      </c>
      <c r="AH754" s="295" t="s">
        <v>1117</v>
      </c>
      <c r="AI754" s="295">
        <v>2615299</v>
      </c>
      <c r="AJ754" s="312" t="s">
        <v>1118</v>
      </c>
      <c r="AK754" s="306">
        <v>26879</v>
      </c>
      <c r="AL754" s="293">
        <v>52</v>
      </c>
      <c r="AM754" s="301" t="s">
        <v>1119</v>
      </c>
      <c r="AN754" s="301" t="s">
        <v>275</v>
      </c>
    </row>
    <row r="755" spans="1:40" ht="17.25" customHeight="1" x14ac:dyDescent="0.3">
      <c r="A755" s="576">
        <v>754</v>
      </c>
      <c r="B755" s="525" t="s">
        <v>1515</v>
      </c>
      <c r="C755" s="295" t="s">
        <v>1466</v>
      </c>
      <c r="D755" s="614" t="s">
        <v>3616</v>
      </c>
      <c r="E755" s="293" t="s">
        <v>62</v>
      </c>
      <c r="F755" s="295" t="s">
        <v>107</v>
      </c>
      <c r="G755" s="545" t="s">
        <v>1325</v>
      </c>
      <c r="H755" s="560">
        <v>25650000</v>
      </c>
      <c r="I755" s="232" t="s">
        <v>4371</v>
      </c>
      <c r="J755" s="517">
        <v>1006116486</v>
      </c>
      <c r="K755" s="538" t="s">
        <v>89</v>
      </c>
      <c r="L755" s="401">
        <v>8</v>
      </c>
      <c r="M755" s="297">
        <v>1285</v>
      </c>
      <c r="N755" s="299">
        <v>46087</v>
      </c>
      <c r="O755" s="561">
        <v>1427850000</v>
      </c>
      <c r="P755" s="302">
        <v>46178</v>
      </c>
      <c r="Q755" s="293" t="s">
        <v>50</v>
      </c>
      <c r="R755" s="302">
        <v>46178</v>
      </c>
      <c r="S755" s="293">
        <v>2037</v>
      </c>
      <c r="T755" s="495">
        <v>221201</v>
      </c>
      <c r="U755" s="555">
        <f t="shared" ref="U755:U756" si="466">+H755</f>
        <v>25650000</v>
      </c>
      <c r="V755" s="300">
        <v>46178</v>
      </c>
      <c r="W755" s="301" t="s">
        <v>4372</v>
      </c>
      <c r="X755" s="302">
        <v>46182</v>
      </c>
      <c r="Y755" s="307">
        <v>46273</v>
      </c>
      <c r="Z755" s="299"/>
      <c r="AA755" s="295"/>
      <c r="AB755" s="303">
        <f t="shared" ref="AB755:AB756" si="467">+U755/3</f>
        <v>8550000</v>
      </c>
      <c r="AC755" s="295"/>
      <c r="AD755" s="629" t="s">
        <v>4373</v>
      </c>
      <c r="AE755" s="295">
        <v>0</v>
      </c>
      <c r="AF755" s="295">
        <v>0</v>
      </c>
      <c r="AG755" s="295">
        <v>0</v>
      </c>
      <c r="AH755" s="232" t="s">
        <v>4374</v>
      </c>
      <c r="AI755" s="232">
        <v>3187691005</v>
      </c>
      <c r="AJ755" s="366" t="s">
        <v>4375</v>
      </c>
      <c r="AK755" s="306">
        <v>36591</v>
      </c>
      <c r="AL755" s="293">
        <v>25</v>
      </c>
      <c r="AM755" s="301" t="str">
        <f t="shared" ref="AM755:AM756" si="468">+F755</f>
        <v>MÉDICO GENERAL</v>
      </c>
      <c r="AN755" s="301" t="s">
        <v>2807</v>
      </c>
    </row>
    <row r="756" spans="1:40" ht="17.25" customHeight="1" x14ac:dyDescent="0.3">
      <c r="A756" s="576">
        <v>755</v>
      </c>
      <c r="B756" s="525" t="s">
        <v>1248</v>
      </c>
      <c r="C756" s="295" t="s">
        <v>1466</v>
      </c>
      <c r="D756" s="232" t="s">
        <v>2732</v>
      </c>
      <c r="E756" s="293" t="s">
        <v>62</v>
      </c>
      <c r="F756" s="295" t="s">
        <v>434</v>
      </c>
      <c r="G756" s="545" t="s">
        <v>1325</v>
      </c>
      <c r="H756" s="560">
        <v>9450000</v>
      </c>
      <c r="I756" s="232" t="s">
        <v>4376</v>
      </c>
      <c r="J756" s="517">
        <v>1020787886</v>
      </c>
      <c r="K756" s="538" t="s">
        <v>170</v>
      </c>
      <c r="L756" s="297">
        <v>1</v>
      </c>
      <c r="M756" s="297">
        <v>1289</v>
      </c>
      <c r="N756" s="299">
        <v>46087</v>
      </c>
      <c r="O756" s="561">
        <v>1578150000</v>
      </c>
      <c r="P756" s="302">
        <v>46178</v>
      </c>
      <c r="Q756" s="293" t="s">
        <v>50</v>
      </c>
      <c r="R756" s="302">
        <v>46211</v>
      </c>
      <c r="S756" s="293">
        <v>2255</v>
      </c>
      <c r="T756" s="495">
        <v>221202</v>
      </c>
      <c r="U756" s="555">
        <f t="shared" si="466"/>
        <v>9450000</v>
      </c>
      <c r="V756" s="300">
        <v>46210</v>
      </c>
      <c r="W756" s="301">
        <v>100057752</v>
      </c>
      <c r="X756" s="302">
        <v>46225</v>
      </c>
      <c r="Y756" s="307">
        <v>46316</v>
      </c>
      <c r="Z756" s="299"/>
      <c r="AA756" s="295"/>
      <c r="AB756" s="303">
        <f t="shared" si="467"/>
        <v>3150000</v>
      </c>
      <c r="AC756" s="295"/>
      <c r="AD756" s="628" t="s">
        <v>4377</v>
      </c>
      <c r="AE756" s="295">
        <v>0</v>
      </c>
      <c r="AF756" s="295">
        <v>0</v>
      </c>
      <c r="AG756" s="295">
        <v>0</v>
      </c>
      <c r="AH756" s="232" t="s">
        <v>4378</v>
      </c>
      <c r="AI756" s="232">
        <v>3043844324</v>
      </c>
      <c r="AJ756" s="366" t="s">
        <v>4379</v>
      </c>
      <c r="AK756" s="306">
        <v>34262</v>
      </c>
      <c r="AL756" s="293">
        <v>33</v>
      </c>
      <c r="AM756" s="301" t="str">
        <f t="shared" si="468"/>
        <v>AUXILIAR DE ENFERMERIA</v>
      </c>
      <c r="AN756" s="301" t="s">
        <v>4380</v>
      </c>
    </row>
    <row r="757" spans="1:40" ht="17.25" customHeight="1" x14ac:dyDescent="0.3">
      <c r="A757" s="576">
        <v>756</v>
      </c>
      <c r="B757" s="525" t="s">
        <v>1248</v>
      </c>
      <c r="C757" s="295" t="s">
        <v>1466</v>
      </c>
      <c r="D757" s="232" t="s">
        <v>2732</v>
      </c>
      <c r="E757" s="293" t="s">
        <v>62</v>
      </c>
      <c r="F757" s="295" t="s">
        <v>434</v>
      </c>
      <c r="G757" s="545" t="s">
        <v>1325</v>
      </c>
      <c r="H757" s="560">
        <v>9450000</v>
      </c>
      <c r="I757" s="232" t="s">
        <v>4381</v>
      </c>
      <c r="J757" s="517">
        <v>65762894</v>
      </c>
      <c r="K757" s="538" t="s">
        <v>89</v>
      </c>
      <c r="L757" s="297">
        <v>3</v>
      </c>
      <c r="M757" s="297">
        <v>1289</v>
      </c>
      <c r="N757" s="299">
        <v>46087</v>
      </c>
      <c r="O757" s="561">
        <v>1578150000</v>
      </c>
      <c r="P757" s="302">
        <v>46178</v>
      </c>
      <c r="Q757" s="293" t="s">
        <v>50</v>
      </c>
      <c r="R757" s="302"/>
      <c r="S757" s="293"/>
      <c r="T757" s="495">
        <v>221202</v>
      </c>
      <c r="U757" s="555">
        <f t="shared" ref="U757:U760" si="469">+H757</f>
        <v>9450000</v>
      </c>
      <c r="V757" s="300">
        <v>46183</v>
      </c>
      <c r="W757" s="301" t="s">
        <v>3915</v>
      </c>
      <c r="X757" s="302">
        <v>46199</v>
      </c>
      <c r="Y757" s="307">
        <v>46290</v>
      </c>
      <c r="Z757" s="299"/>
      <c r="AA757" s="295"/>
      <c r="AB757" s="303">
        <f t="shared" ref="AB757" si="470">+U757/3</f>
        <v>3150000</v>
      </c>
      <c r="AC757" s="295"/>
      <c r="AD757" s="629" t="s">
        <v>4382</v>
      </c>
      <c r="AE757" s="295">
        <v>0</v>
      </c>
      <c r="AF757" s="295">
        <v>0</v>
      </c>
      <c r="AG757" s="295">
        <v>0</v>
      </c>
      <c r="AH757" s="232" t="s">
        <v>4383</v>
      </c>
      <c r="AI757" s="232">
        <v>3134447257</v>
      </c>
      <c r="AJ757" s="366" t="s">
        <v>4384</v>
      </c>
      <c r="AK757" s="306">
        <v>26936</v>
      </c>
      <c r="AL757" s="293">
        <v>53</v>
      </c>
      <c r="AM757" s="301" t="str">
        <f t="shared" ref="AM757" si="471">+F757</f>
        <v>AUXILIAR DE ENFERMERIA</v>
      </c>
      <c r="AN757" s="301" t="s">
        <v>4385</v>
      </c>
    </row>
    <row r="758" spans="1:40" ht="17.25" customHeight="1" x14ac:dyDescent="0.3">
      <c r="A758" s="576">
        <v>757</v>
      </c>
      <c r="B758" s="525" t="s">
        <v>1515</v>
      </c>
      <c r="C758" s="295" t="s">
        <v>1466</v>
      </c>
      <c r="D758" s="232" t="s">
        <v>1945</v>
      </c>
      <c r="E758" s="293" t="s">
        <v>62</v>
      </c>
      <c r="F758" s="295" t="s">
        <v>107</v>
      </c>
      <c r="G758" s="545" t="s">
        <v>1325</v>
      </c>
      <c r="H758" s="555">
        <v>46200000</v>
      </c>
      <c r="I758" s="295" t="s">
        <v>4386</v>
      </c>
      <c r="J758" s="508">
        <v>405358</v>
      </c>
      <c r="K758" s="538" t="s">
        <v>4387</v>
      </c>
      <c r="L758" s="297">
        <v>0</v>
      </c>
      <c r="M758" s="297">
        <v>1291</v>
      </c>
      <c r="N758" s="299">
        <v>46087</v>
      </c>
      <c r="O758" s="561">
        <v>589050000</v>
      </c>
      <c r="P758" s="302">
        <v>46178</v>
      </c>
      <c r="Q758" s="293" t="s">
        <v>50</v>
      </c>
      <c r="R758" s="302">
        <v>46191</v>
      </c>
      <c r="S758" s="293">
        <v>2073</v>
      </c>
      <c r="T758" s="495">
        <v>221205</v>
      </c>
      <c r="U758" s="555">
        <f t="shared" si="469"/>
        <v>46200000</v>
      </c>
      <c r="V758" s="300">
        <v>46183</v>
      </c>
      <c r="W758" s="301" t="s">
        <v>4388</v>
      </c>
      <c r="X758" s="302">
        <v>46190</v>
      </c>
      <c r="Y758" s="307">
        <v>46311</v>
      </c>
      <c r="Z758" s="299"/>
      <c r="AA758" s="295"/>
      <c r="AB758" s="303">
        <f t="shared" ref="AB758" si="472">+U758/4</f>
        <v>11550000</v>
      </c>
      <c r="AC758" s="295"/>
      <c r="AD758" s="628" t="s">
        <v>4389</v>
      </c>
      <c r="AE758" s="295">
        <v>0</v>
      </c>
      <c r="AF758" s="295">
        <v>0</v>
      </c>
      <c r="AG758" s="295">
        <v>0</v>
      </c>
      <c r="AH758" s="295" t="s">
        <v>4390</v>
      </c>
      <c r="AI758" s="295">
        <v>3182975001</v>
      </c>
      <c r="AJ758" s="312" t="s">
        <v>4391</v>
      </c>
      <c r="AK758" s="306">
        <v>35729</v>
      </c>
      <c r="AL758" s="293">
        <v>29</v>
      </c>
      <c r="AM758" s="301" t="s">
        <v>1440</v>
      </c>
      <c r="AN758" s="709" t="s">
        <v>2064</v>
      </c>
    </row>
    <row r="759" spans="1:40" ht="17.25" customHeight="1" x14ac:dyDescent="0.3">
      <c r="A759" s="580">
        <v>758</v>
      </c>
      <c r="B759" s="525" t="s">
        <v>1677</v>
      </c>
      <c r="C759" s="295" t="s">
        <v>1466</v>
      </c>
      <c r="D759" s="232" t="s">
        <v>3771</v>
      </c>
      <c r="E759" s="293" t="s">
        <v>62</v>
      </c>
      <c r="F759" s="402" t="s">
        <v>3772</v>
      </c>
      <c r="G759" s="545" t="s">
        <v>1325</v>
      </c>
      <c r="H759" s="560">
        <v>29678418</v>
      </c>
      <c r="I759" s="232" t="s">
        <v>4392</v>
      </c>
      <c r="J759" s="517">
        <v>1109069223</v>
      </c>
      <c r="K759" s="538" t="s">
        <v>2365</v>
      </c>
      <c r="L759" s="297">
        <v>1</v>
      </c>
      <c r="M759" s="297">
        <v>1475</v>
      </c>
      <c r="N759" s="299">
        <v>46129</v>
      </c>
      <c r="O759" s="567">
        <v>296994390</v>
      </c>
      <c r="P759" s="302">
        <v>46178</v>
      </c>
      <c r="Q759" s="293" t="s">
        <v>50</v>
      </c>
      <c r="R759" s="302">
        <v>46184</v>
      </c>
      <c r="S759" s="293">
        <v>2055</v>
      </c>
      <c r="T759" s="382">
        <v>220301</v>
      </c>
      <c r="U759" s="555">
        <f t="shared" si="469"/>
        <v>29678418</v>
      </c>
      <c r="V759" s="300">
        <v>46184</v>
      </c>
      <c r="W759" s="301" t="s">
        <v>4393</v>
      </c>
      <c r="X759" s="302">
        <v>46199</v>
      </c>
      <c r="Y759" s="299">
        <v>46386</v>
      </c>
      <c r="Z759" s="299"/>
      <c r="AA759" s="295"/>
      <c r="AB759" s="345">
        <f>+U759/7.5</f>
        <v>3957122.4</v>
      </c>
      <c r="AC759" s="295"/>
      <c r="AD759" s="629" t="s">
        <v>4394</v>
      </c>
      <c r="AE759" s="295">
        <v>0</v>
      </c>
      <c r="AF759" s="295">
        <v>0</v>
      </c>
      <c r="AG759" s="295">
        <v>0</v>
      </c>
      <c r="AH759" s="232" t="s">
        <v>4395</v>
      </c>
      <c r="AI759" s="232">
        <v>3133229649</v>
      </c>
      <c r="AJ759" s="366" t="s">
        <v>4396</v>
      </c>
      <c r="AK759" s="306">
        <v>32586</v>
      </c>
      <c r="AL759" s="293">
        <v>37</v>
      </c>
      <c r="AM759" s="301" t="str">
        <f t="shared" ref="AM759:AM761" si="473">+F759</f>
        <v>VETERINARIO</v>
      </c>
      <c r="AN759" s="301" t="s">
        <v>1677</v>
      </c>
    </row>
    <row r="760" spans="1:40" ht="17.25" customHeight="1" x14ac:dyDescent="0.3">
      <c r="A760" s="580">
        <v>759</v>
      </c>
      <c r="B760" s="525" t="s">
        <v>1248</v>
      </c>
      <c r="C760" s="295" t="s">
        <v>1466</v>
      </c>
      <c r="D760" s="232" t="s">
        <v>3622</v>
      </c>
      <c r="E760" s="293" t="s">
        <v>62</v>
      </c>
      <c r="F760" s="296" t="s">
        <v>769</v>
      </c>
      <c r="G760" s="545" t="s">
        <v>1325</v>
      </c>
      <c r="H760" s="560">
        <v>12600000</v>
      </c>
      <c r="I760" s="232" t="s">
        <v>4397</v>
      </c>
      <c r="J760" s="517">
        <v>1106780791</v>
      </c>
      <c r="K760" s="538" t="s">
        <v>1671</v>
      </c>
      <c r="L760" s="297">
        <v>9</v>
      </c>
      <c r="M760" s="297">
        <v>1294</v>
      </c>
      <c r="N760" s="299">
        <v>46087</v>
      </c>
      <c r="O760" s="567">
        <v>321300000</v>
      </c>
      <c r="P760" s="302">
        <v>46178</v>
      </c>
      <c r="Q760" s="293" t="s">
        <v>50</v>
      </c>
      <c r="R760" s="302">
        <v>46185</v>
      </c>
      <c r="S760" s="293">
        <v>2062</v>
      </c>
      <c r="T760" s="382">
        <v>221205</v>
      </c>
      <c r="U760" s="555">
        <f t="shared" si="469"/>
        <v>12600000</v>
      </c>
      <c r="V760" s="300">
        <v>46185</v>
      </c>
      <c r="W760" s="301" t="s">
        <v>4398</v>
      </c>
      <c r="X760" s="302">
        <v>46197</v>
      </c>
      <c r="Y760" s="307">
        <v>46257</v>
      </c>
      <c r="Z760" s="299"/>
      <c r="AA760" s="295"/>
      <c r="AB760" s="303">
        <f>+U760/2</f>
        <v>6300000</v>
      </c>
      <c r="AC760" s="295"/>
      <c r="AD760" s="628" t="s">
        <v>4399</v>
      </c>
      <c r="AE760" s="295">
        <v>0</v>
      </c>
      <c r="AF760" s="295">
        <v>0</v>
      </c>
      <c r="AG760" s="295">
        <v>0</v>
      </c>
      <c r="AH760" s="232" t="s">
        <v>4400</v>
      </c>
      <c r="AI760" s="232">
        <v>3243902810</v>
      </c>
      <c r="AJ760" s="366" t="s">
        <v>4401</v>
      </c>
      <c r="AK760" s="306">
        <v>33757</v>
      </c>
      <c r="AL760" s="293">
        <v>34</v>
      </c>
      <c r="AM760" s="301" t="str">
        <f t="shared" si="473"/>
        <v>PSICOLOGO</v>
      </c>
      <c r="AN760" s="301" t="s">
        <v>2245</v>
      </c>
    </row>
    <row r="761" spans="1:40" ht="17.25" customHeight="1" x14ac:dyDescent="0.3">
      <c r="A761" s="576">
        <v>760</v>
      </c>
      <c r="B761" s="525" t="s">
        <v>1248</v>
      </c>
      <c r="C761" s="295" t="s">
        <v>1466</v>
      </c>
      <c r="D761" s="232" t="s">
        <v>4402</v>
      </c>
      <c r="E761" s="293" t="s">
        <v>62</v>
      </c>
      <c r="F761" s="295" t="s">
        <v>434</v>
      </c>
      <c r="G761" s="545" t="s">
        <v>1325</v>
      </c>
      <c r="H761" s="560">
        <v>6900000</v>
      </c>
      <c r="I761" s="232" t="s">
        <v>4403</v>
      </c>
      <c r="J761" s="517">
        <v>1110464081</v>
      </c>
      <c r="K761" s="538" t="s">
        <v>89</v>
      </c>
      <c r="L761" s="297">
        <v>8</v>
      </c>
      <c r="M761" s="297">
        <v>1295</v>
      </c>
      <c r="N761" s="299">
        <v>46087</v>
      </c>
      <c r="O761" s="561">
        <v>703800000</v>
      </c>
      <c r="P761" s="302">
        <v>46178</v>
      </c>
      <c r="Q761" s="293" t="s">
        <v>50</v>
      </c>
      <c r="R761" s="302">
        <v>46184</v>
      </c>
      <c r="S761" s="293">
        <v>2056</v>
      </c>
      <c r="T761" s="495">
        <v>221206</v>
      </c>
      <c r="U761" s="555">
        <f t="shared" ref="U761:U763" si="474">+H761</f>
        <v>6900000</v>
      </c>
      <c r="V761" s="300">
        <v>46192</v>
      </c>
      <c r="W761" s="301" t="s">
        <v>4404</v>
      </c>
      <c r="X761" s="302">
        <v>46197</v>
      </c>
      <c r="Y761" s="307">
        <v>46257</v>
      </c>
      <c r="Z761" s="299"/>
      <c r="AA761" s="295"/>
      <c r="AB761" s="303">
        <f>+U761/2</f>
        <v>3450000</v>
      </c>
      <c r="AC761" s="295"/>
      <c r="AD761" s="629" t="s">
        <v>4405</v>
      </c>
      <c r="AE761" s="295">
        <v>0</v>
      </c>
      <c r="AF761" s="295">
        <v>0</v>
      </c>
      <c r="AG761" s="295">
        <v>0</v>
      </c>
      <c r="AH761" s="232" t="s">
        <v>4406</v>
      </c>
      <c r="AI761" s="232">
        <v>3102914054</v>
      </c>
      <c r="AJ761" s="366" t="s">
        <v>4407</v>
      </c>
      <c r="AK761" s="306">
        <v>32016</v>
      </c>
      <c r="AL761" s="293">
        <v>39</v>
      </c>
      <c r="AM761" s="301" t="str">
        <f t="shared" si="473"/>
        <v>AUXILIAR DE ENFERMERIA</v>
      </c>
      <c r="AN761" s="301" t="s">
        <v>2064</v>
      </c>
    </row>
    <row r="762" spans="1:40" ht="17.25" customHeight="1" x14ac:dyDescent="0.3">
      <c r="A762" s="660">
        <v>761</v>
      </c>
      <c r="B762" s="636" t="s">
        <v>41</v>
      </c>
      <c r="C762" s="637" t="s">
        <v>96</v>
      </c>
      <c r="D762" s="637" t="s">
        <v>4408</v>
      </c>
      <c r="E762" s="390" t="s">
        <v>44</v>
      </c>
      <c r="F762" s="637" t="s">
        <v>5364</v>
      </c>
      <c r="G762" s="640" t="s">
        <v>64</v>
      </c>
      <c r="H762" s="641">
        <v>612000000</v>
      </c>
      <c r="I762" s="637" t="s">
        <v>279</v>
      </c>
      <c r="J762" s="642" t="s">
        <v>280</v>
      </c>
      <c r="K762" s="661" t="s">
        <v>89</v>
      </c>
      <c r="L762" s="644">
        <v>0</v>
      </c>
      <c r="M762" s="644">
        <v>1641</v>
      </c>
      <c r="N762" s="662">
        <v>46170</v>
      </c>
      <c r="O762" s="646">
        <f t="shared" ref="O762:O763" si="475">+H762</f>
        <v>612000000</v>
      </c>
      <c r="P762" s="647">
        <v>46184</v>
      </c>
      <c r="Q762" s="390" t="s">
        <v>4409</v>
      </c>
      <c r="R762" s="647">
        <v>46184</v>
      </c>
      <c r="S762" s="390">
        <v>2057</v>
      </c>
      <c r="T762" s="648">
        <v>220101</v>
      </c>
      <c r="U762" s="641">
        <f t="shared" si="474"/>
        <v>612000000</v>
      </c>
      <c r="V762" s="649">
        <v>46184</v>
      </c>
      <c r="W762" s="650" t="s">
        <v>4410</v>
      </c>
      <c r="X762" s="647">
        <v>46185</v>
      </c>
      <c r="Y762" s="651">
        <v>46276</v>
      </c>
      <c r="Z762" s="692"/>
      <c r="AA762" s="692"/>
      <c r="AB762" s="652">
        <f t="shared" ref="AB762" si="476">+U762/3</f>
        <v>204000000</v>
      </c>
      <c r="AC762" s="652"/>
      <c r="AD762" s="658" t="s">
        <v>4411</v>
      </c>
      <c r="AE762" s="637">
        <v>0</v>
      </c>
      <c r="AF762" s="654"/>
      <c r="AG762" s="637"/>
      <c r="AH762" s="638" t="s">
        <v>283</v>
      </c>
      <c r="AI762" s="638">
        <v>3163162117</v>
      </c>
      <c r="AJ762" s="665" t="s">
        <v>284</v>
      </c>
      <c r="AK762" s="666">
        <v>36312</v>
      </c>
      <c r="AL762" s="667">
        <v>26</v>
      </c>
      <c r="AM762" s="668" t="s">
        <v>57</v>
      </c>
      <c r="AN762" s="668" t="s">
        <v>285</v>
      </c>
    </row>
    <row r="763" spans="1:40" ht="17.25" customHeight="1" x14ac:dyDescent="0.3">
      <c r="A763" s="660">
        <v>762</v>
      </c>
      <c r="B763" s="636" t="s">
        <v>41</v>
      </c>
      <c r="C763" s="638" t="s">
        <v>4412</v>
      </c>
      <c r="D763" s="637" t="s">
        <v>324</v>
      </c>
      <c r="E763" s="390" t="s">
        <v>44</v>
      </c>
      <c r="F763" s="637" t="s">
        <v>5363</v>
      </c>
      <c r="G763" s="640" t="s">
        <v>46</v>
      </c>
      <c r="H763" s="641">
        <v>262132021</v>
      </c>
      <c r="I763" s="637" t="s">
        <v>326</v>
      </c>
      <c r="J763" s="642" t="s">
        <v>327</v>
      </c>
      <c r="K763" s="661" t="s">
        <v>89</v>
      </c>
      <c r="L763" s="644">
        <v>2</v>
      </c>
      <c r="M763" s="644">
        <v>1606</v>
      </c>
      <c r="N763" s="662">
        <v>46167</v>
      </c>
      <c r="O763" s="646">
        <f t="shared" si="475"/>
        <v>262132021</v>
      </c>
      <c r="P763" s="647">
        <v>46184</v>
      </c>
      <c r="Q763" s="390" t="s">
        <v>4413</v>
      </c>
      <c r="R763" s="647">
        <v>46184</v>
      </c>
      <c r="S763" s="390">
        <v>2058</v>
      </c>
      <c r="T763" s="648">
        <v>2102020210</v>
      </c>
      <c r="U763" s="641">
        <f t="shared" si="474"/>
        <v>262132021</v>
      </c>
      <c r="V763" s="649">
        <v>46184</v>
      </c>
      <c r="W763" s="650" t="s">
        <v>4414</v>
      </c>
      <c r="X763" s="647">
        <v>46184</v>
      </c>
      <c r="Y763" s="651">
        <v>46226</v>
      </c>
      <c r="Z763" s="651">
        <v>46227</v>
      </c>
      <c r="AA763" s="651">
        <v>46247</v>
      </c>
      <c r="AB763" s="652">
        <f>+U763/1.3</f>
        <v>201640016.15384614</v>
      </c>
      <c r="AC763" s="663">
        <v>128017964</v>
      </c>
      <c r="AD763" s="664" t="s">
        <v>4415</v>
      </c>
      <c r="AE763" s="637">
        <v>0</v>
      </c>
      <c r="AF763" s="654"/>
      <c r="AG763" s="637"/>
      <c r="AH763" s="638" t="s">
        <v>330</v>
      </c>
      <c r="AI763" s="638">
        <v>3173744109</v>
      </c>
      <c r="AJ763" s="665" t="s">
        <v>331</v>
      </c>
      <c r="AK763" s="666">
        <v>35695</v>
      </c>
      <c r="AL763" s="667">
        <v>28</v>
      </c>
      <c r="AM763" s="668" t="s">
        <v>332</v>
      </c>
      <c r="AN763" s="668" t="s">
        <v>333</v>
      </c>
    </row>
    <row r="764" spans="1:40" ht="17.25" customHeight="1" x14ac:dyDescent="0.3">
      <c r="A764" s="657">
        <v>763</v>
      </c>
      <c r="B764" s="636" t="s">
        <v>41</v>
      </c>
      <c r="C764" s="637" t="s">
        <v>761</v>
      </c>
      <c r="D764" s="637" t="s">
        <v>153</v>
      </c>
      <c r="E764" s="390" t="s">
        <v>44</v>
      </c>
      <c r="F764" s="639" t="s">
        <v>5362</v>
      </c>
      <c r="G764" s="640" t="s">
        <v>46</v>
      </c>
      <c r="H764" s="641">
        <v>10333155</v>
      </c>
      <c r="I764" s="637" t="s">
        <v>4417</v>
      </c>
      <c r="J764" s="642">
        <v>1105690925</v>
      </c>
      <c r="K764" s="643" t="s">
        <v>1274</v>
      </c>
      <c r="L764" s="644">
        <v>9</v>
      </c>
      <c r="M764" s="644">
        <v>1585</v>
      </c>
      <c r="N764" s="645">
        <v>46157</v>
      </c>
      <c r="O764" s="646">
        <v>11833155</v>
      </c>
      <c r="P764" s="647">
        <v>46157</v>
      </c>
      <c r="Q764" s="390" t="s">
        <v>4418</v>
      </c>
      <c r="R764" s="647">
        <v>46227</v>
      </c>
      <c r="S764" s="390">
        <v>2059</v>
      </c>
      <c r="T764" s="648">
        <v>2101010301</v>
      </c>
      <c r="U764" s="641">
        <f>+H764</f>
        <v>10333155</v>
      </c>
      <c r="V764" s="649">
        <v>46184</v>
      </c>
      <c r="W764" s="650" t="s">
        <v>4419</v>
      </c>
      <c r="X764" s="647">
        <v>46185</v>
      </c>
      <c r="Y764" s="651">
        <v>46276</v>
      </c>
      <c r="Z764" s="645"/>
      <c r="AA764" s="637"/>
      <c r="AB764" s="652">
        <f>+U764/3</f>
        <v>3444385</v>
      </c>
      <c r="AC764" s="637"/>
      <c r="AD764" s="658" t="s">
        <v>4420</v>
      </c>
      <c r="AE764" s="637">
        <v>0</v>
      </c>
      <c r="AF764" s="654"/>
      <c r="AG764" s="637"/>
      <c r="AH764" s="637" t="s">
        <v>4421</v>
      </c>
      <c r="AI764" s="637">
        <v>3153585025</v>
      </c>
      <c r="AJ764" s="655" t="s">
        <v>4422</v>
      </c>
      <c r="AK764" s="659">
        <v>35730</v>
      </c>
      <c r="AL764" s="390">
        <v>28</v>
      </c>
      <c r="AM764" s="650" t="s">
        <v>149</v>
      </c>
      <c r="AN764" s="650" t="s">
        <v>4423</v>
      </c>
    </row>
    <row r="765" spans="1:40" ht="17.25" customHeight="1" x14ac:dyDescent="0.3">
      <c r="A765" s="572">
        <v>764</v>
      </c>
      <c r="B765" s="525" t="s">
        <v>41</v>
      </c>
      <c r="C765" s="295" t="s">
        <v>4424</v>
      </c>
      <c r="D765" s="295" t="s">
        <v>661</v>
      </c>
      <c r="E765" s="293" t="s">
        <v>62</v>
      </c>
      <c r="F765" s="295" t="s">
        <v>662</v>
      </c>
      <c r="G765" s="545" t="s">
        <v>64</v>
      </c>
      <c r="H765" s="555">
        <v>15090300</v>
      </c>
      <c r="I765" s="295" t="s">
        <v>663</v>
      </c>
      <c r="J765" s="508" t="s">
        <v>664</v>
      </c>
      <c r="K765" s="533" t="s">
        <v>170</v>
      </c>
      <c r="L765" s="297">
        <v>8</v>
      </c>
      <c r="M765" s="297">
        <v>1657</v>
      </c>
      <c r="N765" s="298">
        <v>46182</v>
      </c>
      <c r="O765" s="561">
        <f t="shared" ref="O765:O767" si="477">+H765</f>
        <v>15090300</v>
      </c>
      <c r="P765" s="302">
        <v>46185</v>
      </c>
      <c r="Q765" s="293" t="s">
        <v>50</v>
      </c>
      <c r="R765" s="302">
        <v>46189</v>
      </c>
      <c r="S765" s="293">
        <v>2069</v>
      </c>
      <c r="T765" s="495">
        <v>2101020301</v>
      </c>
      <c r="U765" s="555">
        <f t="shared" ref="U765:U767" si="478">+H765</f>
        <v>15090300</v>
      </c>
      <c r="V765" s="300">
        <v>46189</v>
      </c>
      <c r="W765" s="301" t="s">
        <v>4425</v>
      </c>
      <c r="X765" s="302">
        <v>46191</v>
      </c>
      <c r="Y765" s="307">
        <v>46282</v>
      </c>
      <c r="Z765" s="299"/>
      <c r="AA765" s="295"/>
      <c r="AB765" s="303">
        <f>+U765/3</f>
        <v>5030100</v>
      </c>
      <c r="AC765" s="295"/>
      <c r="AD765" s="629" t="s">
        <v>4426</v>
      </c>
      <c r="AE765" s="295">
        <v>0</v>
      </c>
      <c r="AF765" s="295">
        <v>0</v>
      </c>
      <c r="AG765" s="295">
        <v>0</v>
      </c>
      <c r="AH765" s="295" t="s">
        <v>667</v>
      </c>
      <c r="AI765" s="295">
        <v>3102519518</v>
      </c>
      <c r="AJ765" s="312" t="s">
        <v>668</v>
      </c>
      <c r="AK765" s="306">
        <v>27352</v>
      </c>
      <c r="AL765" s="293">
        <v>49</v>
      </c>
      <c r="AM765" s="301" t="s">
        <v>528</v>
      </c>
      <c r="AN765" s="301" t="s">
        <v>64</v>
      </c>
    </row>
    <row r="766" spans="1:40" ht="17.25" customHeight="1" x14ac:dyDescent="0.3">
      <c r="A766" s="572">
        <v>765</v>
      </c>
      <c r="B766" s="525" t="s">
        <v>41</v>
      </c>
      <c r="C766" s="295" t="s">
        <v>865</v>
      </c>
      <c r="D766" s="295" t="s">
        <v>866</v>
      </c>
      <c r="E766" s="293" t="s">
        <v>62</v>
      </c>
      <c r="F766" s="295" t="s">
        <v>867</v>
      </c>
      <c r="G766" s="545" t="s">
        <v>64</v>
      </c>
      <c r="H766" s="555">
        <v>12254475</v>
      </c>
      <c r="I766" s="295" t="s">
        <v>868</v>
      </c>
      <c r="J766" s="508">
        <v>65764100</v>
      </c>
      <c r="K766" s="533" t="s">
        <v>89</v>
      </c>
      <c r="L766" s="297">
        <v>3</v>
      </c>
      <c r="M766" s="297">
        <v>1658</v>
      </c>
      <c r="N766" s="298">
        <v>46182</v>
      </c>
      <c r="O766" s="561">
        <f t="shared" si="477"/>
        <v>12254475</v>
      </c>
      <c r="P766" s="302">
        <v>46185</v>
      </c>
      <c r="Q766" s="293" t="s">
        <v>50</v>
      </c>
      <c r="R766" s="302">
        <v>46189</v>
      </c>
      <c r="S766" s="293">
        <v>2068</v>
      </c>
      <c r="T766" s="495">
        <v>2101020301</v>
      </c>
      <c r="U766" s="555">
        <f t="shared" si="478"/>
        <v>12254475</v>
      </c>
      <c r="V766" s="300">
        <v>46189</v>
      </c>
      <c r="W766" s="301" t="s">
        <v>4427</v>
      </c>
      <c r="X766" s="302">
        <v>46192</v>
      </c>
      <c r="Y766" s="307">
        <v>46283</v>
      </c>
      <c r="Z766" s="307"/>
      <c r="AA766" s="298"/>
      <c r="AB766" s="303">
        <f t="shared" ref="AB766:AB767" si="479">+U766/3</f>
        <v>4084825</v>
      </c>
      <c r="AC766" s="310"/>
      <c r="AD766" s="628" t="s">
        <v>4428</v>
      </c>
      <c r="AE766" s="295">
        <v>0</v>
      </c>
      <c r="AF766" s="295">
        <v>0</v>
      </c>
      <c r="AG766" s="295">
        <v>0</v>
      </c>
      <c r="AH766" s="295" t="s">
        <v>871</v>
      </c>
      <c r="AI766" s="295">
        <v>3143308961</v>
      </c>
      <c r="AJ766" s="312" t="s">
        <v>872</v>
      </c>
      <c r="AK766" s="306">
        <v>27248</v>
      </c>
      <c r="AL766" s="293">
        <v>51</v>
      </c>
      <c r="AM766" s="301" t="s">
        <v>873</v>
      </c>
      <c r="AN766" s="301" t="s">
        <v>64</v>
      </c>
    </row>
    <row r="767" spans="1:40" ht="17.25" customHeight="1" x14ac:dyDescent="0.3">
      <c r="A767" s="572">
        <v>766</v>
      </c>
      <c r="B767" s="525" t="s">
        <v>41</v>
      </c>
      <c r="C767" s="295" t="s">
        <v>897</v>
      </c>
      <c r="D767" s="295" t="s">
        <v>844</v>
      </c>
      <c r="E767" s="293" t="s">
        <v>62</v>
      </c>
      <c r="F767" s="295" t="s">
        <v>434</v>
      </c>
      <c r="G767" s="545" t="s">
        <v>64</v>
      </c>
      <c r="H767" s="555">
        <v>7995375</v>
      </c>
      <c r="I767" s="344" t="s">
        <v>994</v>
      </c>
      <c r="J767" s="508">
        <v>1005278869</v>
      </c>
      <c r="K767" s="533" t="s">
        <v>995</v>
      </c>
      <c r="L767" s="297">
        <v>6</v>
      </c>
      <c r="M767" s="297">
        <v>1637</v>
      </c>
      <c r="N767" s="298">
        <v>46170</v>
      </c>
      <c r="O767" s="561">
        <f t="shared" si="477"/>
        <v>7995375</v>
      </c>
      <c r="P767" s="302">
        <v>46185</v>
      </c>
      <c r="Q767" s="293" t="s">
        <v>50</v>
      </c>
      <c r="R767" s="302">
        <v>46185</v>
      </c>
      <c r="S767" s="293">
        <v>2061</v>
      </c>
      <c r="T767" s="495">
        <v>2101020302</v>
      </c>
      <c r="U767" s="555">
        <f t="shared" si="478"/>
        <v>7995375</v>
      </c>
      <c r="V767" s="300">
        <v>46185</v>
      </c>
      <c r="W767" s="301" t="s">
        <v>4429</v>
      </c>
      <c r="X767" s="302">
        <v>46190</v>
      </c>
      <c r="Y767" s="307">
        <v>46288</v>
      </c>
      <c r="Z767" s="307"/>
      <c r="AA767" s="298"/>
      <c r="AB767" s="303">
        <f t="shared" si="479"/>
        <v>2665125</v>
      </c>
      <c r="AC767" s="345"/>
      <c r="AD767" s="629" t="s">
        <v>4430</v>
      </c>
      <c r="AE767" s="295">
        <v>0</v>
      </c>
      <c r="AF767" s="295">
        <v>0</v>
      </c>
      <c r="AG767" s="295">
        <v>0</v>
      </c>
      <c r="AH767" s="295" t="s">
        <v>4431</v>
      </c>
      <c r="AI767" s="295">
        <v>3142680086</v>
      </c>
      <c r="AJ767" s="312" t="s">
        <v>4432</v>
      </c>
      <c r="AK767" s="306">
        <v>37473</v>
      </c>
      <c r="AL767" s="293">
        <v>23</v>
      </c>
      <c r="AM767" s="301" t="s">
        <v>274</v>
      </c>
      <c r="AN767" s="301" t="s">
        <v>64</v>
      </c>
    </row>
    <row r="768" spans="1:40" ht="17.25" customHeight="1" x14ac:dyDescent="0.3">
      <c r="A768" s="580">
        <v>767</v>
      </c>
      <c r="B768" s="525" t="s">
        <v>1677</v>
      </c>
      <c r="C768" s="295" t="s">
        <v>1466</v>
      </c>
      <c r="D768" s="232" t="s">
        <v>4433</v>
      </c>
      <c r="E768" s="293" t="s">
        <v>62</v>
      </c>
      <c r="F768" s="296" t="s">
        <v>4434</v>
      </c>
      <c r="G768" s="545" t="s">
        <v>64</v>
      </c>
      <c r="H768" s="555">
        <v>23800000</v>
      </c>
      <c r="I768" s="295" t="s">
        <v>4435</v>
      </c>
      <c r="J768" s="508">
        <v>1234641016</v>
      </c>
      <c r="K768" s="538" t="s">
        <v>89</v>
      </c>
      <c r="L768" s="297">
        <v>8</v>
      </c>
      <c r="M768" s="297">
        <v>1610</v>
      </c>
      <c r="N768" s="299">
        <v>46167</v>
      </c>
      <c r="O768" s="561">
        <v>136000000</v>
      </c>
      <c r="P768" s="302">
        <v>46185</v>
      </c>
      <c r="Q768" s="293" t="s">
        <v>50</v>
      </c>
      <c r="R768" s="302">
        <v>46196</v>
      </c>
      <c r="S768" s="293">
        <v>2093</v>
      </c>
      <c r="T768" s="495">
        <v>220302</v>
      </c>
      <c r="U768" s="555">
        <f>+H768</f>
        <v>23800000</v>
      </c>
      <c r="V768" s="300">
        <v>46196</v>
      </c>
      <c r="W768" s="301" t="s">
        <v>4436</v>
      </c>
      <c r="X768" s="302">
        <v>46204</v>
      </c>
      <c r="Y768" s="307">
        <v>46386</v>
      </c>
      <c r="Z768" s="299"/>
      <c r="AA768" s="295"/>
      <c r="AB768" s="303">
        <f>+U768/6.5</f>
        <v>3661538.4615384615</v>
      </c>
      <c r="AC768" s="295"/>
      <c r="AD768" s="628" t="s">
        <v>4437</v>
      </c>
      <c r="AE768" s="295">
        <v>0</v>
      </c>
      <c r="AF768" s="295">
        <v>0</v>
      </c>
      <c r="AG768" s="295">
        <v>0</v>
      </c>
      <c r="AH768" s="295" t="s">
        <v>4438</v>
      </c>
      <c r="AI768" s="295">
        <v>33232160069</v>
      </c>
      <c r="AJ768" s="312" t="s">
        <v>4439</v>
      </c>
      <c r="AK768" s="306">
        <v>35882</v>
      </c>
      <c r="AL768" s="293">
        <v>25</v>
      </c>
      <c r="AM768" s="301" t="s">
        <v>385</v>
      </c>
      <c r="AN768" s="301" t="s">
        <v>1677</v>
      </c>
    </row>
    <row r="769" spans="1:40" ht="17.25" customHeight="1" x14ac:dyDescent="0.3">
      <c r="A769" s="572">
        <v>768</v>
      </c>
      <c r="B769" s="525" t="s">
        <v>41</v>
      </c>
      <c r="C769" s="295" t="s">
        <v>865</v>
      </c>
      <c r="D769" s="295" t="s">
        <v>937</v>
      </c>
      <c r="E769" s="293" t="s">
        <v>62</v>
      </c>
      <c r="F769" s="295" t="s">
        <v>876</v>
      </c>
      <c r="G769" s="545" t="s">
        <v>64</v>
      </c>
      <c r="H769" s="555">
        <v>7995375</v>
      </c>
      <c r="I769" s="295" t="s">
        <v>1052</v>
      </c>
      <c r="J769" s="508">
        <v>65632947</v>
      </c>
      <c r="K769" s="533" t="s">
        <v>89</v>
      </c>
      <c r="L769" s="297">
        <v>8</v>
      </c>
      <c r="M769" s="297">
        <v>1664</v>
      </c>
      <c r="N769" s="298">
        <v>46189</v>
      </c>
      <c r="O769" s="561">
        <f t="shared" ref="O769:O772" si="480">+H769</f>
        <v>7995375</v>
      </c>
      <c r="P769" s="302">
        <v>46191</v>
      </c>
      <c r="Q769" s="293" t="s">
        <v>50</v>
      </c>
      <c r="R769" s="302">
        <v>46191</v>
      </c>
      <c r="S769" s="293">
        <v>20836</v>
      </c>
      <c r="T769" s="495">
        <v>2101020302</v>
      </c>
      <c r="U769" s="555">
        <f t="shared" ref="U769:U772" si="481">+H769</f>
        <v>7995375</v>
      </c>
      <c r="V769" s="300">
        <v>46191</v>
      </c>
      <c r="W769" s="301" t="s">
        <v>4440</v>
      </c>
      <c r="X769" s="302">
        <v>46196</v>
      </c>
      <c r="Y769" s="307">
        <v>46287</v>
      </c>
      <c r="Z769" s="307"/>
      <c r="AA769" s="298"/>
      <c r="AB769" s="303">
        <f t="shared" ref="AB769:AB772" si="482">+U769/3</f>
        <v>2665125</v>
      </c>
      <c r="AC769" s="310"/>
      <c r="AD769" s="629" t="s">
        <v>4441</v>
      </c>
      <c r="AE769" s="295">
        <v>0</v>
      </c>
      <c r="AF769" s="295">
        <v>0</v>
      </c>
      <c r="AG769" s="295">
        <v>0</v>
      </c>
      <c r="AH769" s="295" t="s">
        <v>1055</v>
      </c>
      <c r="AI769" s="295">
        <v>3132513206</v>
      </c>
      <c r="AJ769" s="312" t="s">
        <v>1056</v>
      </c>
      <c r="AK769" s="306">
        <v>31106</v>
      </c>
      <c r="AL769" s="293">
        <v>40</v>
      </c>
      <c r="AM769" s="301" t="s">
        <v>943</v>
      </c>
      <c r="AN769" s="301" t="s">
        <v>64</v>
      </c>
    </row>
    <row r="770" spans="1:40" ht="17.25" customHeight="1" x14ac:dyDescent="0.3">
      <c r="A770" s="572">
        <v>769</v>
      </c>
      <c r="B770" s="525" t="s">
        <v>41</v>
      </c>
      <c r="C770" s="295" t="s">
        <v>865</v>
      </c>
      <c r="D770" s="295" t="s">
        <v>937</v>
      </c>
      <c r="E770" s="293" t="s">
        <v>62</v>
      </c>
      <c r="F770" s="295" t="s">
        <v>876</v>
      </c>
      <c r="G770" s="545" t="s">
        <v>64</v>
      </c>
      <c r="H770" s="555">
        <v>7995375</v>
      </c>
      <c r="I770" s="295" t="s">
        <v>4442</v>
      </c>
      <c r="J770" s="508">
        <v>1110538424</v>
      </c>
      <c r="K770" s="533" t="s">
        <v>89</v>
      </c>
      <c r="L770" s="297">
        <v>1</v>
      </c>
      <c r="M770" s="297">
        <v>1662</v>
      </c>
      <c r="N770" s="298">
        <v>46189</v>
      </c>
      <c r="O770" s="561">
        <f t="shared" si="480"/>
        <v>7995375</v>
      </c>
      <c r="P770" s="302">
        <v>46191</v>
      </c>
      <c r="Q770" s="293" t="s">
        <v>50</v>
      </c>
      <c r="R770" s="302">
        <v>46191</v>
      </c>
      <c r="S770" s="293">
        <v>2082</v>
      </c>
      <c r="T770" s="495">
        <v>2101020302</v>
      </c>
      <c r="U770" s="555">
        <f t="shared" si="481"/>
        <v>7995375</v>
      </c>
      <c r="V770" s="300">
        <v>46191</v>
      </c>
      <c r="W770" s="301" t="s">
        <v>4443</v>
      </c>
      <c r="X770" s="302">
        <v>46196</v>
      </c>
      <c r="Y770" s="307">
        <v>46287</v>
      </c>
      <c r="Z770" s="307"/>
      <c r="AA770" s="298"/>
      <c r="AB770" s="303">
        <f t="shared" si="482"/>
        <v>2665125</v>
      </c>
      <c r="AC770" s="310"/>
      <c r="AD770" s="628" t="s">
        <v>4444</v>
      </c>
      <c r="AE770" s="295">
        <v>0</v>
      </c>
      <c r="AF770" s="295">
        <v>0</v>
      </c>
      <c r="AG770" s="295">
        <v>0</v>
      </c>
      <c r="AH770" s="295" t="s">
        <v>954</v>
      </c>
      <c r="AI770" s="295">
        <v>3204694817</v>
      </c>
      <c r="AJ770" s="312" t="s">
        <v>955</v>
      </c>
      <c r="AK770" s="306">
        <v>34144</v>
      </c>
      <c r="AL770" s="293">
        <v>32</v>
      </c>
      <c r="AM770" s="301" t="s">
        <v>943</v>
      </c>
      <c r="AN770" s="301" t="s">
        <v>64</v>
      </c>
    </row>
    <row r="771" spans="1:40" ht="17.25" customHeight="1" x14ac:dyDescent="0.3">
      <c r="A771" s="572">
        <v>770</v>
      </c>
      <c r="B771" s="525" t="s">
        <v>41</v>
      </c>
      <c r="C771" s="295" t="s">
        <v>865</v>
      </c>
      <c r="D771" s="295" t="s">
        <v>937</v>
      </c>
      <c r="E771" s="293" t="s">
        <v>62</v>
      </c>
      <c r="F771" s="295" t="s">
        <v>876</v>
      </c>
      <c r="G771" s="545" t="s">
        <v>64</v>
      </c>
      <c r="H771" s="555">
        <v>7995375</v>
      </c>
      <c r="I771" s="295" t="s">
        <v>945</v>
      </c>
      <c r="J771" s="508">
        <v>1032096332</v>
      </c>
      <c r="K771" s="533" t="s">
        <v>89</v>
      </c>
      <c r="L771" s="297">
        <v>1</v>
      </c>
      <c r="M771" s="297">
        <v>1663</v>
      </c>
      <c r="N771" s="298">
        <v>46189</v>
      </c>
      <c r="O771" s="561">
        <f t="shared" si="480"/>
        <v>7995375</v>
      </c>
      <c r="P771" s="302">
        <v>46191</v>
      </c>
      <c r="Q771" s="293" t="s">
        <v>50</v>
      </c>
      <c r="R771" s="302">
        <v>46191</v>
      </c>
      <c r="S771" s="293">
        <v>2081</v>
      </c>
      <c r="T771" s="495">
        <v>2101020302</v>
      </c>
      <c r="U771" s="555">
        <f t="shared" si="481"/>
        <v>7995375</v>
      </c>
      <c r="V771" s="300">
        <v>46191</v>
      </c>
      <c r="W771" s="301" t="s">
        <v>4445</v>
      </c>
      <c r="X771" s="302">
        <v>46196</v>
      </c>
      <c r="Y771" s="307">
        <v>46287</v>
      </c>
      <c r="Z771" s="307"/>
      <c r="AA771" s="298"/>
      <c r="AB771" s="303">
        <f t="shared" si="482"/>
        <v>2665125</v>
      </c>
      <c r="AC771" s="310"/>
      <c r="AD771" s="629" t="s">
        <v>4446</v>
      </c>
      <c r="AE771" s="295">
        <v>0</v>
      </c>
      <c r="AF771" s="295">
        <v>0</v>
      </c>
      <c r="AG771" s="295">
        <v>0</v>
      </c>
      <c r="AH771" s="295" t="s">
        <v>948</v>
      </c>
      <c r="AI771" s="295">
        <v>3215722370</v>
      </c>
      <c r="AJ771" s="312" t="s">
        <v>949</v>
      </c>
      <c r="AK771" s="306">
        <v>38066</v>
      </c>
      <c r="AL771" s="293">
        <v>21</v>
      </c>
      <c r="AM771" s="301" t="s">
        <v>943</v>
      </c>
      <c r="AN771" s="301" t="s">
        <v>64</v>
      </c>
    </row>
    <row r="772" spans="1:40" ht="17.25" customHeight="1" x14ac:dyDescent="0.3">
      <c r="A772" s="573">
        <v>771</v>
      </c>
      <c r="B772" s="526" t="s">
        <v>41</v>
      </c>
      <c r="C772" s="412" t="s">
        <v>865</v>
      </c>
      <c r="D772" s="412" t="s">
        <v>937</v>
      </c>
      <c r="E772" s="411" t="s">
        <v>62</v>
      </c>
      <c r="F772" s="412" t="s">
        <v>876</v>
      </c>
      <c r="G772" s="546" t="s">
        <v>64</v>
      </c>
      <c r="H772" s="556">
        <v>7995375</v>
      </c>
      <c r="I772" s="412" t="s">
        <v>938</v>
      </c>
      <c r="J772" s="510">
        <v>65753410</v>
      </c>
      <c r="K772" s="534" t="s">
        <v>89</v>
      </c>
      <c r="L772" s="414">
        <v>4</v>
      </c>
      <c r="M772" s="414">
        <v>1665</v>
      </c>
      <c r="N772" s="415">
        <v>46189</v>
      </c>
      <c r="O772" s="562">
        <f t="shared" si="480"/>
        <v>7995375</v>
      </c>
      <c r="P772" s="419">
        <v>46191</v>
      </c>
      <c r="Q772" s="411" t="s">
        <v>50</v>
      </c>
      <c r="R772" s="419">
        <v>46191</v>
      </c>
      <c r="S772" s="411">
        <v>2080</v>
      </c>
      <c r="T772" s="502">
        <v>2101020302</v>
      </c>
      <c r="U772" s="556">
        <f t="shared" si="481"/>
        <v>7995375</v>
      </c>
      <c r="V772" s="417">
        <v>46191</v>
      </c>
      <c r="W772" s="418" t="s">
        <v>4447</v>
      </c>
      <c r="X772" s="419">
        <v>46193</v>
      </c>
      <c r="Y772" s="420">
        <v>46284</v>
      </c>
      <c r="Z772" s="420"/>
      <c r="AA772" s="415"/>
      <c r="AB772" s="421">
        <f t="shared" si="482"/>
        <v>2665125</v>
      </c>
      <c r="AC772" s="422"/>
      <c r="AD772" s="628" t="s">
        <v>4448</v>
      </c>
      <c r="AE772" s="295">
        <v>0</v>
      </c>
      <c r="AF772" s="295">
        <v>0</v>
      </c>
      <c r="AG772" s="295">
        <v>0</v>
      </c>
      <c r="AH772" s="412" t="s">
        <v>941</v>
      </c>
      <c r="AI772" s="412">
        <v>3159280899</v>
      </c>
      <c r="AJ772" s="424" t="s">
        <v>942</v>
      </c>
      <c r="AK772" s="425">
        <v>26372</v>
      </c>
      <c r="AL772" s="411">
        <v>43</v>
      </c>
      <c r="AM772" s="418" t="s">
        <v>943</v>
      </c>
      <c r="AN772" s="418" t="s">
        <v>64</v>
      </c>
    </row>
    <row r="773" spans="1:40" ht="17.25" customHeight="1" x14ac:dyDescent="0.3">
      <c r="A773" s="580">
        <v>772</v>
      </c>
      <c r="B773" s="525" t="s">
        <v>1677</v>
      </c>
      <c r="C773" s="295" t="s">
        <v>1466</v>
      </c>
      <c r="D773" s="232" t="s">
        <v>4433</v>
      </c>
      <c r="E773" s="293" t="s">
        <v>62</v>
      </c>
      <c r="F773" s="296" t="s">
        <v>4434</v>
      </c>
      <c r="G773" s="545" t="s">
        <v>64</v>
      </c>
      <c r="H773" s="555">
        <v>23800000</v>
      </c>
      <c r="I773" s="295" t="s">
        <v>4449</v>
      </c>
      <c r="J773" s="508">
        <v>1110539954</v>
      </c>
      <c r="K773" s="538" t="s">
        <v>89</v>
      </c>
      <c r="L773" s="297">
        <v>6</v>
      </c>
      <c r="M773" s="297">
        <v>1610</v>
      </c>
      <c r="N773" s="299">
        <v>46167</v>
      </c>
      <c r="O773" s="561">
        <v>136000000</v>
      </c>
      <c r="P773" s="302">
        <v>46191</v>
      </c>
      <c r="Q773" s="293" t="s">
        <v>50</v>
      </c>
      <c r="R773" s="302">
        <v>46191</v>
      </c>
      <c r="S773" s="293">
        <v>2079</v>
      </c>
      <c r="T773" s="495">
        <v>220302</v>
      </c>
      <c r="U773" s="555">
        <v>23800000</v>
      </c>
      <c r="V773" s="300">
        <v>46191</v>
      </c>
      <c r="W773" s="301" t="s">
        <v>4450</v>
      </c>
      <c r="X773" s="302">
        <v>46177</v>
      </c>
      <c r="Y773" s="307">
        <v>46386</v>
      </c>
      <c r="Z773" s="299"/>
      <c r="AA773" s="295"/>
      <c r="AB773" s="303">
        <f>+U773/6</f>
        <v>3966666.6666666665</v>
      </c>
      <c r="AC773" s="295"/>
      <c r="AD773" s="629" t="s">
        <v>4451</v>
      </c>
      <c r="AE773" s="295">
        <v>0</v>
      </c>
      <c r="AF773" s="295">
        <v>0</v>
      </c>
      <c r="AG773" s="295">
        <v>0</v>
      </c>
      <c r="AH773" s="295" t="s">
        <v>4452</v>
      </c>
      <c r="AI773" s="295">
        <v>3203073618</v>
      </c>
      <c r="AJ773" s="312" t="s">
        <v>4453</v>
      </c>
      <c r="AK773" s="306">
        <v>34212</v>
      </c>
      <c r="AL773" s="293">
        <v>32</v>
      </c>
      <c r="AM773" s="301" t="s">
        <v>4434</v>
      </c>
      <c r="AN773" s="301" t="s">
        <v>1677</v>
      </c>
    </row>
    <row r="774" spans="1:40" ht="17.25" customHeight="1" x14ac:dyDescent="0.3">
      <c r="A774" s="580">
        <v>773</v>
      </c>
      <c r="B774" s="525" t="s">
        <v>1677</v>
      </c>
      <c r="C774" s="295" t="s">
        <v>1466</v>
      </c>
      <c r="D774" s="232" t="s">
        <v>4433</v>
      </c>
      <c r="E774" s="293" t="s">
        <v>62</v>
      </c>
      <c r="F774" s="296" t="s">
        <v>4434</v>
      </c>
      <c r="G774" s="545" t="s">
        <v>64</v>
      </c>
      <c r="H774" s="555">
        <v>23800000</v>
      </c>
      <c r="I774" s="295" t="s">
        <v>4454</v>
      </c>
      <c r="J774" s="508">
        <v>1234638478</v>
      </c>
      <c r="K774" s="538" t="s">
        <v>89</v>
      </c>
      <c r="L774" s="297">
        <v>6</v>
      </c>
      <c r="M774" s="297">
        <v>1610</v>
      </c>
      <c r="N774" s="299">
        <v>46167</v>
      </c>
      <c r="O774" s="561">
        <v>136000000</v>
      </c>
      <c r="P774" s="302">
        <v>46191</v>
      </c>
      <c r="Q774" s="293" t="s">
        <v>50</v>
      </c>
      <c r="R774" s="302">
        <v>46191</v>
      </c>
      <c r="S774" s="293">
        <v>2084</v>
      </c>
      <c r="T774" s="495">
        <v>220302</v>
      </c>
      <c r="U774" s="555">
        <v>23800000</v>
      </c>
      <c r="V774" s="300">
        <v>46191</v>
      </c>
      <c r="W774" s="301" t="s">
        <v>4455</v>
      </c>
      <c r="X774" s="302">
        <v>46204</v>
      </c>
      <c r="Y774" s="307">
        <v>46386</v>
      </c>
      <c r="Z774" s="299"/>
      <c r="AA774" s="295"/>
      <c r="AB774" s="303">
        <f>+U774/6</f>
        <v>3966666.6666666665</v>
      </c>
      <c r="AC774" s="295"/>
      <c r="AD774" s="628" t="s">
        <v>4456</v>
      </c>
      <c r="AE774" s="295">
        <v>0</v>
      </c>
      <c r="AF774" s="295">
        <v>0</v>
      </c>
      <c r="AG774" s="295">
        <v>0</v>
      </c>
      <c r="AH774" s="295" t="s">
        <v>4457</v>
      </c>
      <c r="AI774" s="295">
        <v>3195942317</v>
      </c>
      <c r="AJ774" s="312" t="s">
        <v>4458</v>
      </c>
      <c r="AK774" s="306">
        <v>35607</v>
      </c>
      <c r="AL774" s="293">
        <v>28</v>
      </c>
      <c r="AM774" s="301" t="s">
        <v>4434</v>
      </c>
      <c r="AN774" s="301" t="s">
        <v>1677</v>
      </c>
    </row>
    <row r="775" spans="1:40" ht="17.25" customHeight="1" x14ac:dyDescent="0.3">
      <c r="A775" s="580">
        <v>774</v>
      </c>
      <c r="B775" s="525" t="s">
        <v>1677</v>
      </c>
      <c r="C775" s="295" t="s">
        <v>1466</v>
      </c>
      <c r="D775" s="232" t="s">
        <v>4433</v>
      </c>
      <c r="E775" s="293" t="s">
        <v>62</v>
      </c>
      <c r="F775" s="296" t="s">
        <v>4434</v>
      </c>
      <c r="G775" s="545" t="s">
        <v>64</v>
      </c>
      <c r="H775" s="555">
        <v>23800000</v>
      </c>
      <c r="I775" s="295" t="s">
        <v>4459</v>
      </c>
      <c r="J775" s="508">
        <v>1124855107</v>
      </c>
      <c r="K775" s="538" t="s">
        <v>4460</v>
      </c>
      <c r="L775" s="297">
        <v>1</v>
      </c>
      <c r="M775" s="297">
        <v>1610</v>
      </c>
      <c r="N775" s="299">
        <v>46167</v>
      </c>
      <c r="O775" s="561">
        <v>136000000</v>
      </c>
      <c r="P775" s="302">
        <v>46191</v>
      </c>
      <c r="Q775" s="293" t="s">
        <v>50</v>
      </c>
      <c r="R775" s="302">
        <v>46195</v>
      </c>
      <c r="S775" s="293">
        <v>2085</v>
      </c>
      <c r="T775" s="495">
        <v>220302</v>
      </c>
      <c r="U775" s="555">
        <v>23800000</v>
      </c>
      <c r="V775" s="300">
        <v>46192</v>
      </c>
      <c r="W775" s="301" t="s">
        <v>4461</v>
      </c>
      <c r="X775" s="302">
        <v>46204</v>
      </c>
      <c r="Y775" s="307">
        <v>46386</v>
      </c>
      <c r="Z775" s="299"/>
      <c r="AA775" s="295"/>
      <c r="AB775" s="303">
        <f>+U775/6</f>
        <v>3966666.6666666665</v>
      </c>
      <c r="AC775" s="295"/>
      <c r="AD775" s="629" t="s">
        <v>4462</v>
      </c>
      <c r="AE775" s="295">
        <v>0</v>
      </c>
      <c r="AF775" s="295">
        <v>0</v>
      </c>
      <c r="AG775" s="295">
        <v>0</v>
      </c>
      <c r="AH775" s="295" t="s">
        <v>4463</v>
      </c>
      <c r="AI775" s="295">
        <v>3173858611</v>
      </c>
      <c r="AJ775" s="312" t="s">
        <v>4464</v>
      </c>
      <c r="AK775" s="306">
        <v>32836</v>
      </c>
      <c r="AL775" s="293">
        <v>36</v>
      </c>
      <c r="AM775" s="301" t="s">
        <v>4434</v>
      </c>
      <c r="AN775" s="301" t="s">
        <v>1677</v>
      </c>
    </row>
    <row r="776" spans="1:40" ht="17.25" customHeight="1" x14ac:dyDescent="0.3">
      <c r="A776" s="580">
        <v>775</v>
      </c>
      <c r="B776" s="525" t="s">
        <v>4465</v>
      </c>
      <c r="C776" s="295" t="s">
        <v>1466</v>
      </c>
      <c r="D776" s="295" t="s">
        <v>4466</v>
      </c>
      <c r="E776" s="293" t="s">
        <v>62</v>
      </c>
      <c r="F776" s="295" t="s">
        <v>434</v>
      </c>
      <c r="G776" s="545" t="s">
        <v>64</v>
      </c>
      <c r="H776" s="555">
        <v>18464124</v>
      </c>
      <c r="I776" s="295" t="s">
        <v>4467</v>
      </c>
      <c r="J776" s="508">
        <v>39841499</v>
      </c>
      <c r="K776" s="538" t="s">
        <v>4468</v>
      </c>
      <c r="L776" s="297">
        <v>1</v>
      </c>
      <c r="M776" s="297">
        <v>1477</v>
      </c>
      <c r="N776" s="299">
        <v>46129</v>
      </c>
      <c r="O776" s="561">
        <v>184772020</v>
      </c>
      <c r="P776" s="302">
        <v>46191</v>
      </c>
      <c r="Q776" s="293" t="s">
        <v>50</v>
      </c>
      <c r="R776" s="302">
        <v>46195</v>
      </c>
      <c r="S776" s="293">
        <v>2086</v>
      </c>
      <c r="T776" s="495">
        <v>220302</v>
      </c>
      <c r="U776" s="555">
        <f>+H776</f>
        <v>18464124</v>
      </c>
      <c r="V776" s="300">
        <v>46192</v>
      </c>
      <c r="W776" s="301" t="s">
        <v>4469</v>
      </c>
      <c r="X776" s="302">
        <v>46197</v>
      </c>
      <c r="Y776" s="307">
        <v>46386</v>
      </c>
      <c r="Z776" s="299"/>
      <c r="AA776" s="295"/>
      <c r="AB776" s="303">
        <f>+U776/6</f>
        <v>3077354</v>
      </c>
      <c r="AC776" s="295"/>
      <c r="AD776" s="628" t="s">
        <v>4470</v>
      </c>
      <c r="AE776" s="295">
        <v>0</v>
      </c>
      <c r="AF776" s="295">
        <v>0</v>
      </c>
      <c r="AG776" s="295">
        <v>0</v>
      </c>
      <c r="AH776" s="295" t="s">
        <v>4471</v>
      </c>
      <c r="AI776" s="295">
        <v>32173378689</v>
      </c>
      <c r="AJ776" s="312" t="s">
        <v>4472</v>
      </c>
      <c r="AK776" s="306">
        <v>29235</v>
      </c>
      <c r="AL776" s="293">
        <v>46</v>
      </c>
      <c r="AM776" s="301" t="s">
        <v>434</v>
      </c>
      <c r="AN776" s="301" t="s">
        <v>1677</v>
      </c>
    </row>
    <row r="777" spans="1:40" ht="17.25" customHeight="1" x14ac:dyDescent="0.3">
      <c r="A777" s="580">
        <v>776</v>
      </c>
      <c r="B777" s="525" t="s">
        <v>4465</v>
      </c>
      <c r="C777" s="295" t="s">
        <v>1466</v>
      </c>
      <c r="D777" s="295" t="s">
        <v>4466</v>
      </c>
      <c r="E777" s="293" t="s">
        <v>62</v>
      </c>
      <c r="F777" s="295" t="s">
        <v>434</v>
      </c>
      <c r="G777" s="545" t="s">
        <v>64</v>
      </c>
      <c r="H777" s="555">
        <v>18464124</v>
      </c>
      <c r="I777" s="295" t="s">
        <v>4473</v>
      </c>
      <c r="J777" s="508" t="s">
        <v>4474</v>
      </c>
      <c r="K777" s="538" t="s">
        <v>4475</v>
      </c>
      <c r="L777" s="297">
        <v>7</v>
      </c>
      <c r="M777" s="297">
        <v>1477</v>
      </c>
      <c r="N777" s="299">
        <v>46129</v>
      </c>
      <c r="O777" s="561">
        <v>184772020</v>
      </c>
      <c r="P777" s="302">
        <v>46191</v>
      </c>
      <c r="Q777" s="293" t="s">
        <v>50</v>
      </c>
      <c r="R777" s="302">
        <v>46191</v>
      </c>
      <c r="S777" s="293">
        <v>2078</v>
      </c>
      <c r="T777" s="495">
        <v>220302</v>
      </c>
      <c r="U777" s="555">
        <f>+H777</f>
        <v>18464124</v>
      </c>
      <c r="V777" s="300">
        <v>46192</v>
      </c>
      <c r="W777" s="301" t="s">
        <v>4476</v>
      </c>
      <c r="X777" s="302">
        <v>46204</v>
      </c>
      <c r="Y777" s="307">
        <v>46386</v>
      </c>
      <c r="Z777" s="299"/>
      <c r="AA777" s="295"/>
      <c r="AB777" s="303">
        <f>+U777/6</f>
        <v>3077354</v>
      </c>
      <c r="AC777" s="295"/>
      <c r="AD777" s="629" t="s">
        <v>4477</v>
      </c>
      <c r="AE777" s="295">
        <v>0</v>
      </c>
      <c r="AF777" s="295">
        <v>0</v>
      </c>
      <c r="AG777" s="295">
        <v>0</v>
      </c>
      <c r="AH777" s="295" t="s">
        <v>4478</v>
      </c>
      <c r="AI777" s="295">
        <v>3028364951</v>
      </c>
      <c r="AJ777" s="312" t="s">
        <v>4479</v>
      </c>
      <c r="AK777" s="306">
        <v>39003</v>
      </c>
      <c r="AL777" s="293">
        <v>21</v>
      </c>
      <c r="AM777" s="301" t="s">
        <v>434</v>
      </c>
      <c r="AN777" s="301" t="s">
        <v>1677</v>
      </c>
    </row>
    <row r="778" spans="1:40" ht="17.25" customHeight="1" x14ac:dyDescent="0.3">
      <c r="A778" s="580">
        <v>777</v>
      </c>
      <c r="B778" s="525" t="s">
        <v>1677</v>
      </c>
      <c r="C778" s="295" t="s">
        <v>1466</v>
      </c>
      <c r="D778" s="232" t="s">
        <v>4227</v>
      </c>
      <c r="E778" s="293" t="s">
        <v>62</v>
      </c>
      <c r="F778" s="295" t="s">
        <v>434</v>
      </c>
      <c r="G778" s="545" t="s">
        <v>1677</v>
      </c>
      <c r="H778" s="555">
        <v>21700000</v>
      </c>
      <c r="I778" s="295" t="s">
        <v>4480</v>
      </c>
      <c r="J778" s="508">
        <v>1110571221</v>
      </c>
      <c r="K778" s="538" t="s">
        <v>89</v>
      </c>
      <c r="L778" s="297">
        <v>0</v>
      </c>
      <c r="M778" s="297">
        <v>1476</v>
      </c>
      <c r="N778" s="299">
        <v>46129</v>
      </c>
      <c r="O778" s="561">
        <v>434000000</v>
      </c>
      <c r="P778" s="302">
        <v>46191</v>
      </c>
      <c r="Q778" s="293" t="s">
        <v>50</v>
      </c>
      <c r="R778" s="302">
        <v>46198</v>
      </c>
      <c r="S778" s="293">
        <v>2196</v>
      </c>
      <c r="T778" s="495">
        <v>220302</v>
      </c>
      <c r="U778" s="555">
        <f t="shared" ref="U778" si="483">+H778</f>
        <v>21700000</v>
      </c>
      <c r="V778" s="300">
        <v>46196</v>
      </c>
      <c r="W778" s="301" t="s">
        <v>4481</v>
      </c>
      <c r="X778" s="302">
        <v>46204</v>
      </c>
      <c r="Y778" s="307">
        <v>46386</v>
      </c>
      <c r="Z778" s="299"/>
      <c r="AA778" s="295"/>
      <c r="AB778" s="303">
        <f>+U778/6.5</f>
        <v>3338461.5384615385</v>
      </c>
      <c r="AC778" s="295"/>
      <c r="AD778" s="628" t="s">
        <v>4482</v>
      </c>
      <c r="AE778" s="295">
        <v>0</v>
      </c>
      <c r="AF778" s="295">
        <v>0</v>
      </c>
      <c r="AG778" s="295">
        <v>0</v>
      </c>
      <c r="AH778" s="295" t="s">
        <v>4483</v>
      </c>
      <c r="AI778" s="295">
        <v>3123234319</v>
      </c>
      <c r="AJ778" s="312" t="s">
        <v>4484</v>
      </c>
      <c r="AK778" s="306">
        <v>35187</v>
      </c>
      <c r="AL778" s="293">
        <v>30</v>
      </c>
      <c r="AM778" s="301" t="s">
        <v>4065</v>
      </c>
      <c r="AN778" s="301" t="s">
        <v>1677</v>
      </c>
    </row>
    <row r="779" spans="1:40" ht="17.25" customHeight="1" x14ac:dyDescent="0.3">
      <c r="A779" s="580">
        <v>778</v>
      </c>
      <c r="B779" s="525" t="s">
        <v>1677</v>
      </c>
      <c r="C779" s="295" t="s">
        <v>1466</v>
      </c>
      <c r="D779" s="614" t="s">
        <v>4227</v>
      </c>
      <c r="E779" s="293" t="s">
        <v>62</v>
      </c>
      <c r="F779" s="295" t="s">
        <v>434</v>
      </c>
      <c r="G779" s="545" t="s">
        <v>1677</v>
      </c>
      <c r="H779" s="555">
        <v>21700000</v>
      </c>
      <c r="I779" s="295" t="s">
        <v>4485</v>
      </c>
      <c r="J779" s="508">
        <v>1110585231</v>
      </c>
      <c r="K779" s="538" t="s">
        <v>89</v>
      </c>
      <c r="L779" s="297">
        <v>5</v>
      </c>
      <c r="M779" s="297">
        <v>1476</v>
      </c>
      <c r="N779" s="299">
        <v>46129</v>
      </c>
      <c r="O779" s="561">
        <v>434000000</v>
      </c>
      <c r="P779" s="302">
        <v>46191</v>
      </c>
      <c r="Q779" s="293" t="s">
        <v>50</v>
      </c>
      <c r="R779" s="302">
        <v>46191</v>
      </c>
      <c r="S779" s="293">
        <v>2077</v>
      </c>
      <c r="T779" s="495">
        <v>220302</v>
      </c>
      <c r="U779" s="555">
        <f t="shared" ref="U779:U785" si="484">+H779</f>
        <v>21700000</v>
      </c>
      <c r="V779" s="300">
        <v>46196</v>
      </c>
      <c r="W779" s="301" t="s">
        <v>4486</v>
      </c>
      <c r="X779" s="302">
        <v>46204</v>
      </c>
      <c r="Y779" s="307">
        <v>46386</v>
      </c>
      <c r="Z779" s="299"/>
      <c r="AA779" s="295"/>
      <c r="AB779" s="303">
        <f>+U779/6.5</f>
        <v>3338461.5384615385</v>
      </c>
      <c r="AC779" s="295"/>
      <c r="AD779" s="629" t="s">
        <v>4487</v>
      </c>
      <c r="AE779" s="295">
        <v>0</v>
      </c>
      <c r="AF779" s="295">
        <v>0</v>
      </c>
      <c r="AG779" s="295">
        <v>0</v>
      </c>
      <c r="AH779" s="295" t="s">
        <v>4488</v>
      </c>
      <c r="AI779" s="295">
        <v>3102712068</v>
      </c>
      <c r="AJ779" s="312" t="s">
        <v>4489</v>
      </c>
      <c r="AK779" s="306">
        <v>35472</v>
      </c>
      <c r="AL779" s="293">
        <v>28</v>
      </c>
      <c r="AM779" s="301" t="s">
        <v>4065</v>
      </c>
      <c r="AN779" s="301" t="s">
        <v>1677</v>
      </c>
    </row>
    <row r="780" spans="1:40" ht="17.25" customHeight="1" x14ac:dyDescent="0.3">
      <c r="A780" s="576">
        <v>779</v>
      </c>
      <c r="B780" s="525" t="s">
        <v>41</v>
      </c>
      <c r="C780" s="295" t="s">
        <v>865</v>
      </c>
      <c r="D780" s="295" t="s">
        <v>1001</v>
      </c>
      <c r="E780" s="293" t="s">
        <v>62</v>
      </c>
      <c r="F780" s="295" t="s">
        <v>1002</v>
      </c>
      <c r="G780" s="545" t="s">
        <v>64</v>
      </c>
      <c r="H780" s="555">
        <v>13572000</v>
      </c>
      <c r="I780" s="295" t="s">
        <v>1073</v>
      </c>
      <c r="J780" s="508">
        <v>28559183</v>
      </c>
      <c r="K780" s="533" t="s">
        <v>89</v>
      </c>
      <c r="L780" s="297">
        <v>1</v>
      </c>
      <c r="M780" s="297">
        <v>1672</v>
      </c>
      <c r="N780" s="298">
        <v>46189</v>
      </c>
      <c r="O780" s="561">
        <f t="shared" ref="O780:O781" si="485">+H780</f>
        <v>13572000</v>
      </c>
      <c r="P780" s="302">
        <v>46196</v>
      </c>
      <c r="Q780" s="293" t="s">
        <v>50</v>
      </c>
      <c r="R780" s="302">
        <v>46198</v>
      </c>
      <c r="S780" s="293">
        <v>2197</v>
      </c>
      <c r="T780" s="495">
        <v>2101020301</v>
      </c>
      <c r="U780" s="555">
        <f t="shared" si="484"/>
        <v>13572000</v>
      </c>
      <c r="V780" s="300">
        <v>46196</v>
      </c>
      <c r="W780" s="301" t="s">
        <v>4490</v>
      </c>
      <c r="X780" s="302">
        <v>46204</v>
      </c>
      <c r="Y780" s="307">
        <v>46295</v>
      </c>
      <c r="Z780" s="307"/>
      <c r="AA780" s="298"/>
      <c r="AB780" s="303">
        <f t="shared" ref="AB780:AB781" si="486">+U780/3</f>
        <v>4524000</v>
      </c>
      <c r="AC780" s="303"/>
      <c r="AD780" s="628" t="s">
        <v>4491</v>
      </c>
      <c r="AE780" s="295">
        <v>0</v>
      </c>
      <c r="AF780" s="295">
        <v>0</v>
      </c>
      <c r="AG780" s="295">
        <v>0</v>
      </c>
      <c r="AH780" s="295" t="s">
        <v>1076</v>
      </c>
      <c r="AI780" s="295">
        <v>3107688512</v>
      </c>
      <c r="AJ780" s="312" t="s">
        <v>1077</v>
      </c>
      <c r="AK780" s="306">
        <v>30426</v>
      </c>
      <c r="AL780" s="293">
        <v>42</v>
      </c>
      <c r="AM780" s="301" t="s">
        <v>1008</v>
      </c>
      <c r="AN780" s="301" t="s">
        <v>64</v>
      </c>
    </row>
    <row r="781" spans="1:40" ht="17.25" customHeight="1" x14ac:dyDescent="0.3">
      <c r="A781" s="582">
        <v>780</v>
      </c>
      <c r="B781" s="526" t="s">
        <v>41</v>
      </c>
      <c r="C781" s="295" t="s">
        <v>865</v>
      </c>
      <c r="D781" s="295" t="s">
        <v>1001</v>
      </c>
      <c r="E781" s="293" t="s">
        <v>62</v>
      </c>
      <c r="F781" s="295" t="s">
        <v>1002</v>
      </c>
      <c r="G781" s="545" t="s">
        <v>64</v>
      </c>
      <c r="H781" s="555">
        <v>13572000</v>
      </c>
      <c r="I781" s="295" t="s">
        <v>1079</v>
      </c>
      <c r="J781" s="508">
        <v>1106392563</v>
      </c>
      <c r="K781" s="533" t="s">
        <v>89</v>
      </c>
      <c r="L781" s="297">
        <v>1</v>
      </c>
      <c r="M781" s="297">
        <v>1672</v>
      </c>
      <c r="N781" s="298">
        <v>46189</v>
      </c>
      <c r="O781" s="561">
        <f t="shared" si="485"/>
        <v>13572000</v>
      </c>
      <c r="P781" s="302">
        <v>46196</v>
      </c>
      <c r="Q781" s="293" t="s">
        <v>50</v>
      </c>
      <c r="R781" s="302">
        <v>46203</v>
      </c>
      <c r="S781" s="293">
        <v>2218</v>
      </c>
      <c r="T781" s="495">
        <v>2101020301</v>
      </c>
      <c r="U781" s="555">
        <f t="shared" si="484"/>
        <v>13572000</v>
      </c>
      <c r="V781" s="300">
        <v>46197</v>
      </c>
      <c r="W781" s="301" t="s">
        <v>4492</v>
      </c>
      <c r="X781" s="302">
        <v>46205</v>
      </c>
      <c r="Y781" s="307">
        <v>46296</v>
      </c>
      <c r="Z781" s="307"/>
      <c r="AA781" s="298"/>
      <c r="AB781" s="303">
        <f t="shared" si="486"/>
        <v>4524000</v>
      </c>
      <c r="AC781" s="303"/>
      <c r="AD781" s="629" t="s">
        <v>4493</v>
      </c>
      <c r="AE781" s="295">
        <v>0</v>
      </c>
      <c r="AF781" s="295">
        <v>0</v>
      </c>
      <c r="AG781" s="295">
        <v>0</v>
      </c>
      <c r="AH781" s="295" t="s">
        <v>1082</v>
      </c>
      <c r="AI781" s="295">
        <v>3154654899</v>
      </c>
      <c r="AJ781" s="312" t="s">
        <v>1083</v>
      </c>
      <c r="AK781" s="306">
        <v>31599</v>
      </c>
      <c r="AL781" s="293">
        <v>39</v>
      </c>
      <c r="AM781" s="301" t="s">
        <v>1008</v>
      </c>
      <c r="AN781" s="301" t="s">
        <v>64</v>
      </c>
    </row>
    <row r="782" spans="1:40" ht="17.25" customHeight="1" x14ac:dyDescent="0.3">
      <c r="A782" s="580">
        <v>781</v>
      </c>
      <c r="B782" s="525" t="s">
        <v>1677</v>
      </c>
      <c r="C782" s="341" t="s">
        <v>1466</v>
      </c>
      <c r="D782" s="232" t="s">
        <v>3771</v>
      </c>
      <c r="E782" s="293" t="s">
        <v>62</v>
      </c>
      <c r="F782" s="402" t="s">
        <v>3772</v>
      </c>
      <c r="G782" s="545" t="s">
        <v>1325</v>
      </c>
      <c r="H782" s="560">
        <v>29678418</v>
      </c>
      <c r="I782" s="232" t="s">
        <v>4494</v>
      </c>
      <c r="J782" s="517">
        <v>1109490276</v>
      </c>
      <c r="K782" s="538" t="s">
        <v>2951</v>
      </c>
      <c r="L782" s="297">
        <v>3</v>
      </c>
      <c r="M782" s="297">
        <v>1475</v>
      </c>
      <c r="N782" s="299">
        <v>46129</v>
      </c>
      <c r="O782" s="567">
        <v>296994390</v>
      </c>
      <c r="P782" s="302">
        <v>46196</v>
      </c>
      <c r="Q782" s="293" t="s">
        <v>50</v>
      </c>
      <c r="R782" s="302">
        <v>46198</v>
      </c>
      <c r="S782" s="293">
        <v>22978</v>
      </c>
      <c r="T782" s="382">
        <v>220301</v>
      </c>
      <c r="U782" s="555">
        <f t="shared" si="484"/>
        <v>29678418</v>
      </c>
      <c r="V782" s="300">
        <v>46197</v>
      </c>
      <c r="W782" s="301" t="s">
        <v>4495</v>
      </c>
      <c r="X782" s="302">
        <v>46205</v>
      </c>
      <c r="Y782" s="299">
        <v>46386</v>
      </c>
      <c r="AB782" s="331">
        <f>+U782/6</f>
        <v>4946403</v>
      </c>
      <c r="AD782" s="628" t="s">
        <v>4496</v>
      </c>
      <c r="AE782" s="295">
        <v>0</v>
      </c>
      <c r="AF782" s="295">
        <v>0</v>
      </c>
      <c r="AG782" s="295">
        <v>0</v>
      </c>
      <c r="AH782" s="292" t="s">
        <v>4497</v>
      </c>
      <c r="AI782" s="292">
        <v>3219349212</v>
      </c>
      <c r="AJ782" s="426" t="s">
        <v>4498</v>
      </c>
      <c r="AK782" s="427">
        <v>31561</v>
      </c>
      <c r="AL782" s="323">
        <v>39</v>
      </c>
      <c r="AM782" s="329" t="s">
        <v>3772</v>
      </c>
      <c r="AN782" s="329" t="s">
        <v>1677</v>
      </c>
    </row>
    <row r="783" spans="1:40" ht="17.25" customHeight="1" x14ac:dyDescent="0.3">
      <c r="A783" s="572">
        <v>782</v>
      </c>
      <c r="B783" s="525" t="s">
        <v>41</v>
      </c>
      <c r="C783" s="295" t="s">
        <v>761</v>
      </c>
      <c r="D783" s="295" t="s">
        <v>4499</v>
      </c>
      <c r="E783" s="293" t="s">
        <v>62</v>
      </c>
      <c r="F783" s="295" t="s">
        <v>385</v>
      </c>
      <c r="G783" s="545" t="s">
        <v>156</v>
      </c>
      <c r="H783" s="555">
        <v>6274344</v>
      </c>
      <c r="I783" s="295" t="s">
        <v>763</v>
      </c>
      <c r="J783" s="508">
        <v>93413094</v>
      </c>
      <c r="K783" s="533" t="s">
        <v>89</v>
      </c>
      <c r="L783" s="297">
        <v>3</v>
      </c>
      <c r="M783" s="297">
        <v>1689</v>
      </c>
      <c r="N783" s="298">
        <v>46196</v>
      </c>
      <c r="O783" s="561">
        <f t="shared" ref="O783:O785" si="487">+H783</f>
        <v>6274344</v>
      </c>
      <c r="P783" s="302">
        <v>46198</v>
      </c>
      <c r="Q783" s="293" t="s">
        <v>50</v>
      </c>
      <c r="R783" s="302">
        <v>46199</v>
      </c>
      <c r="S783" s="293">
        <v>2200</v>
      </c>
      <c r="T783" s="495">
        <v>2101010302</v>
      </c>
      <c r="U783" s="555">
        <f t="shared" si="484"/>
        <v>6274344</v>
      </c>
      <c r="V783" s="300">
        <v>46199</v>
      </c>
      <c r="W783" s="301">
        <v>100057436</v>
      </c>
      <c r="X783" s="302">
        <v>46204</v>
      </c>
      <c r="Y783" s="307">
        <v>46295</v>
      </c>
      <c r="Z783" s="299"/>
      <c r="AA783" s="298"/>
      <c r="AB783" s="303">
        <f>+U783/2</f>
        <v>3137172</v>
      </c>
      <c r="AC783" s="310"/>
      <c r="AD783" s="629" t="s">
        <v>4500</v>
      </c>
      <c r="AE783" s="295">
        <v>0</v>
      </c>
      <c r="AF783" s="295">
        <v>0</v>
      </c>
      <c r="AG783" s="295">
        <v>0</v>
      </c>
      <c r="AH783" s="295" t="s">
        <v>765</v>
      </c>
      <c r="AI783" s="295">
        <v>3102523298</v>
      </c>
      <c r="AJ783" s="305" t="s">
        <v>766</v>
      </c>
      <c r="AK783" s="306">
        <v>28926</v>
      </c>
      <c r="AL783" s="293">
        <v>46</v>
      </c>
      <c r="AM783" s="301" t="s">
        <v>743</v>
      </c>
      <c r="AN783" s="301" t="s">
        <v>164</v>
      </c>
    </row>
    <row r="784" spans="1:40" ht="17.25" customHeight="1" x14ac:dyDescent="0.3">
      <c r="A784" s="572">
        <v>783</v>
      </c>
      <c r="B784" s="525" t="s">
        <v>41</v>
      </c>
      <c r="C784" s="294" t="s">
        <v>358</v>
      </c>
      <c r="D784" s="295" t="s">
        <v>4501</v>
      </c>
      <c r="E784" s="293" t="s">
        <v>62</v>
      </c>
      <c r="F784" s="295" t="s">
        <v>314</v>
      </c>
      <c r="G784" s="545" t="s">
        <v>156</v>
      </c>
      <c r="H784" s="555">
        <v>20167533</v>
      </c>
      <c r="I784" s="295" t="s">
        <v>586</v>
      </c>
      <c r="J784" s="508" t="s">
        <v>587</v>
      </c>
      <c r="K784" s="533" t="s">
        <v>89</v>
      </c>
      <c r="L784" s="297">
        <v>7</v>
      </c>
      <c r="M784" s="297">
        <v>1683</v>
      </c>
      <c r="N784" s="298">
        <v>46196</v>
      </c>
      <c r="O784" s="561">
        <f t="shared" si="487"/>
        <v>20167533</v>
      </c>
      <c r="P784" s="302">
        <v>46198</v>
      </c>
      <c r="Q784" s="293" t="s">
        <v>50</v>
      </c>
      <c r="R784" s="302">
        <v>46198</v>
      </c>
      <c r="S784" s="293">
        <v>2195</v>
      </c>
      <c r="T784" s="495">
        <v>2101010301</v>
      </c>
      <c r="U784" s="555">
        <f t="shared" si="484"/>
        <v>20167533</v>
      </c>
      <c r="V784" s="300">
        <v>46198</v>
      </c>
      <c r="W784" s="301" t="s">
        <v>4502</v>
      </c>
      <c r="X784" s="302">
        <v>46204</v>
      </c>
      <c r="Y784" s="307">
        <v>46326</v>
      </c>
      <c r="Z784" s="299"/>
      <c r="AA784" s="298"/>
      <c r="AB784" s="303">
        <f t="shared" ref="AB784:AB785" si="488">+U784/3</f>
        <v>6722511</v>
      </c>
      <c r="AC784" s="310"/>
      <c r="AD784" s="628" t="s">
        <v>4503</v>
      </c>
      <c r="AE784" s="295">
        <v>0</v>
      </c>
      <c r="AF784" s="295">
        <v>0</v>
      </c>
      <c r="AG784" s="295">
        <v>0</v>
      </c>
      <c r="AH784" s="295" t="s">
        <v>590</v>
      </c>
      <c r="AI784" s="295">
        <v>3046809267</v>
      </c>
      <c r="AJ784" s="312" t="s">
        <v>591</v>
      </c>
      <c r="AK784" s="306">
        <v>32909</v>
      </c>
      <c r="AL784" s="293">
        <v>35</v>
      </c>
      <c r="AM784" s="301" t="s">
        <v>72</v>
      </c>
      <c r="AN784" s="301" t="s">
        <v>583</v>
      </c>
    </row>
    <row r="785" spans="1:40" ht="17.25" customHeight="1" x14ac:dyDescent="0.3">
      <c r="A785" s="572">
        <v>784</v>
      </c>
      <c r="B785" s="525" t="s">
        <v>41</v>
      </c>
      <c r="C785" s="294" t="s">
        <v>358</v>
      </c>
      <c r="D785" s="295" t="s">
        <v>4504</v>
      </c>
      <c r="E785" s="293" t="s">
        <v>62</v>
      </c>
      <c r="F785" s="295" t="s">
        <v>314</v>
      </c>
      <c r="G785" s="545" t="s">
        <v>156</v>
      </c>
      <c r="H785" s="555">
        <v>20167533</v>
      </c>
      <c r="I785" s="295" t="s">
        <v>577</v>
      </c>
      <c r="J785" s="508" t="s">
        <v>578</v>
      </c>
      <c r="K785" s="533" t="s">
        <v>89</v>
      </c>
      <c r="L785" s="297">
        <v>0</v>
      </c>
      <c r="M785" s="297">
        <v>1682</v>
      </c>
      <c r="N785" s="298">
        <v>46196</v>
      </c>
      <c r="O785" s="561">
        <f t="shared" si="487"/>
        <v>20167533</v>
      </c>
      <c r="P785" s="302">
        <v>46198</v>
      </c>
      <c r="Q785" s="293" t="s">
        <v>50</v>
      </c>
      <c r="R785" s="302">
        <v>46198</v>
      </c>
      <c r="S785" s="293">
        <v>2194</v>
      </c>
      <c r="T785" s="495">
        <v>2101010301</v>
      </c>
      <c r="U785" s="555">
        <f t="shared" si="484"/>
        <v>20167533</v>
      </c>
      <c r="V785" s="300">
        <v>46198</v>
      </c>
      <c r="W785" s="301" t="s">
        <v>4505</v>
      </c>
      <c r="X785" s="302">
        <v>46204</v>
      </c>
      <c r="Y785" s="307">
        <v>46326</v>
      </c>
      <c r="Z785" s="299"/>
      <c r="AA785" s="298"/>
      <c r="AB785" s="303">
        <f t="shared" si="488"/>
        <v>6722511</v>
      </c>
      <c r="AC785" s="310"/>
      <c r="AD785" s="629" t="s">
        <v>4506</v>
      </c>
      <c r="AE785" s="295">
        <v>0</v>
      </c>
      <c r="AF785" s="295">
        <v>0</v>
      </c>
      <c r="AG785" s="295">
        <v>0</v>
      </c>
      <c r="AH785" s="295" t="s">
        <v>581</v>
      </c>
      <c r="AI785" s="295">
        <v>3103163489</v>
      </c>
      <c r="AJ785" s="312" t="s">
        <v>582</v>
      </c>
      <c r="AK785" s="306">
        <v>35965</v>
      </c>
      <c r="AL785" s="293">
        <v>27</v>
      </c>
      <c r="AM785" s="301" t="s">
        <v>72</v>
      </c>
      <c r="AN785" s="301" t="s">
        <v>583</v>
      </c>
    </row>
    <row r="786" spans="1:40" ht="17.25" customHeight="1" x14ac:dyDescent="0.3">
      <c r="A786" s="580">
        <v>785</v>
      </c>
      <c r="B786" s="525" t="s">
        <v>4465</v>
      </c>
      <c r="C786" s="295" t="s">
        <v>1466</v>
      </c>
      <c r="D786" s="295" t="s">
        <v>4466</v>
      </c>
      <c r="E786" s="293" t="s">
        <v>62</v>
      </c>
      <c r="F786" s="295" t="s">
        <v>434</v>
      </c>
      <c r="G786" s="550" t="s">
        <v>64</v>
      </c>
      <c r="H786" s="555">
        <v>18464124</v>
      </c>
      <c r="I786" s="295" t="s">
        <v>2536</v>
      </c>
      <c r="J786" s="508">
        <v>5837772</v>
      </c>
      <c r="K786" s="538" t="s">
        <v>209</v>
      </c>
      <c r="L786" s="297">
        <v>9</v>
      </c>
      <c r="M786" s="297">
        <v>1477</v>
      </c>
      <c r="N786" s="299">
        <v>46129</v>
      </c>
      <c r="O786" s="561">
        <v>184772020</v>
      </c>
      <c r="P786" s="302">
        <v>46198</v>
      </c>
      <c r="Q786" s="293" t="s">
        <v>50</v>
      </c>
      <c r="R786" s="302">
        <v>46203</v>
      </c>
      <c r="S786" s="293">
        <v>2214</v>
      </c>
      <c r="T786" s="495">
        <v>220302</v>
      </c>
      <c r="U786" s="555">
        <f>+H786</f>
        <v>18464124</v>
      </c>
      <c r="V786" s="300">
        <v>46199</v>
      </c>
      <c r="W786" s="301" t="s">
        <v>4507</v>
      </c>
      <c r="X786" s="302">
        <v>46209</v>
      </c>
      <c r="Y786" s="307">
        <v>46386</v>
      </c>
      <c r="Z786" s="299"/>
      <c r="AA786" s="295"/>
      <c r="AB786" s="303">
        <f>+U786/6</f>
        <v>3077354</v>
      </c>
      <c r="AC786" s="295"/>
      <c r="AD786" s="628" t="s">
        <v>4508</v>
      </c>
      <c r="AE786" s="295">
        <v>0</v>
      </c>
      <c r="AF786" s="295">
        <v>0</v>
      </c>
      <c r="AG786" s="295">
        <v>0</v>
      </c>
      <c r="AH786" s="295" t="s">
        <v>4509</v>
      </c>
      <c r="AI786" s="295">
        <v>3134997402</v>
      </c>
      <c r="AJ786" s="312" t="s">
        <v>4510</v>
      </c>
      <c r="AK786" s="306">
        <v>26036</v>
      </c>
      <c r="AL786" s="293">
        <v>54</v>
      </c>
      <c r="AM786" s="301" t="s">
        <v>434</v>
      </c>
      <c r="AN786" s="301" t="s">
        <v>1677</v>
      </c>
    </row>
    <row r="787" spans="1:40" ht="17.25" customHeight="1" x14ac:dyDescent="0.3">
      <c r="A787" s="580">
        <v>786</v>
      </c>
      <c r="B787" s="525" t="s">
        <v>1677</v>
      </c>
      <c r="C787" s="295" t="s">
        <v>1466</v>
      </c>
      <c r="D787" s="232" t="s">
        <v>4433</v>
      </c>
      <c r="E787" s="293" t="s">
        <v>62</v>
      </c>
      <c r="F787" s="296" t="s">
        <v>4434</v>
      </c>
      <c r="G787" s="545" t="s">
        <v>64</v>
      </c>
      <c r="H787" s="555">
        <v>17000000</v>
      </c>
      <c r="I787" s="295" t="s">
        <v>4511</v>
      </c>
      <c r="J787" s="508">
        <v>93399310</v>
      </c>
      <c r="K787" s="538" t="s">
        <v>89</v>
      </c>
      <c r="L787" s="297">
        <v>1</v>
      </c>
      <c r="M787" s="297">
        <v>1610</v>
      </c>
      <c r="N787" s="299">
        <v>46167</v>
      </c>
      <c r="O787" s="561">
        <v>136000000</v>
      </c>
      <c r="P787" s="302">
        <v>46198</v>
      </c>
      <c r="Q787" s="293" t="s">
        <v>50</v>
      </c>
      <c r="R787" s="302">
        <v>46203</v>
      </c>
      <c r="S787" s="293">
        <v>2215</v>
      </c>
      <c r="T787" s="495">
        <v>220302</v>
      </c>
      <c r="U787" s="555">
        <v>17000000</v>
      </c>
      <c r="V787" s="300">
        <v>46209</v>
      </c>
      <c r="W787" s="301" t="s">
        <v>4512</v>
      </c>
      <c r="X787" s="302">
        <v>46217</v>
      </c>
      <c r="Y787" s="307">
        <v>46369</v>
      </c>
      <c r="Z787" s="299"/>
      <c r="AA787" s="295"/>
      <c r="AB787" s="303">
        <f>+U787/5</f>
        <v>3400000</v>
      </c>
      <c r="AC787" s="295"/>
      <c r="AD787" s="629" t="s">
        <v>4513</v>
      </c>
      <c r="AE787" s="295">
        <v>0</v>
      </c>
      <c r="AF787" s="295">
        <v>0</v>
      </c>
      <c r="AG787" s="295">
        <v>0</v>
      </c>
      <c r="AH787" s="295" t="s">
        <v>4514</v>
      </c>
      <c r="AI787" s="295">
        <v>3005370626</v>
      </c>
      <c r="AJ787" s="312" t="s">
        <v>4515</v>
      </c>
      <c r="AK787" s="306">
        <v>27617</v>
      </c>
      <c r="AL787" s="293">
        <v>50</v>
      </c>
      <c r="AM787" s="301" t="s">
        <v>4434</v>
      </c>
      <c r="AN787" s="301" t="s">
        <v>1677</v>
      </c>
    </row>
    <row r="788" spans="1:40" ht="17.25" customHeight="1" x14ac:dyDescent="0.3">
      <c r="A788" s="576">
        <v>787</v>
      </c>
      <c r="B788" s="525" t="s">
        <v>41</v>
      </c>
      <c r="C788" s="295" t="s">
        <v>1213</v>
      </c>
      <c r="D788" s="294" t="s">
        <v>1310</v>
      </c>
      <c r="E788" s="293" t="s">
        <v>62</v>
      </c>
      <c r="F788" s="296" t="s">
        <v>314</v>
      </c>
      <c r="G788" s="545" t="s">
        <v>156</v>
      </c>
      <c r="H788" s="555">
        <v>13445022</v>
      </c>
      <c r="I788" s="295" t="s">
        <v>1311</v>
      </c>
      <c r="J788" s="508">
        <v>1110541927</v>
      </c>
      <c r="K788" s="538" t="s">
        <v>89</v>
      </c>
      <c r="L788" s="297">
        <v>3</v>
      </c>
      <c r="M788" s="297">
        <v>1686</v>
      </c>
      <c r="N788" s="299">
        <v>46196</v>
      </c>
      <c r="O788" s="561">
        <f t="shared" ref="O788" si="489">+H788</f>
        <v>13445022</v>
      </c>
      <c r="P788" s="302">
        <v>46198</v>
      </c>
      <c r="Q788" s="293" t="s">
        <v>50</v>
      </c>
      <c r="R788" s="302">
        <v>46199</v>
      </c>
      <c r="S788" s="293">
        <v>2199</v>
      </c>
      <c r="T788" s="495">
        <v>2101010301</v>
      </c>
      <c r="U788" s="555">
        <f t="shared" ref="U788" si="490">+H788</f>
        <v>13445022</v>
      </c>
      <c r="V788" s="300">
        <v>46198</v>
      </c>
      <c r="W788" s="301" t="s">
        <v>4516</v>
      </c>
      <c r="X788" s="302">
        <v>46203</v>
      </c>
      <c r="Y788" s="307">
        <v>46263</v>
      </c>
      <c r="Z788" s="307"/>
      <c r="AA788" s="298"/>
      <c r="AB788" s="303">
        <f>+U788/2</f>
        <v>6722511</v>
      </c>
      <c r="AC788" s="345"/>
      <c r="AD788" s="628" t="s">
        <v>4517</v>
      </c>
      <c r="AE788" s="295">
        <v>0</v>
      </c>
      <c r="AF788" s="295">
        <v>0</v>
      </c>
      <c r="AG788" s="295">
        <v>0</v>
      </c>
      <c r="AH788" s="295" t="s">
        <v>1314</v>
      </c>
      <c r="AI788" s="295">
        <v>3155572796</v>
      </c>
      <c r="AJ788" s="312" t="s">
        <v>1315</v>
      </c>
      <c r="AK788" s="306">
        <v>34312</v>
      </c>
      <c r="AL788" s="293">
        <v>32</v>
      </c>
      <c r="AM788" s="301" t="s">
        <v>314</v>
      </c>
      <c r="AN788" s="301" t="s">
        <v>583</v>
      </c>
    </row>
    <row r="789" spans="1:40" ht="17.25" customHeight="1" x14ac:dyDescent="0.3">
      <c r="A789" s="580">
        <v>788</v>
      </c>
      <c r="B789" s="525" t="s">
        <v>1677</v>
      </c>
      <c r="C789" s="295" t="s">
        <v>1466</v>
      </c>
      <c r="D789" s="232" t="s">
        <v>4433</v>
      </c>
      <c r="E789" s="293" t="s">
        <v>62</v>
      </c>
      <c r="F789" s="296" t="s">
        <v>4434</v>
      </c>
      <c r="G789" s="545" t="s">
        <v>64</v>
      </c>
      <c r="H789" s="555">
        <v>17000000</v>
      </c>
      <c r="I789" s="295" t="s">
        <v>4518</v>
      </c>
      <c r="J789" s="508">
        <v>1110576298</v>
      </c>
      <c r="K789" s="538" t="s">
        <v>89</v>
      </c>
      <c r="L789" s="297">
        <v>1</v>
      </c>
      <c r="M789" s="297">
        <v>1610</v>
      </c>
      <c r="N789" s="299">
        <v>46167</v>
      </c>
      <c r="O789" s="561">
        <v>136000000</v>
      </c>
      <c r="P789" s="302">
        <v>46198</v>
      </c>
      <c r="Q789" s="293" t="s">
        <v>50</v>
      </c>
      <c r="R789" s="302">
        <v>46209</v>
      </c>
      <c r="S789" s="293">
        <v>2240</v>
      </c>
      <c r="T789" s="495">
        <v>220302</v>
      </c>
      <c r="U789" s="555">
        <v>17000000</v>
      </c>
      <c r="V789" s="300">
        <v>46205</v>
      </c>
      <c r="W789" s="301" t="s">
        <v>4519</v>
      </c>
      <c r="X789" s="302">
        <v>46212</v>
      </c>
      <c r="Y789" s="307">
        <v>46364</v>
      </c>
      <c r="Z789" s="299"/>
      <c r="AA789" s="295"/>
      <c r="AB789" s="303">
        <f>+U789/5</f>
        <v>3400000</v>
      </c>
      <c r="AC789" s="295"/>
      <c r="AD789" s="629" t="s">
        <v>4520</v>
      </c>
      <c r="AE789" s="295">
        <v>0</v>
      </c>
      <c r="AF789" s="295">
        <v>0</v>
      </c>
      <c r="AG789" s="295">
        <v>0</v>
      </c>
      <c r="AH789" s="295" t="s">
        <v>4521</v>
      </c>
      <c r="AI789" s="295">
        <v>3228935245</v>
      </c>
      <c r="AJ789" s="312" t="s">
        <v>4522</v>
      </c>
      <c r="AK789" s="306">
        <v>35253</v>
      </c>
      <c r="AL789" s="293">
        <v>30</v>
      </c>
      <c r="AM789" s="301" t="s">
        <v>4434</v>
      </c>
      <c r="AN789" s="301" t="s">
        <v>1677</v>
      </c>
    </row>
    <row r="790" spans="1:40" ht="17.25" customHeight="1" x14ac:dyDescent="0.3">
      <c r="A790" s="572">
        <v>789</v>
      </c>
      <c r="B790" s="525" t="s">
        <v>41</v>
      </c>
      <c r="C790" s="295" t="s">
        <v>865</v>
      </c>
      <c r="D790" s="295" t="s">
        <v>1001</v>
      </c>
      <c r="E790" s="293" t="s">
        <v>62</v>
      </c>
      <c r="F790" s="295" t="s">
        <v>1002</v>
      </c>
      <c r="G790" s="545" t="s">
        <v>64</v>
      </c>
      <c r="H790" s="555">
        <v>13572000</v>
      </c>
      <c r="I790" s="295" t="s">
        <v>1045</v>
      </c>
      <c r="J790" s="508">
        <v>1054562128</v>
      </c>
      <c r="K790" s="533" t="s">
        <v>1046</v>
      </c>
      <c r="L790" s="297">
        <v>2</v>
      </c>
      <c r="M790" s="297">
        <v>1678</v>
      </c>
      <c r="N790" s="298">
        <v>46195</v>
      </c>
      <c r="O790" s="561">
        <f t="shared" ref="O790:O800" si="491">+H790</f>
        <v>13572000</v>
      </c>
      <c r="P790" s="302">
        <v>46203</v>
      </c>
      <c r="Q790" s="293" t="s">
        <v>50</v>
      </c>
      <c r="R790" s="302">
        <v>46203</v>
      </c>
      <c r="S790" s="293">
        <v>2217</v>
      </c>
      <c r="T790" s="495">
        <v>2101020301</v>
      </c>
      <c r="U790" s="555">
        <f t="shared" ref="U790:U800" si="492">+H790</f>
        <v>13572000</v>
      </c>
      <c r="V790" s="300">
        <v>46203</v>
      </c>
      <c r="W790" s="301" t="s">
        <v>4523</v>
      </c>
      <c r="X790" s="302">
        <v>46206</v>
      </c>
      <c r="Y790" s="307">
        <v>46297</v>
      </c>
      <c r="Z790" s="307"/>
      <c r="AA790" s="298"/>
      <c r="AB790" s="303">
        <f t="shared" ref="AB790:AB794" si="493">+U790/3</f>
        <v>4524000</v>
      </c>
      <c r="AC790" s="303"/>
      <c r="AD790" s="628" t="s">
        <v>4524</v>
      </c>
      <c r="AE790" s="295">
        <v>0</v>
      </c>
      <c r="AF790" s="295">
        <v>0</v>
      </c>
      <c r="AG790" s="295">
        <v>0</v>
      </c>
      <c r="AH790" s="295" t="s">
        <v>1049</v>
      </c>
      <c r="AI790" s="295">
        <v>3505492763</v>
      </c>
      <c r="AJ790" s="312" t="s">
        <v>1050</v>
      </c>
      <c r="AK790" s="306">
        <v>34658</v>
      </c>
      <c r="AL790" s="293">
        <v>31</v>
      </c>
      <c r="AM790" s="301" t="s">
        <v>1008</v>
      </c>
      <c r="AN790" s="301" t="s">
        <v>64</v>
      </c>
    </row>
    <row r="791" spans="1:40" ht="17.25" customHeight="1" x14ac:dyDescent="0.3">
      <c r="A791" s="572">
        <v>790</v>
      </c>
      <c r="B791" s="525" t="s">
        <v>41</v>
      </c>
      <c r="C791" s="295" t="s">
        <v>865</v>
      </c>
      <c r="D791" s="295" t="s">
        <v>875</v>
      </c>
      <c r="E791" s="293" t="s">
        <v>62</v>
      </c>
      <c r="F791" s="295" t="s">
        <v>876</v>
      </c>
      <c r="G791" s="545" t="s">
        <v>64</v>
      </c>
      <c r="H791" s="555">
        <v>7355745</v>
      </c>
      <c r="I791" s="295" t="s">
        <v>883</v>
      </c>
      <c r="J791" s="508">
        <v>65556129</v>
      </c>
      <c r="K791" s="533" t="s">
        <v>884</v>
      </c>
      <c r="L791" s="297">
        <v>4</v>
      </c>
      <c r="M791" s="297">
        <v>1681</v>
      </c>
      <c r="N791" s="298">
        <v>46195</v>
      </c>
      <c r="O791" s="561">
        <f t="shared" si="491"/>
        <v>7355745</v>
      </c>
      <c r="P791" s="302">
        <v>46203</v>
      </c>
      <c r="Q791" s="293" t="s">
        <v>50</v>
      </c>
      <c r="R791" s="302">
        <v>46205</v>
      </c>
      <c r="S791" s="293">
        <v>2229</v>
      </c>
      <c r="T791" s="495">
        <v>2101020302</v>
      </c>
      <c r="U791" s="555">
        <f t="shared" si="492"/>
        <v>7355745</v>
      </c>
      <c r="V791" s="300">
        <v>46205</v>
      </c>
      <c r="W791" s="301" t="s">
        <v>4525</v>
      </c>
      <c r="X791" s="302">
        <v>46206</v>
      </c>
      <c r="Y791" s="307">
        <v>46297</v>
      </c>
      <c r="Z791" s="307"/>
      <c r="AA791" s="298"/>
      <c r="AB791" s="303">
        <f t="shared" si="493"/>
        <v>2451915</v>
      </c>
      <c r="AC791" s="310"/>
      <c r="AD791" s="629" t="s">
        <v>4526</v>
      </c>
      <c r="AE791" s="295">
        <v>0</v>
      </c>
      <c r="AF791" s="295">
        <v>0</v>
      </c>
      <c r="AG791" s="295">
        <v>0</v>
      </c>
      <c r="AH791" s="295" t="s">
        <v>887</v>
      </c>
      <c r="AI791" s="295">
        <v>3162211014</v>
      </c>
      <c r="AJ791" s="312" t="s">
        <v>888</v>
      </c>
      <c r="AK791" s="306">
        <v>29529</v>
      </c>
      <c r="AL791" s="293">
        <v>45</v>
      </c>
      <c r="AM791" s="301" t="s">
        <v>185</v>
      </c>
      <c r="AN791" s="301" t="s">
        <v>64</v>
      </c>
    </row>
    <row r="792" spans="1:40" ht="17.25" customHeight="1" x14ac:dyDescent="0.3">
      <c r="A792" s="572">
        <v>791</v>
      </c>
      <c r="B792" s="525" t="s">
        <v>41</v>
      </c>
      <c r="C792" s="295" t="s">
        <v>865</v>
      </c>
      <c r="D792" s="295" t="s">
        <v>4527</v>
      </c>
      <c r="E792" s="293" t="s">
        <v>62</v>
      </c>
      <c r="F792" s="295" t="s">
        <v>1002</v>
      </c>
      <c r="G792" s="545" t="s">
        <v>64</v>
      </c>
      <c r="H792" s="555">
        <v>12600000</v>
      </c>
      <c r="I792" s="295" t="s">
        <v>1003</v>
      </c>
      <c r="J792" s="508">
        <v>65717924</v>
      </c>
      <c r="K792" s="533" t="s">
        <v>261</v>
      </c>
      <c r="L792" s="297">
        <v>5</v>
      </c>
      <c r="M792" s="297">
        <v>1679</v>
      </c>
      <c r="N792" s="298">
        <v>46195</v>
      </c>
      <c r="O792" s="561">
        <f t="shared" si="491"/>
        <v>12600000</v>
      </c>
      <c r="P792" s="302">
        <v>46203</v>
      </c>
      <c r="Q792" s="293" t="s">
        <v>50</v>
      </c>
      <c r="R792" s="302">
        <v>46205</v>
      </c>
      <c r="S792" s="293">
        <v>2228</v>
      </c>
      <c r="T792" s="495">
        <v>2101020301</v>
      </c>
      <c r="U792" s="555">
        <f t="shared" si="492"/>
        <v>12600000</v>
      </c>
      <c r="V792" s="300">
        <v>46205</v>
      </c>
      <c r="W792" s="301" t="s">
        <v>4528</v>
      </c>
      <c r="X792" s="302">
        <v>46206</v>
      </c>
      <c r="Y792" s="307">
        <v>46297</v>
      </c>
      <c r="Z792" s="307"/>
      <c r="AA792" s="298"/>
      <c r="AB792" s="303">
        <f t="shared" si="493"/>
        <v>4200000</v>
      </c>
      <c r="AC792" s="310"/>
      <c r="AD792" s="628" t="s">
        <v>4529</v>
      </c>
      <c r="AE792" s="295">
        <v>0</v>
      </c>
      <c r="AF792" s="295">
        <v>0</v>
      </c>
      <c r="AG792" s="295">
        <v>0</v>
      </c>
      <c r="AH792" s="295" t="s">
        <v>1006</v>
      </c>
      <c r="AI792" s="295">
        <v>3105540197</v>
      </c>
      <c r="AJ792" s="312" t="s">
        <v>1007</v>
      </c>
      <c r="AK792" s="306">
        <v>27969</v>
      </c>
      <c r="AL792" s="293">
        <v>49</v>
      </c>
      <c r="AM792" s="301" t="s">
        <v>1008</v>
      </c>
      <c r="AN792" s="301" t="s">
        <v>64</v>
      </c>
    </row>
    <row r="793" spans="1:40" ht="17.25" customHeight="1" x14ac:dyDescent="0.3">
      <c r="A793" s="572">
        <v>792</v>
      </c>
      <c r="B793" s="525" t="s">
        <v>41</v>
      </c>
      <c r="C793" s="295" t="s">
        <v>865</v>
      </c>
      <c r="D793" s="295" t="s">
        <v>1001</v>
      </c>
      <c r="E793" s="293" t="s">
        <v>62</v>
      </c>
      <c r="F793" s="295" t="s">
        <v>1002</v>
      </c>
      <c r="G793" s="545" t="s">
        <v>64</v>
      </c>
      <c r="H793" s="555">
        <v>13572000</v>
      </c>
      <c r="I793" s="295" t="s">
        <v>1058</v>
      </c>
      <c r="J793" s="508">
        <v>19483464</v>
      </c>
      <c r="K793" s="533" t="s">
        <v>170</v>
      </c>
      <c r="L793" s="297">
        <v>5</v>
      </c>
      <c r="M793" s="297">
        <v>1676</v>
      </c>
      <c r="N793" s="298">
        <v>46195</v>
      </c>
      <c r="O793" s="561">
        <f t="shared" si="491"/>
        <v>13572000</v>
      </c>
      <c r="P793" s="302">
        <v>46203</v>
      </c>
      <c r="Q793" s="293" t="s">
        <v>50</v>
      </c>
      <c r="R793" s="302">
        <v>46204</v>
      </c>
      <c r="S793" s="293">
        <v>2220</v>
      </c>
      <c r="T793" s="495">
        <v>2101020301</v>
      </c>
      <c r="U793" s="555">
        <f t="shared" si="492"/>
        <v>13572000</v>
      </c>
      <c r="V793" s="300">
        <v>46203</v>
      </c>
      <c r="W793" s="301" t="s">
        <v>4530</v>
      </c>
      <c r="X793" s="302">
        <v>46205</v>
      </c>
      <c r="Y793" s="307">
        <v>46296</v>
      </c>
      <c r="Z793" s="307"/>
      <c r="AA793" s="298"/>
      <c r="AB793" s="303">
        <f t="shared" si="493"/>
        <v>4524000</v>
      </c>
      <c r="AC793" s="303"/>
      <c r="AD793" s="629" t="s">
        <v>4531</v>
      </c>
      <c r="AE793" s="295">
        <v>0</v>
      </c>
      <c r="AF793" s="295">
        <v>0</v>
      </c>
      <c r="AG793" s="295">
        <v>0</v>
      </c>
      <c r="AH793" s="295" t="s">
        <v>1061</v>
      </c>
      <c r="AI793" s="295">
        <v>3203473699</v>
      </c>
      <c r="AJ793" s="312" t="s">
        <v>1062</v>
      </c>
      <c r="AK793" s="306">
        <v>22642</v>
      </c>
      <c r="AL793" s="293">
        <v>64</v>
      </c>
      <c r="AM793" s="301" t="s">
        <v>1008</v>
      </c>
      <c r="AN793" s="301" t="s">
        <v>64</v>
      </c>
    </row>
    <row r="794" spans="1:40" ht="17.25" customHeight="1" x14ac:dyDescent="0.3">
      <c r="A794" s="572">
        <v>793</v>
      </c>
      <c r="B794" s="525" t="s">
        <v>41</v>
      </c>
      <c r="C794" s="295" t="s">
        <v>865</v>
      </c>
      <c r="D794" s="295" t="s">
        <v>1001</v>
      </c>
      <c r="E794" s="293" t="s">
        <v>62</v>
      </c>
      <c r="F794" s="295" t="s">
        <v>1002</v>
      </c>
      <c r="G794" s="545" t="s">
        <v>64</v>
      </c>
      <c r="H794" s="555">
        <v>13572000</v>
      </c>
      <c r="I794" s="295" t="s">
        <v>1039</v>
      </c>
      <c r="J794" s="508">
        <v>1110554459</v>
      </c>
      <c r="K794" s="533" t="s">
        <v>89</v>
      </c>
      <c r="L794" s="297">
        <v>4</v>
      </c>
      <c r="M794" s="297">
        <v>1677</v>
      </c>
      <c r="N794" s="298">
        <v>46195</v>
      </c>
      <c r="O794" s="561">
        <f t="shared" si="491"/>
        <v>13572000</v>
      </c>
      <c r="P794" s="302">
        <v>46203</v>
      </c>
      <c r="Q794" s="293" t="s">
        <v>50</v>
      </c>
      <c r="R794" s="302">
        <v>46203</v>
      </c>
      <c r="S794" s="293">
        <v>2216</v>
      </c>
      <c r="T794" s="495">
        <v>2101020301</v>
      </c>
      <c r="U794" s="555">
        <f t="shared" si="492"/>
        <v>13572000</v>
      </c>
      <c r="V794" s="300"/>
      <c r="W794" s="301" t="s">
        <v>4532</v>
      </c>
      <c r="X794" s="302">
        <v>46206</v>
      </c>
      <c r="Y794" s="307">
        <v>46297</v>
      </c>
      <c r="Z794" s="307"/>
      <c r="AA794" s="298"/>
      <c r="AB794" s="303">
        <f t="shared" si="493"/>
        <v>4524000</v>
      </c>
      <c r="AC794" s="303"/>
      <c r="AD794" s="628" t="s">
        <v>4533</v>
      </c>
      <c r="AE794" s="295">
        <v>0</v>
      </c>
      <c r="AF794" s="295">
        <v>0</v>
      </c>
      <c r="AG794" s="295">
        <v>0</v>
      </c>
      <c r="AH794" s="295" t="s">
        <v>1042</v>
      </c>
      <c r="AI794" s="295">
        <v>3164925466</v>
      </c>
      <c r="AJ794" s="312" t="s">
        <v>1043</v>
      </c>
      <c r="AK794" s="306">
        <v>34696</v>
      </c>
      <c r="AL794" s="293">
        <v>31</v>
      </c>
      <c r="AM794" s="301" t="s">
        <v>1008</v>
      </c>
      <c r="AN794" s="301" t="s">
        <v>64</v>
      </c>
    </row>
    <row r="795" spans="1:40" ht="17.25" customHeight="1" x14ac:dyDescent="0.3">
      <c r="A795" s="572">
        <v>794</v>
      </c>
      <c r="B795" s="525" t="s">
        <v>151</v>
      </c>
      <c r="C795" s="295" t="s">
        <v>4534</v>
      </c>
      <c r="D795" s="295" t="s">
        <v>603</v>
      </c>
      <c r="E795" s="293" t="s">
        <v>62</v>
      </c>
      <c r="F795" s="295" t="s">
        <v>604</v>
      </c>
      <c r="G795" s="545" t="s">
        <v>156</v>
      </c>
      <c r="H795" s="555">
        <v>9635600</v>
      </c>
      <c r="I795" s="295" t="s">
        <v>605</v>
      </c>
      <c r="J795" s="508" t="s">
        <v>606</v>
      </c>
      <c r="K795" s="533" t="s">
        <v>240</v>
      </c>
      <c r="L795" s="297">
        <v>3</v>
      </c>
      <c r="M795" s="297">
        <v>1697</v>
      </c>
      <c r="N795" s="298">
        <v>46196</v>
      </c>
      <c r="O795" s="561">
        <f t="shared" si="491"/>
        <v>9635600</v>
      </c>
      <c r="P795" s="302">
        <v>46203</v>
      </c>
      <c r="Q795" s="293" t="s">
        <v>50</v>
      </c>
      <c r="R795" s="302">
        <v>46204</v>
      </c>
      <c r="S795" s="293">
        <v>2221</v>
      </c>
      <c r="T795" s="495">
        <v>2101010301</v>
      </c>
      <c r="U795" s="555">
        <f t="shared" si="492"/>
        <v>9635600</v>
      </c>
      <c r="V795" s="300">
        <v>46203</v>
      </c>
      <c r="W795" s="301" t="s">
        <v>4535</v>
      </c>
      <c r="X795" s="302">
        <v>46205</v>
      </c>
      <c r="Y795" s="307">
        <v>46266</v>
      </c>
      <c r="Z795" s="299"/>
      <c r="AA795" s="298"/>
      <c r="AB795" s="303">
        <f>+U795/2</f>
        <v>4817800</v>
      </c>
      <c r="AC795" s="310"/>
      <c r="AD795" s="632" t="s">
        <v>4536</v>
      </c>
      <c r="AE795" s="295">
        <v>0</v>
      </c>
      <c r="AF795" s="295">
        <v>0</v>
      </c>
      <c r="AG795" s="295">
        <v>0</v>
      </c>
      <c r="AH795" s="295" t="s">
        <v>609</v>
      </c>
      <c r="AI795" s="295">
        <v>3186468311</v>
      </c>
      <c r="AJ795" s="312" t="s">
        <v>610</v>
      </c>
      <c r="AK795" s="306">
        <v>36951</v>
      </c>
      <c r="AL795" s="293">
        <v>24</v>
      </c>
      <c r="AM795" s="301" t="s">
        <v>611</v>
      </c>
      <c r="AN795" s="301" t="s">
        <v>612</v>
      </c>
    </row>
    <row r="796" spans="1:40" ht="17.25" customHeight="1" x14ac:dyDescent="0.3">
      <c r="A796" s="576">
        <v>795</v>
      </c>
      <c r="B796" s="529" t="s">
        <v>41</v>
      </c>
      <c r="C796" s="294" t="s">
        <v>422</v>
      </c>
      <c r="D796" s="294" t="s">
        <v>4537</v>
      </c>
      <c r="E796" s="316" t="s">
        <v>62</v>
      </c>
      <c r="F796" s="335" t="s">
        <v>1132</v>
      </c>
      <c r="G796" s="361" t="s">
        <v>810</v>
      </c>
      <c r="H796" s="555">
        <v>7355745</v>
      </c>
      <c r="I796" s="294" t="s">
        <v>1134</v>
      </c>
      <c r="J796" s="514">
        <v>1110545988</v>
      </c>
      <c r="K796" s="537" t="s">
        <v>89</v>
      </c>
      <c r="L796" s="336">
        <v>0</v>
      </c>
      <c r="M796" s="336">
        <v>1675</v>
      </c>
      <c r="N796" s="315">
        <v>46195</v>
      </c>
      <c r="O796" s="561">
        <f t="shared" si="491"/>
        <v>7355745</v>
      </c>
      <c r="P796" s="338">
        <v>46204</v>
      </c>
      <c r="Q796" s="316" t="s">
        <v>50</v>
      </c>
      <c r="R796" s="338">
        <v>46209</v>
      </c>
      <c r="S796" s="316">
        <v>2241</v>
      </c>
      <c r="T796" s="497">
        <v>2101020302</v>
      </c>
      <c r="U796" s="555">
        <f t="shared" si="492"/>
        <v>7355745</v>
      </c>
      <c r="V796" s="337">
        <v>46210</v>
      </c>
      <c r="W796" s="317" t="s">
        <v>4538</v>
      </c>
      <c r="X796" s="338">
        <v>46210</v>
      </c>
      <c r="Y796" s="346">
        <v>46301</v>
      </c>
      <c r="Z796" s="320"/>
      <c r="AA796" s="298"/>
      <c r="AB796" s="303">
        <f>+U796/3</f>
        <v>2451915</v>
      </c>
      <c r="AC796" s="232"/>
      <c r="AD796" s="633" t="s">
        <v>4539</v>
      </c>
      <c r="AE796" s="295">
        <v>0</v>
      </c>
      <c r="AF796" s="295">
        <v>0</v>
      </c>
      <c r="AG796" s="295">
        <v>0</v>
      </c>
      <c r="AH796" s="294" t="s">
        <v>1137</v>
      </c>
      <c r="AI796" s="294">
        <v>3213099111</v>
      </c>
      <c r="AJ796" s="305" t="s">
        <v>1138</v>
      </c>
      <c r="AK796" s="315">
        <v>34436</v>
      </c>
      <c r="AL796" s="347">
        <v>31</v>
      </c>
      <c r="AM796" s="317" t="s">
        <v>434</v>
      </c>
      <c r="AN796" s="317" t="s">
        <v>1139</v>
      </c>
    </row>
    <row r="797" spans="1:40" ht="17.25" customHeight="1" x14ac:dyDescent="0.3">
      <c r="A797" s="572">
        <v>796</v>
      </c>
      <c r="B797" s="525" t="s">
        <v>41</v>
      </c>
      <c r="C797" s="295" t="s">
        <v>422</v>
      </c>
      <c r="D797" s="294" t="s">
        <v>4537</v>
      </c>
      <c r="E797" s="293" t="s">
        <v>62</v>
      </c>
      <c r="F797" s="295" t="s">
        <v>434</v>
      </c>
      <c r="G797" s="545" t="s">
        <v>64</v>
      </c>
      <c r="H797" s="555">
        <v>7355745</v>
      </c>
      <c r="I797" s="295" t="s">
        <v>451</v>
      </c>
      <c r="J797" s="508" t="s">
        <v>452</v>
      </c>
      <c r="K797" s="533" t="s">
        <v>89</v>
      </c>
      <c r="L797" s="297">
        <v>3</v>
      </c>
      <c r="M797" s="297">
        <v>1680</v>
      </c>
      <c r="N797" s="298">
        <v>46195</v>
      </c>
      <c r="O797" s="561">
        <f t="shared" si="491"/>
        <v>7355745</v>
      </c>
      <c r="P797" s="302">
        <v>46204</v>
      </c>
      <c r="Q797" s="293" t="s">
        <v>50</v>
      </c>
      <c r="R797" s="302">
        <v>46206</v>
      </c>
      <c r="S797" s="293">
        <v>2236</v>
      </c>
      <c r="T797" s="495">
        <v>2101020302</v>
      </c>
      <c r="U797" s="555">
        <f t="shared" si="492"/>
        <v>7355745</v>
      </c>
      <c r="V797" s="300">
        <v>46205</v>
      </c>
      <c r="W797" s="301" t="s">
        <v>4540</v>
      </c>
      <c r="X797" s="302">
        <v>46210</v>
      </c>
      <c r="Y797" s="307">
        <v>46301</v>
      </c>
      <c r="Z797" s="299"/>
      <c r="AA797" s="298"/>
      <c r="AB797" s="303">
        <f t="shared" ref="AB797" si="494">+U797/3</f>
        <v>2451915</v>
      </c>
      <c r="AC797" s="310"/>
      <c r="AD797" s="632" t="s">
        <v>4541</v>
      </c>
      <c r="AE797" s="295">
        <v>0</v>
      </c>
      <c r="AF797" s="295">
        <v>0</v>
      </c>
      <c r="AG797" s="295">
        <v>0</v>
      </c>
      <c r="AH797" s="295" t="s">
        <v>455</v>
      </c>
      <c r="AI797" s="295">
        <v>3125730235</v>
      </c>
      <c r="AJ797" s="312" t="s">
        <v>456</v>
      </c>
      <c r="AK797" s="306">
        <v>36201</v>
      </c>
      <c r="AL797" s="293">
        <v>26</v>
      </c>
      <c r="AM797" s="301" t="s">
        <v>274</v>
      </c>
      <c r="AN797" s="301" t="s">
        <v>64</v>
      </c>
    </row>
    <row r="798" spans="1:40" ht="17.25" customHeight="1" x14ac:dyDescent="0.3">
      <c r="A798" s="572">
        <v>797</v>
      </c>
      <c r="B798" s="525" t="s">
        <v>41</v>
      </c>
      <c r="C798" s="295" t="s">
        <v>176</v>
      </c>
      <c r="D798" s="383" t="s">
        <v>4542</v>
      </c>
      <c r="E798" s="293" t="s">
        <v>62</v>
      </c>
      <c r="F798" s="295" t="s">
        <v>178</v>
      </c>
      <c r="G798" s="545" t="s">
        <v>46</v>
      </c>
      <c r="H798" s="555">
        <v>5153926</v>
      </c>
      <c r="I798" s="295" t="s">
        <v>189</v>
      </c>
      <c r="J798" s="508" t="s">
        <v>190</v>
      </c>
      <c r="K798" s="533" t="s">
        <v>89</v>
      </c>
      <c r="L798" s="297">
        <v>5</v>
      </c>
      <c r="M798" s="297">
        <v>1710</v>
      </c>
      <c r="N798" s="298">
        <v>46198</v>
      </c>
      <c r="O798" s="561">
        <f t="shared" si="491"/>
        <v>5153926</v>
      </c>
      <c r="P798" s="302">
        <v>46204</v>
      </c>
      <c r="Q798" s="293" t="s">
        <v>50</v>
      </c>
      <c r="R798" s="302">
        <v>46204</v>
      </c>
      <c r="S798" s="293">
        <v>2222</v>
      </c>
      <c r="T798" s="495">
        <v>21030202</v>
      </c>
      <c r="U798" s="555">
        <f t="shared" si="492"/>
        <v>5153926</v>
      </c>
      <c r="V798" s="300">
        <v>46204</v>
      </c>
      <c r="W798" s="301" t="s">
        <v>4543</v>
      </c>
      <c r="X798" s="302">
        <v>46206</v>
      </c>
      <c r="Y798" s="307">
        <v>46267</v>
      </c>
      <c r="Z798" s="299"/>
      <c r="AA798" s="310"/>
      <c r="AB798" s="303">
        <f>+U798/2</f>
        <v>2576963</v>
      </c>
      <c r="AC798" s="310"/>
      <c r="AD798" s="633" t="s">
        <v>4544</v>
      </c>
      <c r="AE798" s="295">
        <v>0</v>
      </c>
      <c r="AF798" s="295">
        <v>0</v>
      </c>
      <c r="AG798" s="295">
        <v>0</v>
      </c>
      <c r="AH798" s="295" t="s">
        <v>193</v>
      </c>
      <c r="AI798" s="295">
        <v>3006229309</v>
      </c>
      <c r="AJ798" s="305" t="s">
        <v>194</v>
      </c>
      <c r="AK798" s="306">
        <v>37321</v>
      </c>
      <c r="AL798" s="293">
        <v>23</v>
      </c>
      <c r="AM798" s="301" t="s">
        <v>185</v>
      </c>
      <c r="AN798" s="301" t="s">
        <v>186</v>
      </c>
    </row>
    <row r="799" spans="1:40" ht="17.25" customHeight="1" x14ac:dyDescent="0.3">
      <c r="A799" s="572">
        <v>798</v>
      </c>
      <c r="B799" s="525" t="s">
        <v>41</v>
      </c>
      <c r="C799" s="428" t="s">
        <v>176</v>
      </c>
      <c r="D799" s="232" t="s">
        <v>4545</v>
      </c>
      <c r="E799" s="429" t="s">
        <v>62</v>
      </c>
      <c r="F799" s="295" t="s">
        <v>178</v>
      </c>
      <c r="G799" s="545" t="s">
        <v>46</v>
      </c>
      <c r="H799" s="555">
        <v>5680000</v>
      </c>
      <c r="I799" s="295" t="s">
        <v>179</v>
      </c>
      <c r="J799" s="508" t="s">
        <v>180</v>
      </c>
      <c r="K799" s="533" t="s">
        <v>89</v>
      </c>
      <c r="L799" s="297">
        <v>7</v>
      </c>
      <c r="M799" s="297">
        <v>1696</v>
      </c>
      <c r="N799" s="298">
        <v>46196</v>
      </c>
      <c r="O799" s="561">
        <f t="shared" si="491"/>
        <v>5680000</v>
      </c>
      <c r="P799" s="302">
        <v>46204</v>
      </c>
      <c r="Q799" s="293" t="s">
        <v>50</v>
      </c>
      <c r="R799" s="302">
        <v>46204</v>
      </c>
      <c r="S799" s="293">
        <v>2223</v>
      </c>
      <c r="T799" s="495">
        <v>21030202</v>
      </c>
      <c r="U799" s="555">
        <f t="shared" si="492"/>
        <v>5680000</v>
      </c>
      <c r="V799" s="300">
        <v>46204</v>
      </c>
      <c r="W799" s="301" t="s">
        <v>4546</v>
      </c>
      <c r="X799" s="302">
        <v>46205</v>
      </c>
      <c r="Y799" s="307">
        <v>46266</v>
      </c>
      <c r="Z799" s="299"/>
      <c r="AA799" s="298"/>
      <c r="AB799" s="303">
        <f>+U799/2</f>
        <v>2840000</v>
      </c>
      <c r="AC799" s="310"/>
      <c r="AD799" s="632" t="s">
        <v>4547</v>
      </c>
      <c r="AE799" s="295">
        <v>0</v>
      </c>
      <c r="AF799" s="295">
        <v>0</v>
      </c>
      <c r="AG799" s="295">
        <v>0</v>
      </c>
      <c r="AH799" s="295" t="s">
        <v>183</v>
      </c>
      <c r="AI799" s="295">
        <v>3182257003</v>
      </c>
      <c r="AJ799" s="305" t="s">
        <v>184</v>
      </c>
      <c r="AK799" s="306">
        <v>37313</v>
      </c>
      <c r="AL799" s="293">
        <v>23</v>
      </c>
      <c r="AM799" s="301" t="s">
        <v>185</v>
      </c>
      <c r="AN799" s="301" t="s">
        <v>186</v>
      </c>
    </row>
    <row r="800" spans="1:40" ht="17.25" customHeight="1" x14ac:dyDescent="0.3">
      <c r="A800" s="573">
        <v>799</v>
      </c>
      <c r="B800" s="526" t="s">
        <v>151</v>
      </c>
      <c r="C800" s="412" t="s">
        <v>176</v>
      </c>
      <c r="D800" s="383" t="s">
        <v>4548</v>
      </c>
      <c r="E800" s="411" t="s">
        <v>62</v>
      </c>
      <c r="F800" s="412" t="s">
        <v>197</v>
      </c>
      <c r="G800" s="546" t="s">
        <v>46</v>
      </c>
      <c r="H800" s="556">
        <v>39300000</v>
      </c>
      <c r="I800" s="412" t="s">
        <v>198</v>
      </c>
      <c r="J800" s="510" t="s">
        <v>199</v>
      </c>
      <c r="K800" s="534" t="s">
        <v>200</v>
      </c>
      <c r="L800" s="414">
        <v>4</v>
      </c>
      <c r="M800" s="414">
        <v>1703</v>
      </c>
      <c r="N800" s="415">
        <v>46198</v>
      </c>
      <c r="O800" s="562">
        <f t="shared" si="491"/>
        <v>39300000</v>
      </c>
      <c r="P800" s="419">
        <v>46204</v>
      </c>
      <c r="Q800" s="411" t="s">
        <v>50</v>
      </c>
      <c r="R800" s="419">
        <v>46204</v>
      </c>
      <c r="S800" s="411">
        <v>2224</v>
      </c>
      <c r="T800" s="502">
        <v>21030202</v>
      </c>
      <c r="U800" s="556">
        <f t="shared" si="492"/>
        <v>39300000</v>
      </c>
      <c r="V800" s="417">
        <v>46205</v>
      </c>
      <c r="W800" s="418">
        <v>100057613</v>
      </c>
      <c r="X800" s="419">
        <v>46204</v>
      </c>
      <c r="Y800" s="420">
        <v>46387</v>
      </c>
      <c r="Z800" s="416"/>
      <c r="AA800" s="415"/>
      <c r="AB800" s="421">
        <f>+U800/6</f>
        <v>6550000</v>
      </c>
      <c r="AC800" s="422"/>
      <c r="AD800" s="633" t="s">
        <v>4549</v>
      </c>
      <c r="AE800" s="295">
        <v>0</v>
      </c>
      <c r="AF800" s="295">
        <v>0</v>
      </c>
      <c r="AG800" s="295">
        <v>0</v>
      </c>
      <c r="AH800" s="412" t="s">
        <v>203</v>
      </c>
      <c r="AI800" s="412">
        <v>6082655202</v>
      </c>
      <c r="AJ800" s="430" t="s">
        <v>204</v>
      </c>
      <c r="AK800" s="425">
        <v>26817</v>
      </c>
      <c r="AL800" s="411">
        <v>52</v>
      </c>
      <c r="AM800" s="418" t="s">
        <v>205</v>
      </c>
      <c r="AN800" s="418" t="s">
        <v>186</v>
      </c>
    </row>
    <row r="801" spans="1:50" ht="17.25" customHeight="1" x14ac:dyDescent="0.3">
      <c r="A801" s="580">
        <v>800</v>
      </c>
      <c r="B801" s="525" t="s">
        <v>1248</v>
      </c>
      <c r="C801" s="295" t="s">
        <v>1249</v>
      </c>
      <c r="D801" s="232" t="s">
        <v>4550</v>
      </c>
      <c r="E801" s="293" t="s">
        <v>62</v>
      </c>
      <c r="F801" s="296" t="s">
        <v>4551</v>
      </c>
      <c r="G801" s="545" t="s">
        <v>4552</v>
      </c>
      <c r="H801" s="555">
        <v>53010000</v>
      </c>
      <c r="I801" s="295" t="s">
        <v>4553</v>
      </c>
      <c r="J801" s="508">
        <v>1026256013</v>
      </c>
      <c r="K801" s="538" t="s">
        <v>170</v>
      </c>
      <c r="L801" s="297">
        <v>0</v>
      </c>
      <c r="M801" s="297">
        <v>1685</v>
      </c>
      <c r="N801" s="299">
        <v>46196</v>
      </c>
      <c r="O801" s="561">
        <f>+H801</f>
        <v>53010000</v>
      </c>
      <c r="P801" s="302">
        <v>46204</v>
      </c>
      <c r="Q801" s="293" t="s">
        <v>50</v>
      </c>
      <c r="R801" s="302">
        <v>46204</v>
      </c>
      <c r="S801" s="293">
        <v>2225</v>
      </c>
      <c r="T801" s="495">
        <v>221209</v>
      </c>
      <c r="U801" s="555">
        <f>+O801</f>
        <v>53010000</v>
      </c>
      <c r="V801" s="300">
        <v>46204</v>
      </c>
      <c r="W801" s="301" t="s">
        <v>4554</v>
      </c>
      <c r="X801" s="302">
        <v>46206</v>
      </c>
      <c r="Y801" s="307">
        <v>46298</v>
      </c>
      <c r="Z801" s="299"/>
      <c r="AA801" s="295"/>
      <c r="AB801" s="303">
        <f>+U801/3</f>
        <v>17670000</v>
      </c>
      <c r="AC801" s="295"/>
      <c r="AD801" s="632" t="s">
        <v>4555</v>
      </c>
      <c r="AE801" s="295">
        <v>0</v>
      </c>
      <c r="AF801" s="295">
        <v>0</v>
      </c>
      <c r="AG801" s="295">
        <v>0</v>
      </c>
      <c r="AH801" s="295" t="s">
        <v>4556</v>
      </c>
      <c r="AI801" s="295">
        <v>3173033080</v>
      </c>
      <c r="AJ801" s="312" t="s">
        <v>4557</v>
      </c>
      <c r="AK801" s="306">
        <v>31926</v>
      </c>
      <c r="AL801" s="293">
        <v>39</v>
      </c>
      <c r="AM801" s="301" t="s">
        <v>4558</v>
      </c>
      <c r="AN801" s="301" t="s">
        <v>1248</v>
      </c>
    </row>
    <row r="802" spans="1:50" ht="17.25" customHeight="1" x14ac:dyDescent="0.3">
      <c r="A802" s="580">
        <v>801</v>
      </c>
      <c r="B802" s="525" t="s">
        <v>1248</v>
      </c>
      <c r="C802" s="295" t="s">
        <v>1466</v>
      </c>
      <c r="D802" s="232" t="s">
        <v>4559</v>
      </c>
      <c r="E802" s="293" t="s">
        <v>62</v>
      </c>
      <c r="F802" s="296" t="s">
        <v>4560</v>
      </c>
      <c r="G802" s="545" t="s">
        <v>4552</v>
      </c>
      <c r="H802" s="555">
        <v>53010000</v>
      </c>
      <c r="I802" s="295" t="s">
        <v>4561</v>
      </c>
      <c r="J802" s="508">
        <v>1110530593</v>
      </c>
      <c r="K802" s="538" t="s">
        <v>89</v>
      </c>
      <c r="L802" s="297">
        <v>1</v>
      </c>
      <c r="M802" s="297">
        <v>1684</v>
      </c>
      <c r="N802" s="299">
        <v>46196</v>
      </c>
      <c r="O802" s="561">
        <v>53010000</v>
      </c>
      <c r="P802" s="302">
        <v>46204</v>
      </c>
      <c r="Q802" s="293" t="s">
        <v>50</v>
      </c>
      <c r="R802" s="302" t="s">
        <v>4562</v>
      </c>
      <c r="S802" s="293">
        <v>2261</v>
      </c>
      <c r="T802" s="495">
        <v>221209</v>
      </c>
      <c r="U802" s="555">
        <v>53010000</v>
      </c>
      <c r="V802" s="300">
        <v>46220</v>
      </c>
      <c r="W802" s="301" t="s">
        <v>4563</v>
      </c>
      <c r="X802" s="302">
        <v>46226</v>
      </c>
      <c r="Y802" s="307">
        <v>46317</v>
      </c>
      <c r="Z802" s="299"/>
      <c r="AA802" s="295"/>
      <c r="AB802" s="303">
        <f>+U802/3</f>
        <v>17670000</v>
      </c>
      <c r="AC802" s="295"/>
      <c r="AD802" s="633" t="s">
        <v>4564</v>
      </c>
      <c r="AE802" s="295">
        <v>0</v>
      </c>
      <c r="AF802" s="295">
        <v>0</v>
      </c>
      <c r="AG802" s="295">
        <v>0</v>
      </c>
      <c r="AH802" s="295" t="s">
        <v>4565</v>
      </c>
      <c r="AI802" s="295">
        <v>3124544635</v>
      </c>
      <c r="AJ802" s="312" t="s">
        <v>4566</v>
      </c>
      <c r="AK802" s="306">
        <v>33950</v>
      </c>
      <c r="AL802" s="293">
        <v>34</v>
      </c>
      <c r="AM802" s="301" t="s">
        <v>4560</v>
      </c>
      <c r="AN802" s="301" t="s">
        <v>1248</v>
      </c>
    </row>
    <row r="803" spans="1:50" ht="17.25" customHeight="1" x14ac:dyDescent="0.3">
      <c r="A803" s="580">
        <v>802</v>
      </c>
      <c r="B803" s="525" t="s">
        <v>1248</v>
      </c>
      <c r="C803" s="295" t="s">
        <v>1466</v>
      </c>
      <c r="D803" s="232" t="s">
        <v>4567</v>
      </c>
      <c r="E803" s="293" t="s">
        <v>62</v>
      </c>
      <c r="F803" s="296" t="s">
        <v>4568</v>
      </c>
      <c r="G803" s="545" t="s">
        <v>4552</v>
      </c>
      <c r="H803" s="555">
        <v>53010000</v>
      </c>
      <c r="I803" s="295" t="s">
        <v>4569</v>
      </c>
      <c r="J803" s="508">
        <v>93362076</v>
      </c>
      <c r="K803" s="538" t="s">
        <v>89</v>
      </c>
      <c r="L803" s="297">
        <v>0</v>
      </c>
      <c r="M803" s="297">
        <v>1688</v>
      </c>
      <c r="N803" s="299">
        <v>46196</v>
      </c>
      <c r="O803" s="561">
        <v>53010000</v>
      </c>
      <c r="P803" s="302">
        <v>46204</v>
      </c>
      <c r="Q803" s="293" t="s">
        <v>50</v>
      </c>
      <c r="R803" s="302">
        <v>46204</v>
      </c>
      <c r="S803" s="293">
        <v>2226</v>
      </c>
      <c r="T803" s="495">
        <v>221209</v>
      </c>
      <c r="U803" s="555">
        <v>53010000</v>
      </c>
      <c r="V803" s="300">
        <v>46003</v>
      </c>
      <c r="W803" s="301" t="s">
        <v>4570</v>
      </c>
      <c r="X803" s="302">
        <v>46218</v>
      </c>
      <c r="Y803" s="307">
        <v>46309</v>
      </c>
      <c r="Z803" s="299"/>
      <c r="AA803" s="295"/>
      <c r="AB803" s="303">
        <f>+U803/3</f>
        <v>17670000</v>
      </c>
      <c r="AC803" s="295"/>
      <c r="AD803" s="632" t="s">
        <v>4571</v>
      </c>
      <c r="AE803" s="295">
        <v>0</v>
      </c>
      <c r="AF803" s="295">
        <v>0</v>
      </c>
      <c r="AG803" s="295">
        <v>0</v>
      </c>
      <c r="AH803" s="295" t="s">
        <v>4572</v>
      </c>
      <c r="AI803" s="295">
        <v>3013500253</v>
      </c>
      <c r="AJ803" s="295" t="s">
        <v>4573</v>
      </c>
      <c r="AK803" s="306">
        <v>21572</v>
      </c>
      <c r="AL803" s="293">
        <v>67</v>
      </c>
      <c r="AM803" s="301" t="s">
        <v>4568</v>
      </c>
      <c r="AN803" s="301" t="s">
        <v>1248</v>
      </c>
    </row>
    <row r="804" spans="1:50" ht="17.25" customHeight="1" x14ac:dyDescent="0.3">
      <c r="A804" s="583">
        <v>803</v>
      </c>
      <c r="B804" s="528" t="s">
        <v>41</v>
      </c>
      <c r="C804" s="432" t="s">
        <v>358</v>
      </c>
      <c r="D804" s="471" t="s">
        <v>1106</v>
      </c>
      <c r="E804" s="431" t="s">
        <v>62</v>
      </c>
      <c r="F804" s="434" t="s">
        <v>314</v>
      </c>
      <c r="G804" s="548" t="s">
        <v>156</v>
      </c>
      <c r="H804" s="558">
        <v>20167533</v>
      </c>
      <c r="I804" s="432" t="s">
        <v>1107</v>
      </c>
      <c r="J804" s="512">
        <v>72228787</v>
      </c>
      <c r="K804" s="541" t="s">
        <v>1108</v>
      </c>
      <c r="L804" s="435">
        <v>1</v>
      </c>
      <c r="M804" s="435">
        <v>1699</v>
      </c>
      <c r="N804" s="436">
        <v>46196</v>
      </c>
      <c r="O804" s="564">
        <f t="shared" ref="O804" si="495">+H804</f>
        <v>20167533</v>
      </c>
      <c r="P804" s="439">
        <v>46204</v>
      </c>
      <c r="Q804" s="431" t="s">
        <v>50</v>
      </c>
      <c r="R804" s="439">
        <v>46205</v>
      </c>
      <c r="S804" s="431">
        <v>2230</v>
      </c>
      <c r="T804" s="503">
        <v>2101010301</v>
      </c>
      <c r="U804" s="558">
        <f t="shared" ref="U804:U806" si="496">+H804</f>
        <v>20167533</v>
      </c>
      <c r="V804" s="437">
        <v>46204</v>
      </c>
      <c r="W804" s="438" t="s">
        <v>4574</v>
      </c>
      <c r="X804" s="439">
        <v>46210</v>
      </c>
      <c r="Y804" s="440">
        <v>46301</v>
      </c>
      <c r="Z804" s="441"/>
      <c r="AA804" s="442"/>
      <c r="AB804" s="443">
        <f>+U804/3</f>
        <v>6722511</v>
      </c>
      <c r="AC804" s="444"/>
      <c r="AD804" s="633" t="s">
        <v>4575</v>
      </c>
      <c r="AE804" s="295">
        <v>0</v>
      </c>
      <c r="AF804" s="295">
        <v>0</v>
      </c>
      <c r="AG804" s="295">
        <v>0</v>
      </c>
      <c r="AH804" s="443" t="s">
        <v>1069</v>
      </c>
      <c r="AI804" s="432">
        <v>3168314914</v>
      </c>
      <c r="AJ804" s="445" t="s">
        <v>1111</v>
      </c>
      <c r="AK804" s="446">
        <v>28230</v>
      </c>
      <c r="AL804" s="431">
        <v>48</v>
      </c>
      <c r="AM804" s="447" t="s">
        <v>314</v>
      </c>
      <c r="AN804" s="447" t="s">
        <v>583</v>
      </c>
    </row>
    <row r="805" spans="1:50" ht="17.25" customHeight="1" x14ac:dyDescent="0.3">
      <c r="A805" s="580">
        <v>804</v>
      </c>
      <c r="B805" s="525" t="s">
        <v>1677</v>
      </c>
      <c r="C805" s="341" t="s">
        <v>1466</v>
      </c>
      <c r="D805" s="232" t="s">
        <v>4576</v>
      </c>
      <c r="E805" s="293" t="s">
        <v>62</v>
      </c>
      <c r="F805" s="402" t="s">
        <v>3772</v>
      </c>
      <c r="G805" s="545" t="s">
        <v>1325</v>
      </c>
      <c r="H805" s="560">
        <v>38500000</v>
      </c>
      <c r="I805" s="232" t="s">
        <v>4577</v>
      </c>
      <c r="J805" s="517" t="s">
        <v>4578</v>
      </c>
      <c r="K805" s="538" t="s">
        <v>89</v>
      </c>
      <c r="L805" s="297">
        <v>7</v>
      </c>
      <c r="M805" s="297">
        <v>1698</v>
      </c>
      <c r="N805" s="299">
        <v>46196</v>
      </c>
      <c r="O805" s="567">
        <v>38500000</v>
      </c>
      <c r="P805" s="302">
        <v>46204</v>
      </c>
      <c r="Q805" s="293" t="s">
        <v>50</v>
      </c>
      <c r="R805" s="302">
        <v>46204</v>
      </c>
      <c r="S805" s="293">
        <v>2227</v>
      </c>
      <c r="T805" s="382">
        <v>220301</v>
      </c>
      <c r="U805" s="555">
        <f t="shared" si="496"/>
        <v>38500000</v>
      </c>
      <c r="V805" s="300">
        <v>46204</v>
      </c>
      <c r="W805" s="301" t="s">
        <v>4579</v>
      </c>
      <c r="X805" s="302">
        <v>46206</v>
      </c>
      <c r="Y805" s="299">
        <v>46387</v>
      </c>
      <c r="AB805" s="331">
        <f>+U805/6</f>
        <v>6416666.666666667</v>
      </c>
      <c r="AD805" s="632" t="s">
        <v>4580</v>
      </c>
      <c r="AE805" s="295">
        <v>0</v>
      </c>
      <c r="AF805" s="295">
        <v>0</v>
      </c>
      <c r="AG805" s="295">
        <v>0</v>
      </c>
      <c r="AH805" s="292" t="s">
        <v>4581</v>
      </c>
      <c r="AI805" s="292">
        <v>3232304564</v>
      </c>
      <c r="AJ805" s="426" t="s">
        <v>4582</v>
      </c>
      <c r="AK805" s="427">
        <v>24816</v>
      </c>
      <c r="AL805" s="323">
        <v>59</v>
      </c>
      <c r="AM805" s="329" t="s">
        <v>3772</v>
      </c>
      <c r="AN805" s="329" t="s">
        <v>1677</v>
      </c>
    </row>
    <row r="806" spans="1:50" ht="17.25" customHeight="1" x14ac:dyDescent="0.3">
      <c r="A806" s="572">
        <v>805</v>
      </c>
      <c r="B806" s="525" t="s">
        <v>41</v>
      </c>
      <c r="C806" s="295" t="s">
        <v>602</v>
      </c>
      <c r="D806" s="295" t="s">
        <v>753</v>
      </c>
      <c r="E806" s="293" t="s">
        <v>62</v>
      </c>
      <c r="F806" s="295" t="s">
        <v>367</v>
      </c>
      <c r="G806" s="545" t="s">
        <v>156</v>
      </c>
      <c r="H806" s="555">
        <v>6396300</v>
      </c>
      <c r="I806" s="295" t="s">
        <v>754</v>
      </c>
      <c r="J806" s="508">
        <v>28588298</v>
      </c>
      <c r="K806" s="533" t="s">
        <v>755</v>
      </c>
      <c r="L806" s="297">
        <v>3</v>
      </c>
      <c r="M806" s="297">
        <v>1806</v>
      </c>
      <c r="N806" s="298">
        <v>46199</v>
      </c>
      <c r="O806" s="561">
        <f t="shared" ref="O806" si="497">+H806</f>
        <v>6396300</v>
      </c>
      <c r="P806" s="302">
        <v>46205</v>
      </c>
      <c r="Q806" s="293" t="s">
        <v>50</v>
      </c>
      <c r="R806" s="302">
        <v>46205</v>
      </c>
      <c r="S806" s="293">
        <v>2231</v>
      </c>
      <c r="T806" s="495">
        <v>2101010301</v>
      </c>
      <c r="U806" s="555">
        <f t="shared" si="496"/>
        <v>6396300</v>
      </c>
      <c r="V806" s="300">
        <v>46205</v>
      </c>
      <c r="W806" s="301" t="s">
        <v>4583</v>
      </c>
      <c r="X806" s="302">
        <v>46206</v>
      </c>
      <c r="Y806" s="307">
        <v>46236</v>
      </c>
      <c r="Z806" s="299"/>
      <c r="AA806" s="298"/>
      <c r="AB806" s="303">
        <f>+U806</f>
        <v>6396300</v>
      </c>
      <c r="AC806" s="310"/>
      <c r="AD806" s="633" t="s">
        <v>4584</v>
      </c>
      <c r="AE806" s="295">
        <v>0</v>
      </c>
      <c r="AF806" s="295">
        <v>0</v>
      </c>
      <c r="AG806" s="295">
        <v>0</v>
      </c>
      <c r="AH806" s="295" t="s">
        <v>758</v>
      </c>
      <c r="AI806" s="295">
        <v>3112907179</v>
      </c>
      <c r="AJ806" s="305" t="s">
        <v>759</v>
      </c>
      <c r="AK806" s="306">
        <v>27493</v>
      </c>
      <c r="AL806" s="293">
        <v>50</v>
      </c>
      <c r="AM806" s="301" t="s">
        <v>743</v>
      </c>
      <c r="AN806" s="301" t="s">
        <v>679</v>
      </c>
    </row>
    <row r="807" spans="1:50" ht="17.25" customHeight="1" x14ac:dyDescent="0.3">
      <c r="A807" s="580">
        <v>806</v>
      </c>
      <c r="B807" s="525" t="s">
        <v>1248</v>
      </c>
      <c r="C807" s="295" t="s">
        <v>1466</v>
      </c>
      <c r="D807" s="232" t="s">
        <v>4585</v>
      </c>
      <c r="E807" s="293" t="s">
        <v>62</v>
      </c>
      <c r="F807" s="296" t="s">
        <v>4551</v>
      </c>
      <c r="G807" s="545" t="s">
        <v>4552</v>
      </c>
      <c r="H807" s="555">
        <v>53010000</v>
      </c>
      <c r="I807" s="295" t="s">
        <v>4586</v>
      </c>
      <c r="J807" s="508">
        <v>73189148</v>
      </c>
      <c r="K807" s="538" t="s">
        <v>1535</v>
      </c>
      <c r="L807" s="297">
        <v>9</v>
      </c>
      <c r="M807" s="297">
        <v>1687</v>
      </c>
      <c r="N807" s="299">
        <v>46196</v>
      </c>
      <c r="O807" s="561">
        <v>53010000</v>
      </c>
      <c r="P807" s="302">
        <v>46205</v>
      </c>
      <c r="Q807" s="293" t="s">
        <v>50</v>
      </c>
      <c r="R807" s="302">
        <v>46206</v>
      </c>
      <c r="S807" s="293">
        <v>2238</v>
      </c>
      <c r="T807" s="495">
        <v>221209</v>
      </c>
      <c r="U807" s="555">
        <v>53010000</v>
      </c>
      <c r="V807" s="300">
        <v>46206</v>
      </c>
      <c r="W807" s="301" t="s">
        <v>4587</v>
      </c>
      <c r="X807" s="302">
        <v>46209</v>
      </c>
      <c r="Y807" s="307">
        <v>46300</v>
      </c>
      <c r="Z807" s="299"/>
      <c r="AA807" s="295"/>
      <c r="AB807" s="303">
        <f>+U807/3</f>
        <v>17670000</v>
      </c>
      <c r="AC807" s="295"/>
      <c r="AD807" s="632" t="s">
        <v>4588</v>
      </c>
      <c r="AE807" s="295">
        <v>0</v>
      </c>
      <c r="AF807" s="295">
        <v>0</v>
      </c>
      <c r="AG807" s="295">
        <v>0</v>
      </c>
      <c r="AH807" s="295" t="s">
        <v>4589</v>
      </c>
      <c r="AI807" s="295">
        <v>3008042749</v>
      </c>
      <c r="AJ807" s="312" t="s">
        <v>4590</v>
      </c>
      <c r="AK807" s="306">
        <v>30090</v>
      </c>
      <c r="AL807" s="293">
        <v>44</v>
      </c>
      <c r="AM807" s="301" t="s">
        <v>4551</v>
      </c>
      <c r="AN807" s="301" t="s">
        <v>1248</v>
      </c>
    </row>
    <row r="808" spans="1:50" ht="17.25" customHeight="1" x14ac:dyDescent="0.3">
      <c r="A808" s="572">
        <v>807</v>
      </c>
      <c r="B808" s="526" t="s">
        <v>41</v>
      </c>
      <c r="C808" s="412" t="s">
        <v>358</v>
      </c>
      <c r="D808" s="412" t="s">
        <v>826</v>
      </c>
      <c r="E808" s="411" t="s">
        <v>62</v>
      </c>
      <c r="F808" s="412" t="s">
        <v>314</v>
      </c>
      <c r="G808" s="546" t="s">
        <v>156</v>
      </c>
      <c r="H808" s="556">
        <v>13445022</v>
      </c>
      <c r="I808" s="412" t="s">
        <v>827</v>
      </c>
      <c r="J808" s="510" t="s">
        <v>4591</v>
      </c>
      <c r="K808" s="534" t="s">
        <v>89</v>
      </c>
      <c r="L808" s="414">
        <v>8</v>
      </c>
      <c r="M808" s="414">
        <v>1812</v>
      </c>
      <c r="N808" s="415">
        <v>46203</v>
      </c>
      <c r="O808" s="562">
        <f t="shared" ref="O808" si="498">+H808</f>
        <v>13445022</v>
      </c>
      <c r="P808" s="419">
        <v>46206</v>
      </c>
      <c r="Q808" s="411" t="s">
        <v>50</v>
      </c>
      <c r="R808" s="419">
        <v>46206</v>
      </c>
      <c r="S808" s="411">
        <v>2237</v>
      </c>
      <c r="T808" s="502">
        <v>2101010301</v>
      </c>
      <c r="U808" s="556">
        <f t="shared" ref="U808" si="499">+H808</f>
        <v>13445022</v>
      </c>
      <c r="V808" s="417">
        <v>46206</v>
      </c>
      <c r="W808" s="418" t="s">
        <v>4592</v>
      </c>
      <c r="X808" s="419">
        <v>46207</v>
      </c>
      <c r="Y808" s="420">
        <v>46268</v>
      </c>
      <c r="Z808" s="416"/>
      <c r="AA808" s="415"/>
      <c r="AB808" s="421">
        <f>+U808/2</f>
        <v>6722511</v>
      </c>
      <c r="AC808" s="422"/>
      <c r="AD808" s="633" t="s">
        <v>4593</v>
      </c>
      <c r="AE808" s="295">
        <v>0</v>
      </c>
      <c r="AF808" s="295">
        <v>0</v>
      </c>
      <c r="AG808" s="295">
        <v>0</v>
      </c>
      <c r="AH808" s="412" t="s">
        <v>831</v>
      </c>
      <c r="AI808" s="412">
        <v>3004088878</v>
      </c>
      <c r="AJ808" s="424" t="s">
        <v>832</v>
      </c>
      <c r="AK808" s="425">
        <v>33227</v>
      </c>
      <c r="AL808" s="411">
        <v>35</v>
      </c>
      <c r="AM808" s="418" t="s">
        <v>72</v>
      </c>
      <c r="AN808" s="418" t="s">
        <v>833</v>
      </c>
    </row>
    <row r="809" spans="1:50" ht="17.25" customHeight="1" x14ac:dyDescent="0.3">
      <c r="A809" s="635">
        <v>808</v>
      </c>
      <c r="B809" s="636" t="s">
        <v>1677</v>
      </c>
      <c r="C809" s="637" t="s">
        <v>1466</v>
      </c>
      <c r="D809" s="638" t="s">
        <v>4594</v>
      </c>
      <c r="E809" s="390" t="s">
        <v>4595</v>
      </c>
      <c r="F809" s="639" t="s">
        <v>5361</v>
      </c>
      <c r="G809" s="640" t="s">
        <v>4596</v>
      </c>
      <c r="H809" s="641">
        <v>100361900</v>
      </c>
      <c r="I809" s="637" t="s">
        <v>4597</v>
      </c>
      <c r="J809" s="642" t="s">
        <v>4598</v>
      </c>
      <c r="K809" s="643" t="s">
        <v>89</v>
      </c>
      <c r="L809" s="644">
        <v>1</v>
      </c>
      <c r="M809" s="644">
        <v>1656</v>
      </c>
      <c r="N809" s="645">
        <v>46179</v>
      </c>
      <c r="O809" s="646">
        <v>119178305</v>
      </c>
      <c r="P809" s="647">
        <v>46176</v>
      </c>
      <c r="Q809" s="390" t="s">
        <v>4599</v>
      </c>
      <c r="R809" s="647">
        <v>46209</v>
      </c>
      <c r="S809" s="390">
        <v>2242</v>
      </c>
      <c r="T809" s="648">
        <v>220304</v>
      </c>
      <c r="U809" s="641">
        <v>100361900</v>
      </c>
      <c r="V809" s="649">
        <v>46209</v>
      </c>
      <c r="W809" s="650" t="s">
        <v>4600</v>
      </c>
      <c r="X809" s="647">
        <v>46210</v>
      </c>
      <c r="Y809" s="651">
        <v>46387</v>
      </c>
      <c r="Z809" s="645"/>
      <c r="AA809" s="637"/>
      <c r="AB809" s="652">
        <f>+U809/5.7</f>
        <v>17607350.877192982</v>
      </c>
      <c r="AC809" s="637"/>
      <c r="AD809" s="653" t="s">
        <v>4601</v>
      </c>
      <c r="AE809" s="637">
        <v>0</v>
      </c>
      <c r="AF809" s="654"/>
      <c r="AG809" s="637"/>
      <c r="AH809" s="637" t="s">
        <v>4602</v>
      </c>
      <c r="AI809" s="637">
        <v>3157025202</v>
      </c>
      <c r="AJ809" s="655" t="s">
        <v>4603</v>
      </c>
      <c r="AK809" s="656"/>
      <c r="AL809" s="390"/>
      <c r="AM809" s="650" t="s">
        <v>4604</v>
      </c>
      <c r="AN809" s="650" t="s">
        <v>4260</v>
      </c>
    </row>
    <row r="810" spans="1:50" ht="17.25" customHeight="1" x14ac:dyDescent="0.3">
      <c r="A810" s="592">
        <v>809</v>
      </c>
      <c r="B810" s="593" t="s">
        <v>1677</v>
      </c>
      <c r="C810" s="594" t="s">
        <v>1466</v>
      </c>
      <c r="D810" s="594" t="s">
        <v>4433</v>
      </c>
      <c r="E810" s="342" t="s">
        <v>62</v>
      </c>
      <c r="F810" s="595" t="s">
        <v>4434</v>
      </c>
      <c r="G810" s="596" t="s">
        <v>64</v>
      </c>
      <c r="H810" s="597">
        <v>20400000</v>
      </c>
      <c r="I810" s="594" t="s">
        <v>4605</v>
      </c>
      <c r="J810" s="598">
        <v>1110596265</v>
      </c>
      <c r="K810" s="599" t="s">
        <v>89</v>
      </c>
      <c r="L810" s="600">
        <v>2</v>
      </c>
      <c r="M810" s="600">
        <v>1610</v>
      </c>
      <c r="N810" s="601">
        <v>46167</v>
      </c>
      <c r="O810" s="602">
        <v>136000000</v>
      </c>
      <c r="P810" s="490">
        <v>46210</v>
      </c>
      <c r="Q810" s="342" t="s">
        <v>50</v>
      </c>
      <c r="R810" s="490"/>
      <c r="S810" s="342"/>
      <c r="T810" s="603">
        <v>220302</v>
      </c>
      <c r="U810" s="597">
        <f>+H810</f>
        <v>20400000</v>
      </c>
      <c r="V810" s="604"/>
      <c r="W810" s="611" t="s">
        <v>2076</v>
      </c>
      <c r="X810" s="490"/>
      <c r="Y810" s="606">
        <v>46387</v>
      </c>
      <c r="Z810" s="601"/>
      <c r="AA810" s="594"/>
      <c r="AB810" s="607">
        <f>+U810/5</f>
        <v>4080000</v>
      </c>
      <c r="AC810" s="594"/>
      <c r="AD810" s="633" t="s">
        <v>4606</v>
      </c>
      <c r="AE810" s="295">
        <v>0</v>
      </c>
      <c r="AF810" s="608"/>
      <c r="AG810" s="594"/>
      <c r="AH810" s="594" t="s">
        <v>4607</v>
      </c>
      <c r="AI810" s="594">
        <v>3204640754</v>
      </c>
      <c r="AJ810" s="609" t="s">
        <v>4608</v>
      </c>
      <c r="AK810" s="610">
        <v>36181</v>
      </c>
      <c r="AL810" s="342">
        <v>26</v>
      </c>
      <c r="AM810" s="605" t="s">
        <v>4434</v>
      </c>
      <c r="AN810" s="605" t="s">
        <v>1677</v>
      </c>
    </row>
    <row r="811" spans="1:50" ht="17.25" customHeight="1" x14ac:dyDescent="0.3">
      <c r="A811" s="586">
        <v>810</v>
      </c>
      <c r="B811" s="525" t="s">
        <v>41</v>
      </c>
      <c r="C811" s="295" t="s">
        <v>4609</v>
      </c>
      <c r="D811" s="294" t="s">
        <v>1090</v>
      </c>
      <c r="E811" s="293" t="s">
        <v>62</v>
      </c>
      <c r="F811" s="295" t="s">
        <v>1285</v>
      </c>
      <c r="G811" s="545" t="s">
        <v>156</v>
      </c>
      <c r="H811" s="555">
        <v>14453400</v>
      </c>
      <c r="I811" s="295" t="s">
        <v>304</v>
      </c>
      <c r="J811" s="508" t="s">
        <v>305</v>
      </c>
      <c r="K811" s="533" t="s">
        <v>89</v>
      </c>
      <c r="L811" s="297">
        <v>1</v>
      </c>
      <c r="M811" s="297">
        <v>1824</v>
      </c>
      <c r="N811" s="298">
        <v>46203</v>
      </c>
      <c r="O811" s="561">
        <f t="shared" ref="O811:O817" si="500">+H811</f>
        <v>14453400</v>
      </c>
      <c r="P811" s="302">
        <v>46210</v>
      </c>
      <c r="Q811" s="293" t="s">
        <v>50</v>
      </c>
      <c r="R811" s="302">
        <v>46210</v>
      </c>
      <c r="S811" s="293">
        <v>2250</v>
      </c>
      <c r="T811" s="495">
        <v>2101010301</v>
      </c>
      <c r="U811" s="555">
        <f t="shared" ref="U811" si="501">+H811</f>
        <v>14453400</v>
      </c>
      <c r="V811" s="300">
        <v>46210</v>
      </c>
      <c r="W811" s="301" t="s">
        <v>4610</v>
      </c>
      <c r="X811" s="302">
        <v>46212</v>
      </c>
      <c r="Y811" s="307" t="s">
        <v>4611</v>
      </c>
      <c r="Z811" s="307"/>
      <c r="AA811" s="298"/>
      <c r="AB811" s="303">
        <f>+U811/3</f>
        <v>4817800</v>
      </c>
      <c r="AC811" s="303"/>
      <c r="AD811" s="632" t="s">
        <v>4612</v>
      </c>
      <c r="AE811" s="295">
        <v>0</v>
      </c>
      <c r="AF811" s="295">
        <v>0</v>
      </c>
      <c r="AG811" s="295">
        <v>0</v>
      </c>
      <c r="AH811" s="312" t="s">
        <v>308</v>
      </c>
      <c r="AI811" s="295">
        <v>3144394113</v>
      </c>
      <c r="AJ811" s="312" t="s">
        <v>309</v>
      </c>
      <c r="AK811" s="306">
        <v>28010</v>
      </c>
      <c r="AL811" s="293">
        <v>49</v>
      </c>
      <c r="AM811" s="301" t="s">
        <v>149</v>
      </c>
      <c r="AN811" s="301" t="s">
        <v>310</v>
      </c>
    </row>
    <row r="812" spans="1:50" ht="17.25" customHeight="1" x14ac:dyDescent="0.3">
      <c r="A812" s="587">
        <v>811</v>
      </c>
      <c r="B812" s="525" t="s">
        <v>41</v>
      </c>
      <c r="C812" s="294" t="s">
        <v>383</v>
      </c>
      <c r="D812" s="295" t="s">
        <v>4613</v>
      </c>
      <c r="E812" s="293" t="s">
        <v>62</v>
      </c>
      <c r="F812" s="295" t="s">
        <v>385</v>
      </c>
      <c r="G812" s="545" t="s">
        <v>156</v>
      </c>
      <c r="H812" s="555">
        <v>5680000</v>
      </c>
      <c r="I812" s="295" t="s">
        <v>386</v>
      </c>
      <c r="J812" s="508">
        <v>1006026773</v>
      </c>
      <c r="K812" s="533" t="s">
        <v>388</v>
      </c>
      <c r="L812" s="297">
        <v>0</v>
      </c>
      <c r="M812" s="297">
        <v>1828</v>
      </c>
      <c r="N812" s="298">
        <v>46203</v>
      </c>
      <c r="O812" s="561">
        <f t="shared" si="500"/>
        <v>5680000</v>
      </c>
      <c r="P812" s="302">
        <v>46210</v>
      </c>
      <c r="Q812" s="293" t="s">
        <v>50</v>
      </c>
      <c r="R812" s="302">
        <v>46210</v>
      </c>
      <c r="S812" s="293">
        <v>2251</v>
      </c>
      <c r="T812" s="495">
        <v>2101010302</v>
      </c>
      <c r="U812" s="555">
        <f>+O812</f>
        <v>5680000</v>
      </c>
      <c r="V812" s="300">
        <v>46210</v>
      </c>
      <c r="W812" s="301">
        <v>100057744</v>
      </c>
      <c r="X812" s="302">
        <v>46211</v>
      </c>
      <c r="Y812" s="307">
        <v>46272</v>
      </c>
      <c r="Z812" s="299"/>
      <c r="AA812" s="298"/>
      <c r="AB812" s="303">
        <f>+U812/2</f>
        <v>2840000</v>
      </c>
      <c r="AC812" s="310"/>
      <c r="AD812" s="633" t="s">
        <v>4614</v>
      </c>
      <c r="AE812" s="295">
        <v>0</v>
      </c>
      <c r="AF812" s="295">
        <v>0</v>
      </c>
      <c r="AG812" s="295">
        <v>0</v>
      </c>
      <c r="AH812" s="295" t="s">
        <v>392</v>
      </c>
      <c r="AI812" s="295">
        <v>3108211965</v>
      </c>
      <c r="AJ812" s="312" t="s">
        <v>393</v>
      </c>
      <c r="AK812" s="306">
        <v>36716</v>
      </c>
      <c r="AL812" s="293">
        <v>25</v>
      </c>
      <c r="AM812" s="301" t="s">
        <v>385</v>
      </c>
      <c r="AN812" s="301" t="s">
        <v>394</v>
      </c>
    </row>
    <row r="813" spans="1:50" ht="17.25" customHeight="1" x14ac:dyDescent="0.3">
      <c r="A813" s="588">
        <v>812</v>
      </c>
      <c r="B813" s="526" t="s">
        <v>41</v>
      </c>
      <c r="C813" s="448" t="s">
        <v>42</v>
      </c>
      <c r="D813" s="412" t="s">
        <v>414</v>
      </c>
      <c r="E813" s="411" t="s">
        <v>62</v>
      </c>
      <c r="F813" s="412" t="s">
        <v>385</v>
      </c>
      <c r="G813" s="546" t="s">
        <v>156</v>
      </c>
      <c r="H813" s="556">
        <v>5680000</v>
      </c>
      <c r="I813" s="412" t="s">
        <v>415</v>
      </c>
      <c r="J813" s="510" t="s">
        <v>416</v>
      </c>
      <c r="K813" s="534" t="s">
        <v>89</v>
      </c>
      <c r="L813" s="414">
        <v>8</v>
      </c>
      <c r="M813" s="414">
        <v>1826</v>
      </c>
      <c r="N813" s="415">
        <v>46203</v>
      </c>
      <c r="O813" s="562">
        <f t="shared" si="500"/>
        <v>5680000</v>
      </c>
      <c r="P813" s="419">
        <v>46210</v>
      </c>
      <c r="Q813" s="411" t="s">
        <v>50</v>
      </c>
      <c r="R813" s="419">
        <v>46210</v>
      </c>
      <c r="S813" s="411">
        <v>2252</v>
      </c>
      <c r="T813" s="502">
        <v>2101010302</v>
      </c>
      <c r="U813" s="556">
        <f t="shared" ref="U813:U815" si="502">+H813</f>
        <v>5680000</v>
      </c>
      <c r="V813" s="417">
        <v>46210</v>
      </c>
      <c r="W813" s="418">
        <v>100057745</v>
      </c>
      <c r="X813" s="419">
        <v>46211</v>
      </c>
      <c r="Y813" s="420" t="s">
        <v>4615</v>
      </c>
      <c r="Z813" s="416"/>
      <c r="AA813" s="415"/>
      <c r="AB813" s="421">
        <f>+U813/2</f>
        <v>2840000</v>
      </c>
      <c r="AC813" s="422"/>
      <c r="AD813" s="632" t="s">
        <v>4616</v>
      </c>
      <c r="AE813" s="295">
        <v>0</v>
      </c>
      <c r="AF813" s="295">
        <v>0</v>
      </c>
      <c r="AG813" s="295">
        <v>0</v>
      </c>
      <c r="AH813" s="412" t="s">
        <v>419</v>
      </c>
      <c r="AI813" s="412">
        <v>3202336859</v>
      </c>
      <c r="AJ813" s="424" t="s">
        <v>420</v>
      </c>
      <c r="AK813" s="425">
        <v>32527</v>
      </c>
      <c r="AL813" s="411">
        <v>36</v>
      </c>
      <c r="AM813" s="418" t="s">
        <v>385</v>
      </c>
      <c r="AN813" s="418" t="s">
        <v>394</v>
      </c>
    </row>
    <row r="814" spans="1:50" ht="17.25" customHeight="1" x14ac:dyDescent="0.3">
      <c r="A814" s="572">
        <v>813</v>
      </c>
      <c r="B814" s="525" t="s">
        <v>41</v>
      </c>
      <c r="C814" s="294" t="s">
        <v>383</v>
      </c>
      <c r="D814" s="262" t="s">
        <v>4617</v>
      </c>
      <c r="E814" s="293" t="s">
        <v>62</v>
      </c>
      <c r="F814" s="295" t="s">
        <v>385</v>
      </c>
      <c r="G814" s="545" t="s">
        <v>156</v>
      </c>
      <c r="H814" s="555">
        <v>5680000</v>
      </c>
      <c r="I814" s="295" t="s">
        <v>397</v>
      </c>
      <c r="J814" s="508" t="s">
        <v>398</v>
      </c>
      <c r="K814" s="533" t="s">
        <v>399</v>
      </c>
      <c r="L814" s="297">
        <v>9</v>
      </c>
      <c r="M814" s="297">
        <v>1827</v>
      </c>
      <c r="N814" s="298">
        <v>46203</v>
      </c>
      <c r="O814" s="561">
        <f t="shared" si="500"/>
        <v>5680000</v>
      </c>
      <c r="P814" s="302">
        <v>46210</v>
      </c>
      <c r="Q814" s="293" t="s">
        <v>50</v>
      </c>
      <c r="R814" s="302">
        <v>46210</v>
      </c>
      <c r="S814" s="293">
        <v>2253</v>
      </c>
      <c r="T814" s="495">
        <v>2101010302</v>
      </c>
      <c r="U814" s="555">
        <f t="shared" si="502"/>
        <v>5680000</v>
      </c>
      <c r="V814" s="300">
        <v>46210</v>
      </c>
      <c r="W814" s="301" t="s">
        <v>4618</v>
      </c>
      <c r="X814" s="302">
        <v>46211</v>
      </c>
      <c r="Y814" s="307">
        <v>46272</v>
      </c>
      <c r="Z814" s="299"/>
      <c r="AA814" s="298"/>
      <c r="AB814" s="303">
        <f>+U814/2</f>
        <v>2840000</v>
      </c>
      <c r="AC814" s="310"/>
      <c r="AD814" s="633" t="s">
        <v>4619</v>
      </c>
      <c r="AE814" s="295">
        <v>0</v>
      </c>
      <c r="AF814" s="295">
        <v>0</v>
      </c>
      <c r="AG814" s="295">
        <v>0</v>
      </c>
      <c r="AH814" s="295" t="s">
        <v>402</v>
      </c>
      <c r="AI814" s="295">
        <v>3144882344</v>
      </c>
      <c r="AJ814" s="312" t="s">
        <v>403</v>
      </c>
      <c r="AK814" s="306">
        <v>32414</v>
      </c>
      <c r="AL814" s="293">
        <v>37</v>
      </c>
      <c r="AM814" s="301" t="s">
        <v>385</v>
      </c>
      <c r="AN814" s="301" t="s">
        <v>394</v>
      </c>
    </row>
    <row r="815" spans="1:50" ht="17.25" customHeight="1" x14ac:dyDescent="0.3">
      <c r="A815" s="572">
        <v>814</v>
      </c>
      <c r="B815" s="529" t="s">
        <v>41</v>
      </c>
      <c r="C815" s="294" t="s">
        <v>312</v>
      </c>
      <c r="D815" s="294" t="s">
        <v>789</v>
      </c>
      <c r="E815" s="316" t="s">
        <v>62</v>
      </c>
      <c r="F815" s="335" t="s">
        <v>790</v>
      </c>
      <c r="G815" s="361" t="s">
        <v>156</v>
      </c>
      <c r="H815" s="555">
        <v>5300000</v>
      </c>
      <c r="I815" s="294" t="s">
        <v>791</v>
      </c>
      <c r="J815" s="513">
        <v>38140837</v>
      </c>
      <c r="K815" s="537" t="s">
        <v>89</v>
      </c>
      <c r="L815" s="336">
        <v>6</v>
      </c>
      <c r="M815" s="336">
        <v>1823</v>
      </c>
      <c r="N815" s="315">
        <v>46203</v>
      </c>
      <c r="O815" s="561">
        <f t="shared" si="500"/>
        <v>5300000</v>
      </c>
      <c r="P815" s="338">
        <v>46210</v>
      </c>
      <c r="Q815" s="316" t="s">
        <v>50</v>
      </c>
      <c r="R815" s="338">
        <v>46211</v>
      </c>
      <c r="S815" s="316">
        <v>2257</v>
      </c>
      <c r="T815" s="497">
        <v>21030202</v>
      </c>
      <c r="U815" s="555">
        <f t="shared" si="502"/>
        <v>5300000</v>
      </c>
      <c r="V815" s="337">
        <v>46211</v>
      </c>
      <c r="W815" s="317" t="s">
        <v>4620</v>
      </c>
      <c r="X815" s="338">
        <v>46212</v>
      </c>
      <c r="Y815" s="307">
        <v>46242</v>
      </c>
      <c r="Z815" s="315"/>
      <c r="AA815" s="315"/>
      <c r="AB815" s="303">
        <f>+U815</f>
        <v>5300000</v>
      </c>
      <c r="AC815" s="339"/>
      <c r="AD815" s="632" t="s">
        <v>4621</v>
      </c>
      <c r="AE815" s="295">
        <v>0</v>
      </c>
      <c r="AF815" s="295">
        <v>0</v>
      </c>
      <c r="AG815" s="295">
        <v>0</v>
      </c>
      <c r="AH815" s="294" t="s">
        <v>795</v>
      </c>
      <c r="AI815" s="294">
        <v>3132753229</v>
      </c>
      <c r="AJ815" s="305" t="s">
        <v>796</v>
      </c>
      <c r="AK815" s="340">
        <v>29422</v>
      </c>
      <c r="AL815" s="316">
        <v>45</v>
      </c>
      <c r="AM815" s="317" t="s">
        <v>790</v>
      </c>
      <c r="AN815" s="317" t="s">
        <v>156</v>
      </c>
      <c r="AX815" s="341"/>
    </row>
    <row r="816" spans="1:50" ht="17.25" customHeight="1" x14ac:dyDescent="0.3">
      <c r="A816" s="576">
        <v>815</v>
      </c>
      <c r="B816" s="525" t="s">
        <v>41</v>
      </c>
      <c r="C816" s="295" t="s">
        <v>335</v>
      </c>
      <c r="D816" s="294" t="s">
        <v>1262</v>
      </c>
      <c r="E816" s="293" t="s">
        <v>62</v>
      </c>
      <c r="F816" s="296" t="s">
        <v>1263</v>
      </c>
      <c r="G816" s="545" t="s">
        <v>46</v>
      </c>
      <c r="H816" s="555">
        <v>38377800</v>
      </c>
      <c r="I816" s="295" t="s">
        <v>1264</v>
      </c>
      <c r="J816" s="508">
        <v>15352947</v>
      </c>
      <c r="K816" s="538" t="s">
        <v>1265</v>
      </c>
      <c r="L816" s="297">
        <v>4</v>
      </c>
      <c r="M816" s="297">
        <v>1814</v>
      </c>
      <c r="N816" s="299">
        <v>46203</v>
      </c>
      <c r="O816" s="561">
        <f t="shared" si="500"/>
        <v>38377800</v>
      </c>
      <c r="P816" s="302">
        <v>46210</v>
      </c>
      <c r="Q816" s="293" t="s">
        <v>50</v>
      </c>
      <c r="R816" s="302">
        <v>46212</v>
      </c>
      <c r="S816" s="321">
        <v>2262</v>
      </c>
      <c r="T816" s="495">
        <v>21030202</v>
      </c>
      <c r="U816" s="555">
        <f t="shared" ref="U816" si="503">+O816</f>
        <v>38377800</v>
      </c>
      <c r="V816" s="300">
        <v>46211</v>
      </c>
      <c r="W816" s="301" t="s">
        <v>4622</v>
      </c>
      <c r="X816" s="302">
        <v>46214</v>
      </c>
      <c r="Y816" s="307">
        <v>46387</v>
      </c>
      <c r="Z816" s="307"/>
      <c r="AA816" s="298"/>
      <c r="AB816" s="339">
        <f>+U816/7</f>
        <v>5482542.8571428573</v>
      </c>
      <c r="AC816" s="345"/>
      <c r="AD816" s="633" t="s">
        <v>4623</v>
      </c>
      <c r="AE816" s="295">
        <v>0</v>
      </c>
      <c r="AF816" s="295">
        <v>0</v>
      </c>
      <c r="AG816" s="295">
        <v>0</v>
      </c>
      <c r="AH816" s="295" t="s">
        <v>1268</v>
      </c>
      <c r="AI816" s="295">
        <v>3142659252</v>
      </c>
      <c r="AJ816" s="312" t="s">
        <v>1269</v>
      </c>
      <c r="AK816" s="306">
        <v>24270</v>
      </c>
      <c r="AL816" s="293">
        <v>59</v>
      </c>
      <c r="AM816" s="301" t="s">
        <v>1270</v>
      </c>
      <c r="AN816" s="301" t="s">
        <v>356</v>
      </c>
    </row>
    <row r="817" spans="1:40" ht="17.25" customHeight="1" x14ac:dyDescent="0.3">
      <c r="A817" s="576">
        <v>816</v>
      </c>
      <c r="B817" s="525" t="s">
        <v>41</v>
      </c>
      <c r="C817" s="295" t="s">
        <v>1095</v>
      </c>
      <c r="D817" s="295" t="s">
        <v>1096</v>
      </c>
      <c r="E817" s="293" t="s">
        <v>62</v>
      </c>
      <c r="F817" s="296" t="s">
        <v>1097</v>
      </c>
      <c r="G817" s="545" t="s">
        <v>156</v>
      </c>
      <c r="H817" s="555">
        <v>12324604</v>
      </c>
      <c r="I817" s="295" t="s">
        <v>1098</v>
      </c>
      <c r="J817" s="508" t="s">
        <v>5367</v>
      </c>
      <c r="K817" s="538" t="s">
        <v>170</v>
      </c>
      <c r="L817" s="297">
        <v>3</v>
      </c>
      <c r="M817" s="297">
        <v>1813</v>
      </c>
      <c r="N817" s="299">
        <v>46203</v>
      </c>
      <c r="O817" s="561">
        <f t="shared" si="500"/>
        <v>12324604</v>
      </c>
      <c r="P817" s="302">
        <v>46210</v>
      </c>
      <c r="Q817" s="293" t="s">
        <v>50</v>
      </c>
      <c r="R817" s="302">
        <v>46210</v>
      </c>
      <c r="S817" s="293">
        <v>2254</v>
      </c>
      <c r="T817" s="495">
        <v>2101010301</v>
      </c>
      <c r="U817" s="555">
        <f t="shared" ref="U817" si="504">+H817</f>
        <v>12324604</v>
      </c>
      <c r="V817" s="300">
        <v>46210</v>
      </c>
      <c r="W817" s="301" t="s">
        <v>4624</v>
      </c>
      <c r="X817" s="302">
        <v>46212</v>
      </c>
      <c r="Y817" s="307">
        <v>46273</v>
      </c>
      <c r="Z817" s="307"/>
      <c r="AA817" s="298"/>
      <c r="AB817" s="303">
        <f>+U817/2</f>
        <v>6162302</v>
      </c>
      <c r="AC817" s="303"/>
      <c r="AD817" s="632" t="s">
        <v>4625</v>
      </c>
      <c r="AE817" s="295">
        <v>0</v>
      </c>
      <c r="AF817" s="295">
        <v>0</v>
      </c>
      <c r="AG817" s="295">
        <v>0</v>
      </c>
      <c r="AH817" s="303" t="s">
        <v>1102</v>
      </c>
      <c r="AI817" s="295">
        <v>3023897900</v>
      </c>
      <c r="AJ817" s="312" t="s">
        <v>1103</v>
      </c>
      <c r="AK817" s="306">
        <v>30314</v>
      </c>
      <c r="AL817" s="293">
        <v>43</v>
      </c>
      <c r="AM817" s="301" t="s">
        <v>149</v>
      </c>
      <c r="AN817" s="301" t="s">
        <v>1104</v>
      </c>
    </row>
    <row r="818" spans="1:40" ht="17.25" customHeight="1" x14ac:dyDescent="0.3">
      <c r="A818" s="576">
        <v>817</v>
      </c>
      <c r="B818" s="525" t="s">
        <v>1677</v>
      </c>
      <c r="C818" s="295" t="s">
        <v>1466</v>
      </c>
      <c r="D818" s="232" t="s">
        <v>1678</v>
      </c>
      <c r="E818" s="293" t="s">
        <v>62</v>
      </c>
      <c r="F818" s="295" t="s">
        <v>1679</v>
      </c>
      <c r="G818" s="545" t="s">
        <v>1325</v>
      </c>
      <c r="H818" s="555">
        <v>36000000</v>
      </c>
      <c r="I818" s="232" t="s">
        <v>1680</v>
      </c>
      <c r="J818" s="517">
        <v>65631215</v>
      </c>
      <c r="K818" s="538" t="s">
        <v>89</v>
      </c>
      <c r="L818" s="297">
        <v>0</v>
      </c>
      <c r="M818" s="297">
        <v>1705</v>
      </c>
      <c r="N818" s="299">
        <v>46198</v>
      </c>
      <c r="O818" s="561">
        <f t="shared" ref="O818" si="505">+H818</f>
        <v>36000000</v>
      </c>
      <c r="P818" s="302">
        <v>46210</v>
      </c>
      <c r="Q818" s="293" t="s">
        <v>50</v>
      </c>
      <c r="R818" s="350">
        <v>46211</v>
      </c>
      <c r="S818" s="295">
        <v>2258</v>
      </c>
      <c r="T818" s="495">
        <v>220308</v>
      </c>
      <c r="U818" s="555">
        <f t="shared" ref="U818" si="506">+H818</f>
        <v>36000000</v>
      </c>
      <c r="V818" s="371">
        <v>46211</v>
      </c>
      <c r="W818" s="301" t="s">
        <v>4626</v>
      </c>
      <c r="X818" s="350">
        <v>46212</v>
      </c>
      <c r="Y818" s="307">
        <v>46387</v>
      </c>
      <c r="Z818" s="295"/>
      <c r="AA818" s="295"/>
      <c r="AB818" s="303">
        <f>+U818/5.5</f>
        <v>6545454.5454545459</v>
      </c>
      <c r="AC818" s="295"/>
      <c r="AD818" s="633" t="s">
        <v>4627</v>
      </c>
      <c r="AE818" s="295">
        <v>0</v>
      </c>
      <c r="AF818" s="295">
        <v>0</v>
      </c>
      <c r="AG818" s="295">
        <v>0</v>
      </c>
      <c r="AH818" s="232" t="s">
        <v>1683</v>
      </c>
      <c r="AI818" s="232">
        <v>3138894550</v>
      </c>
      <c r="AJ818" s="366" t="s">
        <v>1684</v>
      </c>
      <c r="AK818" s="306">
        <v>30879</v>
      </c>
      <c r="AL818" s="293">
        <v>41</v>
      </c>
      <c r="AM818" s="301" t="s">
        <v>1685</v>
      </c>
      <c r="AN818" s="301" t="s">
        <v>1677</v>
      </c>
    </row>
    <row r="819" spans="1:40" ht="17.25" customHeight="1" x14ac:dyDescent="0.3">
      <c r="A819" s="580">
        <v>818</v>
      </c>
      <c r="B819" s="525" t="s">
        <v>41</v>
      </c>
      <c r="C819" s="295" t="s">
        <v>4628</v>
      </c>
      <c r="D819" s="295" t="s">
        <v>4629</v>
      </c>
      <c r="E819" s="293" t="s">
        <v>62</v>
      </c>
      <c r="F819" s="296" t="s">
        <v>185</v>
      </c>
      <c r="G819" s="545" t="s">
        <v>46</v>
      </c>
      <c r="H819" s="555">
        <v>51030318</v>
      </c>
      <c r="I819" s="295" t="s">
        <v>4630</v>
      </c>
      <c r="J819" s="508">
        <v>93400121</v>
      </c>
      <c r="K819" s="538" t="s">
        <v>89</v>
      </c>
      <c r="L819" s="297">
        <v>8</v>
      </c>
      <c r="M819" s="297">
        <v>1825</v>
      </c>
      <c r="N819" s="299">
        <v>46203</v>
      </c>
      <c r="O819" s="561">
        <f>+H819</f>
        <v>51030318</v>
      </c>
      <c r="P819" s="302">
        <v>46210</v>
      </c>
      <c r="Q819" s="293" t="s">
        <v>50</v>
      </c>
      <c r="R819" s="302">
        <v>46212</v>
      </c>
      <c r="S819" s="293">
        <v>2263</v>
      </c>
      <c r="T819" s="495">
        <v>21030202</v>
      </c>
      <c r="U819" s="555">
        <v>51030318</v>
      </c>
      <c r="V819" s="300">
        <v>46211</v>
      </c>
      <c r="W819" s="301" t="s">
        <v>4631</v>
      </c>
      <c r="X819" s="302">
        <v>46231</v>
      </c>
      <c r="Y819" s="307">
        <v>46322</v>
      </c>
      <c r="Z819" s="299"/>
      <c r="AA819" s="295"/>
      <c r="AB819" s="303">
        <v>4986100</v>
      </c>
      <c r="AC819" s="295"/>
      <c r="AD819" s="632" t="s">
        <v>4632</v>
      </c>
      <c r="AE819" s="295">
        <v>0</v>
      </c>
      <c r="AF819" s="295">
        <v>0</v>
      </c>
      <c r="AG819" s="295">
        <v>0</v>
      </c>
      <c r="AH819" s="295" t="s">
        <v>4633</v>
      </c>
      <c r="AI819" s="295">
        <v>3153972246</v>
      </c>
      <c r="AJ819" s="312" t="s">
        <v>4634</v>
      </c>
      <c r="AK819" s="306">
        <v>27915</v>
      </c>
      <c r="AL819" s="293">
        <v>50</v>
      </c>
      <c r="AM819" s="301" t="s">
        <v>185</v>
      </c>
      <c r="AN819" s="301" t="s">
        <v>46</v>
      </c>
    </row>
    <row r="820" spans="1:40" ht="17.25" customHeight="1" x14ac:dyDescent="0.3">
      <c r="A820" s="580">
        <v>819</v>
      </c>
      <c r="B820" s="525" t="s">
        <v>1248</v>
      </c>
      <c r="C820" s="295" t="s">
        <v>1249</v>
      </c>
      <c r="D820" s="232" t="s">
        <v>4635</v>
      </c>
      <c r="E820" s="293" t="s">
        <v>62</v>
      </c>
      <c r="F820" s="296" t="s">
        <v>4636</v>
      </c>
      <c r="G820" s="545" t="s">
        <v>4552</v>
      </c>
      <c r="H820" s="555">
        <v>53010000</v>
      </c>
      <c r="I820" s="295" t="s">
        <v>4637</v>
      </c>
      <c r="J820" s="508" t="s">
        <v>5368</v>
      </c>
      <c r="K820" s="538" t="s">
        <v>170</v>
      </c>
      <c r="L820" s="297">
        <v>8</v>
      </c>
      <c r="M820" s="297">
        <v>1815</v>
      </c>
      <c r="N820" s="299">
        <v>46203</v>
      </c>
      <c r="O820" s="561">
        <f>+H820</f>
        <v>53010000</v>
      </c>
      <c r="P820" s="302">
        <v>46211</v>
      </c>
      <c r="Q820" s="293" t="s">
        <v>50</v>
      </c>
      <c r="R820" s="302" t="s">
        <v>4638</v>
      </c>
      <c r="S820" s="293">
        <v>2274</v>
      </c>
      <c r="T820" s="495">
        <v>221209</v>
      </c>
      <c r="U820" s="555">
        <f>+O820</f>
        <v>53010000</v>
      </c>
      <c r="V820" s="300">
        <v>46218</v>
      </c>
      <c r="W820" s="301" t="s">
        <v>4639</v>
      </c>
      <c r="X820" s="302">
        <v>46227</v>
      </c>
      <c r="Y820" s="307">
        <v>46318</v>
      </c>
      <c r="Z820" s="299"/>
      <c r="AA820" s="295"/>
      <c r="AB820" s="303">
        <f>+U820/3</f>
        <v>17670000</v>
      </c>
      <c r="AC820" s="295"/>
      <c r="AD820" s="633" t="s">
        <v>4640</v>
      </c>
      <c r="AE820" s="295">
        <v>0</v>
      </c>
      <c r="AF820" s="295">
        <v>0</v>
      </c>
      <c r="AG820" s="295">
        <v>0</v>
      </c>
      <c r="AH820" s="295" t="s">
        <v>4641</v>
      </c>
      <c r="AI820" s="295">
        <v>3105762235</v>
      </c>
      <c r="AJ820" s="312" t="s">
        <v>4642</v>
      </c>
      <c r="AK820" s="306">
        <v>23776</v>
      </c>
      <c r="AL820" s="293">
        <v>61</v>
      </c>
      <c r="AM820" s="301" t="s">
        <v>4643</v>
      </c>
      <c r="AN820" s="301" t="s">
        <v>1248</v>
      </c>
    </row>
    <row r="821" spans="1:40" ht="17.25" customHeight="1" x14ac:dyDescent="0.3">
      <c r="A821" s="580">
        <v>820</v>
      </c>
      <c r="B821" s="525" t="s">
        <v>1248</v>
      </c>
      <c r="C821" s="295" t="s">
        <v>1249</v>
      </c>
      <c r="D821" s="232" t="s">
        <v>4635</v>
      </c>
      <c r="E821" s="293" t="s">
        <v>62</v>
      </c>
      <c r="F821" s="296" t="s">
        <v>4636</v>
      </c>
      <c r="G821" s="545" t="s">
        <v>4552</v>
      </c>
      <c r="H821" s="555">
        <v>53010000</v>
      </c>
      <c r="I821" s="295" t="s">
        <v>4644</v>
      </c>
      <c r="J821" s="508" t="s">
        <v>5369</v>
      </c>
      <c r="K821" s="538" t="s">
        <v>89</v>
      </c>
      <c r="L821" s="297">
        <v>1</v>
      </c>
      <c r="M821" s="297">
        <v>1816</v>
      </c>
      <c r="N821" s="299">
        <v>46203</v>
      </c>
      <c r="O821" s="561">
        <f>+H821</f>
        <v>53010000</v>
      </c>
      <c r="P821" s="302">
        <v>46211</v>
      </c>
      <c r="Q821" s="293" t="s">
        <v>50</v>
      </c>
      <c r="R821" s="302">
        <v>46212</v>
      </c>
      <c r="S821" s="293">
        <v>2264</v>
      </c>
      <c r="T821" s="495">
        <v>221209</v>
      </c>
      <c r="U821" s="555">
        <f>+O821</f>
        <v>53010000</v>
      </c>
      <c r="V821" s="300">
        <v>46212</v>
      </c>
      <c r="W821" s="301" t="s">
        <v>4645</v>
      </c>
      <c r="X821" s="302">
        <v>46220</v>
      </c>
      <c r="Y821" s="307">
        <v>46311</v>
      </c>
      <c r="Z821" s="299"/>
      <c r="AA821" s="295"/>
      <c r="AB821" s="303">
        <f>+U821/3</f>
        <v>17670000</v>
      </c>
      <c r="AC821" s="295"/>
      <c r="AD821" s="632" t="s">
        <v>4646</v>
      </c>
      <c r="AE821" s="295">
        <v>0</v>
      </c>
      <c r="AF821" s="295">
        <v>0</v>
      </c>
      <c r="AG821" s="295">
        <v>0</v>
      </c>
      <c r="AH821" s="295" t="s">
        <v>4647</v>
      </c>
      <c r="AI821" s="295">
        <v>3106361654</v>
      </c>
      <c r="AJ821" s="312" t="s">
        <v>4648</v>
      </c>
      <c r="AK821" s="306">
        <v>24034</v>
      </c>
      <c r="AL821" s="293">
        <v>61</v>
      </c>
      <c r="AM821" s="301" t="s">
        <v>4643</v>
      </c>
      <c r="AN821" s="301" t="s">
        <v>1248</v>
      </c>
    </row>
    <row r="822" spans="1:40" ht="17.25" customHeight="1" x14ac:dyDescent="0.3">
      <c r="A822" s="578">
        <v>821</v>
      </c>
      <c r="B822" s="525" t="s">
        <v>151</v>
      </c>
      <c r="C822" s="295" t="s">
        <v>96</v>
      </c>
      <c r="D822" s="295" t="s">
        <v>1490</v>
      </c>
      <c r="E822" s="293" t="s">
        <v>154</v>
      </c>
      <c r="F822" s="295" t="s">
        <v>217</v>
      </c>
      <c r="G822" s="545" t="s">
        <v>64</v>
      </c>
      <c r="H822" s="555">
        <v>82000000</v>
      </c>
      <c r="I822" s="295" t="s">
        <v>218</v>
      </c>
      <c r="J822" s="508" t="s">
        <v>219</v>
      </c>
      <c r="K822" s="533" t="s">
        <v>170</v>
      </c>
      <c r="L822" s="297">
        <v>6</v>
      </c>
      <c r="M822" s="297">
        <v>1832</v>
      </c>
      <c r="N822" s="298">
        <v>46209</v>
      </c>
      <c r="O822" s="561">
        <f t="shared" ref="O822:O823" si="507">+H822</f>
        <v>82000000</v>
      </c>
      <c r="P822" s="302">
        <v>46212</v>
      </c>
      <c r="Q822" s="293" t="s">
        <v>50</v>
      </c>
      <c r="R822" s="302">
        <v>46213</v>
      </c>
      <c r="S822" s="293">
        <v>2267</v>
      </c>
      <c r="T822" s="495">
        <v>220202</v>
      </c>
      <c r="U822" s="555">
        <f t="shared" ref="U822:U823" si="508">+H822</f>
        <v>82000000</v>
      </c>
      <c r="V822" s="300">
        <v>46212</v>
      </c>
      <c r="W822" s="301" t="s">
        <v>4649</v>
      </c>
      <c r="X822" s="302">
        <v>46212</v>
      </c>
      <c r="Y822" s="307">
        <v>46252</v>
      </c>
      <c r="Z822" s="299"/>
      <c r="AA822" s="295"/>
      <c r="AB822" s="303">
        <f>+U822/1.1</f>
        <v>74545454.545454547</v>
      </c>
      <c r="AC822" s="295"/>
      <c r="AD822" s="633" t="s">
        <v>4650</v>
      </c>
      <c r="AE822" s="295">
        <v>0</v>
      </c>
      <c r="AF822" s="295">
        <v>0</v>
      </c>
      <c r="AG822" s="295">
        <v>0</v>
      </c>
      <c r="AH822" s="295" t="s">
        <v>222</v>
      </c>
      <c r="AI822" s="295">
        <v>3103576446</v>
      </c>
      <c r="AJ822" s="312" t="s">
        <v>223</v>
      </c>
      <c r="AK822" s="306">
        <v>26955</v>
      </c>
      <c r="AL822" s="293">
        <v>52</v>
      </c>
      <c r="AM822" s="301" t="s">
        <v>149</v>
      </c>
      <c r="AN822" s="301" t="s">
        <v>64</v>
      </c>
    </row>
    <row r="823" spans="1:40" ht="17.25" customHeight="1" x14ac:dyDescent="0.3">
      <c r="A823" s="572">
        <v>822</v>
      </c>
      <c r="B823" s="525" t="s">
        <v>41</v>
      </c>
      <c r="C823" s="294" t="s">
        <v>176</v>
      </c>
      <c r="D823" s="232" t="s">
        <v>4651</v>
      </c>
      <c r="E823" s="293" t="s">
        <v>62</v>
      </c>
      <c r="F823" s="295" t="s">
        <v>178</v>
      </c>
      <c r="G823" s="545" t="s">
        <v>46</v>
      </c>
      <c r="H823" s="555">
        <v>5680000</v>
      </c>
      <c r="I823" s="295" t="s">
        <v>512</v>
      </c>
      <c r="J823" s="508" t="s">
        <v>5370</v>
      </c>
      <c r="K823" s="533" t="s">
        <v>89</v>
      </c>
      <c r="L823" s="297">
        <v>4</v>
      </c>
      <c r="M823" s="297">
        <v>1829</v>
      </c>
      <c r="N823" s="298">
        <v>46203</v>
      </c>
      <c r="O823" s="561">
        <f t="shared" si="507"/>
        <v>5680000</v>
      </c>
      <c r="P823" s="302">
        <v>46212</v>
      </c>
      <c r="Q823" s="293" t="s">
        <v>50</v>
      </c>
      <c r="R823" s="302">
        <v>46213</v>
      </c>
      <c r="S823" s="293">
        <v>2265</v>
      </c>
      <c r="T823" s="495">
        <v>21030202</v>
      </c>
      <c r="U823" s="555">
        <f t="shared" si="508"/>
        <v>5680000</v>
      </c>
      <c r="V823" s="300">
        <v>46302</v>
      </c>
      <c r="W823" s="301" t="s">
        <v>4652</v>
      </c>
      <c r="X823" s="302">
        <v>46228</v>
      </c>
      <c r="Y823" s="307">
        <v>46289</v>
      </c>
      <c r="Z823" s="299"/>
      <c r="AA823" s="298"/>
      <c r="AB823" s="303">
        <f>+U823/2</f>
        <v>2840000</v>
      </c>
      <c r="AC823" s="310"/>
      <c r="AD823" s="632" t="s">
        <v>4653</v>
      </c>
      <c r="AE823" s="295">
        <v>0</v>
      </c>
      <c r="AF823" s="295">
        <v>0</v>
      </c>
      <c r="AG823" s="295">
        <v>0</v>
      </c>
      <c r="AH823" s="295" t="s">
        <v>516</v>
      </c>
      <c r="AI823" s="295">
        <v>3227005294</v>
      </c>
      <c r="AJ823" s="312" t="s">
        <v>517</v>
      </c>
      <c r="AK823" s="306">
        <v>32635</v>
      </c>
      <c r="AL823" s="293">
        <v>36</v>
      </c>
      <c r="AM823" s="301" t="s">
        <v>185</v>
      </c>
      <c r="AN823" s="301" t="s">
        <v>186</v>
      </c>
    </row>
    <row r="824" spans="1:40" ht="17.25" customHeight="1" x14ac:dyDescent="0.3">
      <c r="A824" s="580">
        <v>823</v>
      </c>
      <c r="B824" s="525" t="s">
        <v>41</v>
      </c>
      <c r="C824" s="295" t="s">
        <v>4628</v>
      </c>
      <c r="D824" s="295" t="s">
        <v>4654</v>
      </c>
      <c r="E824" s="293" t="s">
        <v>62</v>
      </c>
      <c r="F824" s="296" t="s">
        <v>4655</v>
      </c>
      <c r="G824" s="545" t="s">
        <v>46</v>
      </c>
      <c r="H824" s="555">
        <v>24317650</v>
      </c>
      <c r="I824" s="295" t="s">
        <v>4656</v>
      </c>
      <c r="J824" s="508" t="s">
        <v>4657</v>
      </c>
      <c r="K824" s="538" t="s">
        <v>89</v>
      </c>
      <c r="L824" s="297">
        <v>9</v>
      </c>
      <c r="M824" s="297">
        <v>1494</v>
      </c>
      <c r="N824" s="299">
        <v>46133</v>
      </c>
      <c r="O824" s="561">
        <v>24317650</v>
      </c>
      <c r="P824" s="302">
        <v>46212</v>
      </c>
      <c r="Q824" s="293" t="s">
        <v>50</v>
      </c>
      <c r="R824" s="302">
        <v>46218</v>
      </c>
      <c r="S824" s="293">
        <v>2284</v>
      </c>
      <c r="T824" s="495">
        <v>21030202</v>
      </c>
      <c r="U824" s="555">
        <f>+O824</f>
        <v>24317650</v>
      </c>
      <c r="V824" s="300">
        <v>46213</v>
      </c>
      <c r="W824" s="301" t="s">
        <v>4658</v>
      </c>
      <c r="X824" s="302">
        <v>46218</v>
      </c>
      <c r="Y824" s="307">
        <v>46309</v>
      </c>
      <c r="Z824" s="299"/>
      <c r="AA824" s="295"/>
      <c r="AB824" s="303">
        <f>+U824/3</f>
        <v>8105883.333333333</v>
      </c>
      <c r="AC824" s="295"/>
      <c r="AD824" s="633" t="s">
        <v>4659</v>
      </c>
      <c r="AE824" s="295">
        <v>0</v>
      </c>
      <c r="AF824" s="295">
        <v>0</v>
      </c>
      <c r="AG824" s="295">
        <v>0</v>
      </c>
      <c r="AH824" s="295" t="s">
        <v>4660</v>
      </c>
      <c r="AI824" s="295">
        <v>3158362042</v>
      </c>
      <c r="AJ824" s="295" t="s">
        <v>4661</v>
      </c>
      <c r="AK824" s="306">
        <v>24446</v>
      </c>
      <c r="AL824" s="293">
        <v>60</v>
      </c>
      <c r="AM824" s="301" t="s">
        <v>3765</v>
      </c>
      <c r="AN824" s="301" t="s">
        <v>4662</v>
      </c>
    </row>
    <row r="825" spans="1:40" ht="17.25" customHeight="1" x14ac:dyDescent="0.3">
      <c r="A825" s="580">
        <v>824</v>
      </c>
      <c r="B825" s="525" t="s">
        <v>4663</v>
      </c>
      <c r="C825" s="295" t="s">
        <v>4628</v>
      </c>
      <c r="D825" s="295" t="s">
        <v>4664</v>
      </c>
      <c r="E825" s="293" t="s">
        <v>4665</v>
      </c>
      <c r="F825" s="296" t="s">
        <v>4666</v>
      </c>
      <c r="G825" s="545" t="s">
        <v>46</v>
      </c>
      <c r="H825" s="555">
        <v>50000000</v>
      </c>
      <c r="I825" s="295" t="s">
        <v>4667</v>
      </c>
      <c r="J825" s="508">
        <v>902067265</v>
      </c>
      <c r="K825" s="538" t="s">
        <v>2525</v>
      </c>
      <c r="L825" s="297">
        <v>5</v>
      </c>
      <c r="M825" s="297">
        <v>1317</v>
      </c>
      <c r="N825" s="299">
        <v>46098</v>
      </c>
      <c r="O825" s="561">
        <v>50000000</v>
      </c>
      <c r="P825" s="302">
        <v>46212</v>
      </c>
      <c r="Q825" s="293" t="s">
        <v>4668</v>
      </c>
      <c r="R825" s="302">
        <v>46213</v>
      </c>
      <c r="S825" s="293">
        <v>2268</v>
      </c>
      <c r="T825" s="495">
        <v>220101</v>
      </c>
      <c r="U825" s="555">
        <f>+O825</f>
        <v>50000000</v>
      </c>
      <c r="V825" s="300">
        <v>46217</v>
      </c>
      <c r="W825" s="301" t="s">
        <v>4669</v>
      </c>
      <c r="X825" s="302">
        <v>46218</v>
      </c>
      <c r="Y825" s="307" t="s">
        <v>4670</v>
      </c>
      <c r="Z825" s="299"/>
      <c r="AA825" s="295"/>
      <c r="AB825" s="303">
        <f>+U825/5.5</f>
        <v>9090909.0909090918</v>
      </c>
      <c r="AC825" s="295"/>
      <c r="AD825" s="632" t="s">
        <v>4671</v>
      </c>
      <c r="AE825" s="295">
        <v>0</v>
      </c>
      <c r="AF825" s="295">
        <v>0</v>
      </c>
      <c r="AG825" s="295">
        <v>0</v>
      </c>
      <c r="AH825" s="295" t="s">
        <v>4672</v>
      </c>
      <c r="AI825" s="295">
        <v>3157275070</v>
      </c>
      <c r="AJ825" s="312" t="s">
        <v>4673</v>
      </c>
      <c r="AK825" s="306">
        <v>26329</v>
      </c>
      <c r="AL825" s="293">
        <v>56</v>
      </c>
      <c r="AM825" s="301" t="s">
        <v>57</v>
      </c>
      <c r="AN825" s="301" t="s">
        <v>64</v>
      </c>
    </row>
    <row r="826" spans="1:40" ht="17.25" customHeight="1" x14ac:dyDescent="0.3">
      <c r="A826" s="576">
        <v>825</v>
      </c>
      <c r="B826" s="525" t="s">
        <v>41</v>
      </c>
      <c r="C826" s="295" t="s">
        <v>475</v>
      </c>
      <c r="D826" s="295" t="s">
        <v>1161</v>
      </c>
      <c r="E826" s="293" t="s">
        <v>1162</v>
      </c>
      <c r="F826" s="296" t="s">
        <v>367</v>
      </c>
      <c r="G826" s="545" t="s">
        <v>156</v>
      </c>
      <c r="H826" s="555">
        <v>72000000</v>
      </c>
      <c r="I826" s="295" t="s">
        <v>4674</v>
      </c>
      <c r="J826" s="508">
        <v>1192770338</v>
      </c>
      <c r="K826" s="538" t="s">
        <v>89</v>
      </c>
      <c r="L826" s="297">
        <v>6</v>
      </c>
      <c r="M826" s="297">
        <v>1839</v>
      </c>
      <c r="N826" s="299">
        <v>46210</v>
      </c>
      <c r="O826" s="561">
        <f t="shared" ref="O826:O827" si="509">+H826</f>
        <v>72000000</v>
      </c>
      <c r="P826" s="302">
        <v>46213</v>
      </c>
      <c r="Q826" s="293" t="s">
        <v>50</v>
      </c>
      <c r="R826" s="302">
        <v>46217</v>
      </c>
      <c r="S826" s="293">
        <v>2275</v>
      </c>
      <c r="T826" s="495">
        <v>2101020301</v>
      </c>
      <c r="U826" s="555">
        <f t="shared" ref="U826:U827" si="510">+H826</f>
        <v>72000000</v>
      </c>
      <c r="V826" s="300">
        <v>46217</v>
      </c>
      <c r="W826" s="301">
        <v>100057914</v>
      </c>
      <c r="X826" s="302">
        <v>46218</v>
      </c>
      <c r="Y826" s="307">
        <v>46248</v>
      </c>
      <c r="Z826" s="299"/>
      <c r="AA826" s="295"/>
      <c r="AB826" s="303">
        <f>+U826</f>
        <v>72000000</v>
      </c>
      <c r="AC826" s="295"/>
      <c r="AD826" s="633" t="s">
        <v>4675</v>
      </c>
      <c r="AE826" s="295">
        <v>0</v>
      </c>
      <c r="AF826" s="295">
        <v>0</v>
      </c>
      <c r="AG826" s="295">
        <v>0</v>
      </c>
      <c r="AH826" s="295" t="s">
        <v>1166</v>
      </c>
      <c r="AI826" s="295">
        <v>3045643244</v>
      </c>
      <c r="AJ826" s="312" t="s">
        <v>1167</v>
      </c>
      <c r="AK826" s="306">
        <v>36435</v>
      </c>
      <c r="AL826" s="293">
        <v>26</v>
      </c>
      <c r="AM826" s="301" t="s">
        <v>1168</v>
      </c>
      <c r="AN826" s="301" t="s">
        <v>46</v>
      </c>
    </row>
    <row r="827" spans="1:40" ht="17.25" customHeight="1" x14ac:dyDescent="0.3">
      <c r="A827" s="572">
        <v>826</v>
      </c>
      <c r="B827" s="525" t="s">
        <v>41</v>
      </c>
      <c r="C827" s="295" t="s">
        <v>84</v>
      </c>
      <c r="D827" s="295" t="s">
        <v>4676</v>
      </c>
      <c r="E827" s="293" t="s">
        <v>62</v>
      </c>
      <c r="F827" s="295" t="s">
        <v>4677</v>
      </c>
      <c r="G827" s="545" t="s">
        <v>64</v>
      </c>
      <c r="H827" s="555">
        <v>60000000</v>
      </c>
      <c r="I827" s="295" t="s">
        <v>279</v>
      </c>
      <c r="J827" s="508" t="s">
        <v>280</v>
      </c>
      <c r="K827" s="533" t="s">
        <v>89</v>
      </c>
      <c r="L827" s="297">
        <v>0</v>
      </c>
      <c r="M827" s="297">
        <v>1844</v>
      </c>
      <c r="N827" s="298">
        <v>46210</v>
      </c>
      <c r="O827" s="561">
        <f t="shared" si="509"/>
        <v>60000000</v>
      </c>
      <c r="P827" s="302">
        <v>46213</v>
      </c>
      <c r="Q827" s="293" t="s">
        <v>50</v>
      </c>
      <c r="R827" s="302">
        <v>46213</v>
      </c>
      <c r="S827" s="293">
        <v>2269</v>
      </c>
      <c r="T827" s="495">
        <v>220105</v>
      </c>
      <c r="U827" s="555">
        <f t="shared" si="510"/>
        <v>60000000</v>
      </c>
      <c r="V827" s="300">
        <v>46213</v>
      </c>
      <c r="W827" s="301">
        <v>100057868</v>
      </c>
      <c r="X827" s="302">
        <v>46217</v>
      </c>
      <c r="Y827" s="307">
        <v>46339</v>
      </c>
      <c r="Z827" s="314"/>
      <c r="AA827" s="314"/>
      <c r="AB827" s="303">
        <f>+U827/4</f>
        <v>15000000</v>
      </c>
      <c r="AC827" s="303"/>
      <c r="AD827" s="632" t="s">
        <v>4678</v>
      </c>
      <c r="AE827" s="295">
        <v>0</v>
      </c>
      <c r="AF827" s="295">
        <v>0</v>
      </c>
      <c r="AG827" s="295">
        <v>0</v>
      </c>
      <c r="AH827" s="294" t="s">
        <v>283</v>
      </c>
      <c r="AI827" s="294">
        <v>3163162117</v>
      </c>
      <c r="AJ827" s="305" t="s">
        <v>284</v>
      </c>
      <c r="AK827" s="315">
        <v>36312</v>
      </c>
      <c r="AL827" s="316">
        <v>26</v>
      </c>
      <c r="AM827" s="317" t="s">
        <v>57</v>
      </c>
      <c r="AN827" s="317" t="s">
        <v>285</v>
      </c>
    </row>
    <row r="828" spans="1:40" ht="17.25" customHeight="1" x14ac:dyDescent="0.3">
      <c r="A828" s="572">
        <v>827</v>
      </c>
      <c r="B828" s="525" t="s">
        <v>41</v>
      </c>
      <c r="C828" s="295" t="s">
        <v>475</v>
      </c>
      <c r="D828" s="295" t="s">
        <v>4679</v>
      </c>
      <c r="E828" s="293" t="s">
        <v>62</v>
      </c>
      <c r="F828" s="295" t="s">
        <v>4680</v>
      </c>
      <c r="G828" s="545" t="s">
        <v>156</v>
      </c>
      <c r="H828" s="555">
        <v>5153870</v>
      </c>
      <c r="I828" s="295" t="s">
        <v>4681</v>
      </c>
      <c r="J828" s="508" t="s">
        <v>5373</v>
      </c>
      <c r="K828" s="533" t="s">
        <v>170</v>
      </c>
      <c r="L828" s="297">
        <v>0</v>
      </c>
      <c r="M828" s="297">
        <v>1841</v>
      </c>
      <c r="N828" s="298">
        <v>46210</v>
      </c>
      <c r="O828" s="561">
        <f>+H828</f>
        <v>5153870</v>
      </c>
      <c r="P828" s="302">
        <v>46213</v>
      </c>
      <c r="Q828" s="293" t="s">
        <v>50</v>
      </c>
      <c r="R828" s="302">
        <v>46217</v>
      </c>
      <c r="S828" s="293">
        <v>2276</v>
      </c>
      <c r="T828" s="495">
        <v>2101010302</v>
      </c>
      <c r="U828" s="555">
        <f>+H828</f>
        <v>5153870</v>
      </c>
      <c r="V828" s="300">
        <v>46217</v>
      </c>
      <c r="W828" s="301">
        <v>100057885</v>
      </c>
      <c r="X828" s="302">
        <v>46218</v>
      </c>
      <c r="Y828" s="307">
        <v>46279</v>
      </c>
      <c r="Z828" s="299"/>
      <c r="AA828" s="298"/>
      <c r="AB828" s="303">
        <f>+U828/2</f>
        <v>2576935</v>
      </c>
      <c r="AC828" s="310"/>
      <c r="AD828" s="633" t="s">
        <v>4682</v>
      </c>
      <c r="AE828" s="295">
        <v>0</v>
      </c>
      <c r="AF828" s="295">
        <v>0</v>
      </c>
      <c r="AG828" s="295">
        <v>0</v>
      </c>
      <c r="AH828" s="295" t="s">
        <v>4683</v>
      </c>
      <c r="AI828" s="295">
        <v>3158390335</v>
      </c>
      <c r="AJ828" s="312" t="s">
        <v>4684</v>
      </c>
      <c r="AK828" s="306">
        <v>37687</v>
      </c>
      <c r="AL828" s="293">
        <v>22</v>
      </c>
      <c r="AM828" s="301" t="s">
        <v>4685</v>
      </c>
      <c r="AN828" s="301" t="s">
        <v>156</v>
      </c>
    </row>
    <row r="829" spans="1:40" ht="17.25" customHeight="1" x14ac:dyDescent="0.3">
      <c r="A829" s="572">
        <v>828</v>
      </c>
      <c r="B829" s="525" t="s">
        <v>41</v>
      </c>
      <c r="C829" s="295" t="s">
        <v>475</v>
      </c>
      <c r="D829" s="262" t="s">
        <v>4686</v>
      </c>
      <c r="E829" s="293" t="s">
        <v>62</v>
      </c>
      <c r="F829" s="295" t="s">
        <v>484</v>
      </c>
      <c r="G829" s="545" t="s">
        <v>156</v>
      </c>
      <c r="H829" s="555">
        <v>4369632</v>
      </c>
      <c r="I829" s="295" t="s">
        <v>485</v>
      </c>
      <c r="J829" s="508" t="s">
        <v>486</v>
      </c>
      <c r="K829" s="533" t="s">
        <v>89</v>
      </c>
      <c r="L829" s="297">
        <v>2</v>
      </c>
      <c r="M829" s="297">
        <v>1840</v>
      </c>
      <c r="N829" s="298">
        <v>46210</v>
      </c>
      <c r="O829" s="561">
        <f t="shared" ref="O829:O831" si="511">+H829</f>
        <v>4369632</v>
      </c>
      <c r="P829" s="302">
        <v>46213</v>
      </c>
      <c r="Q829" s="293" t="s">
        <v>50</v>
      </c>
      <c r="R829" s="302">
        <v>46217</v>
      </c>
      <c r="S829" s="293">
        <v>2277</v>
      </c>
      <c r="T829" s="495">
        <v>2101010302</v>
      </c>
      <c r="U829" s="555">
        <f t="shared" ref="U829:U831" si="512">+H829</f>
        <v>4369632</v>
      </c>
      <c r="V829" s="300">
        <v>46302</v>
      </c>
      <c r="W829" s="301">
        <v>100057865</v>
      </c>
      <c r="X829" s="302">
        <v>46218</v>
      </c>
      <c r="Y829" s="307">
        <v>46217</v>
      </c>
      <c r="Z829" s="299"/>
      <c r="AA829" s="298"/>
      <c r="AB829" s="303">
        <f>+U829/2</f>
        <v>2184816</v>
      </c>
      <c r="AC829" s="310"/>
      <c r="AD829" s="632" t="s">
        <v>4687</v>
      </c>
      <c r="AE829" s="295">
        <v>0</v>
      </c>
      <c r="AF829" s="295">
        <v>0</v>
      </c>
      <c r="AG829" s="295">
        <v>0</v>
      </c>
      <c r="AH829" s="295" t="s">
        <v>489</v>
      </c>
      <c r="AI829" s="295">
        <v>3132435786</v>
      </c>
      <c r="AJ829" s="312" t="s">
        <v>490</v>
      </c>
      <c r="AK829" s="306">
        <v>36257</v>
      </c>
      <c r="AL829" s="293">
        <v>26</v>
      </c>
      <c r="AM829" s="301" t="s">
        <v>491</v>
      </c>
      <c r="AN829" s="301" t="s">
        <v>492</v>
      </c>
    </row>
    <row r="830" spans="1:40" ht="17.25" customHeight="1" x14ac:dyDescent="0.3">
      <c r="A830" s="576">
        <v>829</v>
      </c>
      <c r="B830" s="525" t="s">
        <v>4688</v>
      </c>
      <c r="C830" s="295" t="s">
        <v>1249</v>
      </c>
      <c r="D830" s="294" t="s">
        <v>4689</v>
      </c>
      <c r="E830" s="293" t="s">
        <v>62</v>
      </c>
      <c r="F830" s="296" t="s">
        <v>4690</v>
      </c>
      <c r="G830" s="545" t="s">
        <v>4691</v>
      </c>
      <c r="H830" s="555">
        <v>29739875</v>
      </c>
      <c r="I830" s="295" t="s">
        <v>4692</v>
      </c>
      <c r="J830" s="508">
        <v>28541907</v>
      </c>
      <c r="K830" s="538" t="s">
        <v>89</v>
      </c>
      <c r="L830" s="297">
        <v>8</v>
      </c>
      <c r="M830" s="297">
        <v>1837</v>
      </c>
      <c r="N830" s="299">
        <v>46209</v>
      </c>
      <c r="O830" s="561">
        <f t="shared" si="511"/>
        <v>29739875</v>
      </c>
      <c r="P830" s="302">
        <v>46213</v>
      </c>
      <c r="Q830" s="293" t="s">
        <v>50</v>
      </c>
      <c r="R830" s="302">
        <v>46213</v>
      </c>
      <c r="S830" s="293">
        <v>2270</v>
      </c>
      <c r="T830" s="495">
        <v>220508</v>
      </c>
      <c r="U830" s="555">
        <f t="shared" si="512"/>
        <v>29739875</v>
      </c>
      <c r="V830" s="300">
        <v>46217</v>
      </c>
      <c r="W830" s="301" t="s">
        <v>4693</v>
      </c>
      <c r="X830" s="302">
        <v>46218</v>
      </c>
      <c r="Y830" s="307">
        <v>46387</v>
      </c>
      <c r="Z830" s="307"/>
      <c r="AA830" s="298"/>
      <c r="AB830" s="303">
        <f>+U830/5.5</f>
        <v>5407250</v>
      </c>
      <c r="AC830" s="310"/>
      <c r="AD830" s="633" t="s">
        <v>4694</v>
      </c>
      <c r="AE830" s="295">
        <v>0</v>
      </c>
      <c r="AF830" s="295">
        <v>0</v>
      </c>
      <c r="AG830" s="295">
        <v>0</v>
      </c>
      <c r="AH830" s="295" t="s">
        <v>4695</v>
      </c>
      <c r="AI830" s="295">
        <v>3144382144</v>
      </c>
      <c r="AJ830" s="312" t="s">
        <v>4696</v>
      </c>
      <c r="AK830" s="306">
        <v>29243</v>
      </c>
      <c r="AL830" s="293">
        <v>46</v>
      </c>
      <c r="AM830" s="301" t="s">
        <v>4697</v>
      </c>
      <c r="AN830" s="301" t="s">
        <v>4688</v>
      </c>
    </row>
    <row r="831" spans="1:40" ht="17.25" customHeight="1" x14ac:dyDescent="0.3">
      <c r="A831" s="572">
        <v>830</v>
      </c>
      <c r="B831" s="525" t="s">
        <v>41</v>
      </c>
      <c r="C831" s="295" t="s">
        <v>622</v>
      </c>
      <c r="D831" s="295" t="s">
        <v>642</v>
      </c>
      <c r="E831" s="293" t="s">
        <v>62</v>
      </c>
      <c r="F831" s="295" t="s">
        <v>643</v>
      </c>
      <c r="G831" s="545" t="s">
        <v>64</v>
      </c>
      <c r="H831" s="555">
        <v>13572000</v>
      </c>
      <c r="I831" s="295" t="s">
        <v>644</v>
      </c>
      <c r="J831" s="508" t="s">
        <v>645</v>
      </c>
      <c r="K831" s="533" t="s">
        <v>67</v>
      </c>
      <c r="L831" s="297">
        <v>3</v>
      </c>
      <c r="M831" s="297">
        <v>1833</v>
      </c>
      <c r="N831" s="298">
        <v>46209</v>
      </c>
      <c r="O831" s="561">
        <f t="shared" si="511"/>
        <v>13572000</v>
      </c>
      <c r="P831" s="302">
        <v>46213</v>
      </c>
      <c r="Q831" s="293" t="s">
        <v>50</v>
      </c>
      <c r="R831" s="302">
        <v>46213</v>
      </c>
      <c r="S831" s="293">
        <v>2271</v>
      </c>
      <c r="T831" s="495">
        <v>2101010301</v>
      </c>
      <c r="U831" s="555">
        <f t="shared" si="512"/>
        <v>13572000</v>
      </c>
      <c r="V831" s="300">
        <v>46213</v>
      </c>
      <c r="W831" s="301">
        <v>100057867</v>
      </c>
      <c r="X831" s="302">
        <v>46218</v>
      </c>
      <c r="Y831" s="307">
        <v>46309</v>
      </c>
      <c r="Z831" s="299"/>
      <c r="AA831" s="298"/>
      <c r="AB831" s="303">
        <f>+U831/3</f>
        <v>4524000</v>
      </c>
      <c r="AC831" s="310"/>
      <c r="AD831" s="632" t="s">
        <v>4698</v>
      </c>
      <c r="AE831" s="295">
        <v>0</v>
      </c>
      <c r="AF831" s="295">
        <v>0</v>
      </c>
      <c r="AG831" s="295">
        <v>0</v>
      </c>
      <c r="AH831" s="295" t="s">
        <v>648</v>
      </c>
      <c r="AI831" s="295">
        <v>3166175825</v>
      </c>
      <c r="AJ831" s="312" t="s">
        <v>649</v>
      </c>
      <c r="AK831" s="306">
        <v>29981</v>
      </c>
      <c r="AL831" s="293">
        <v>43</v>
      </c>
      <c r="AM831" s="301" t="s">
        <v>650</v>
      </c>
      <c r="AN831" s="301" t="s">
        <v>156</v>
      </c>
    </row>
    <row r="832" spans="1:40" ht="17.25" customHeight="1" x14ac:dyDescent="0.3">
      <c r="A832" s="572">
        <v>831</v>
      </c>
      <c r="B832" s="525" t="s">
        <v>1515</v>
      </c>
      <c r="C832" s="295" t="s">
        <v>1466</v>
      </c>
      <c r="D832" s="232" t="s">
        <v>4699</v>
      </c>
      <c r="E832" s="293" t="s">
        <v>62</v>
      </c>
      <c r="F832" s="294" t="s">
        <v>1426</v>
      </c>
      <c r="G832" s="545" t="s">
        <v>1325</v>
      </c>
      <c r="H832" s="555">
        <v>18000000</v>
      </c>
      <c r="I832" s="295" t="s">
        <v>1585</v>
      </c>
      <c r="J832" s="508">
        <v>1110491882</v>
      </c>
      <c r="K832" s="538" t="s">
        <v>89</v>
      </c>
      <c r="L832" s="297">
        <v>5</v>
      </c>
      <c r="M832" s="297">
        <v>1835</v>
      </c>
      <c r="N832" s="299">
        <v>46209</v>
      </c>
      <c r="O832" s="561">
        <v>18000000</v>
      </c>
      <c r="P832" s="302">
        <v>46213</v>
      </c>
      <c r="Q832" s="293" t="s">
        <v>50</v>
      </c>
      <c r="R832" s="302">
        <v>46217</v>
      </c>
      <c r="S832" s="293">
        <v>2278</v>
      </c>
      <c r="T832" s="495">
        <v>221204</v>
      </c>
      <c r="U832" s="555">
        <v>18000000</v>
      </c>
      <c r="V832" s="300">
        <v>46217</v>
      </c>
      <c r="W832" s="301">
        <v>100057881</v>
      </c>
      <c r="X832" s="302">
        <v>46218</v>
      </c>
      <c r="Y832" s="307">
        <v>46309</v>
      </c>
      <c r="Z832" s="299"/>
      <c r="AA832" s="295"/>
      <c r="AB832" s="303">
        <f t="shared" ref="AB832" si="513">+U832/3</f>
        <v>6000000</v>
      </c>
      <c r="AC832" s="295"/>
      <c r="AD832" s="633" t="s">
        <v>4700</v>
      </c>
      <c r="AE832" s="295">
        <v>0</v>
      </c>
      <c r="AF832" s="295">
        <v>0</v>
      </c>
      <c r="AG832" s="295">
        <v>0</v>
      </c>
      <c r="AH832" s="295" t="s">
        <v>4701</v>
      </c>
      <c r="AI832" s="295">
        <v>3058535121</v>
      </c>
      <c r="AJ832" s="312" t="s">
        <v>4702</v>
      </c>
      <c r="AK832" s="306">
        <v>32770</v>
      </c>
      <c r="AL832" s="293">
        <v>37</v>
      </c>
      <c r="AM832" s="301" t="s">
        <v>1548</v>
      </c>
      <c r="AN832" s="697" t="s">
        <v>1248</v>
      </c>
    </row>
    <row r="833" spans="1:40" ht="17.25" customHeight="1" x14ac:dyDescent="0.3">
      <c r="A833" s="580">
        <v>832</v>
      </c>
      <c r="B833" s="525" t="s">
        <v>4688</v>
      </c>
      <c r="C833" s="295" t="s">
        <v>1466</v>
      </c>
      <c r="D833" s="294" t="s">
        <v>4703</v>
      </c>
      <c r="E833" s="293" t="s">
        <v>62</v>
      </c>
      <c r="F833" s="296" t="s">
        <v>4704</v>
      </c>
      <c r="G833" s="545" t="s">
        <v>4691</v>
      </c>
      <c r="H833" s="555">
        <v>13950420</v>
      </c>
      <c r="I833" s="295" t="s">
        <v>4705</v>
      </c>
      <c r="J833" s="508">
        <v>1108828128</v>
      </c>
      <c r="K833" s="538" t="s">
        <v>89</v>
      </c>
      <c r="L833" s="297">
        <v>1</v>
      </c>
      <c r="M833" s="297">
        <v>1838</v>
      </c>
      <c r="N833" s="299">
        <v>46209</v>
      </c>
      <c r="O833" s="561">
        <v>13950420</v>
      </c>
      <c r="P833" s="302">
        <v>46213</v>
      </c>
      <c r="Q833" s="293" t="s">
        <v>50</v>
      </c>
      <c r="R833" s="302">
        <v>46213</v>
      </c>
      <c r="S833" s="293">
        <v>2272</v>
      </c>
      <c r="T833" s="495">
        <v>220509</v>
      </c>
      <c r="U833" s="555">
        <v>13950420</v>
      </c>
      <c r="V833" s="300">
        <v>46217</v>
      </c>
      <c r="W833" s="301" t="s">
        <v>4706</v>
      </c>
      <c r="X833" s="302">
        <v>46218</v>
      </c>
      <c r="Y833" s="307">
        <v>46387</v>
      </c>
      <c r="Z833" s="299"/>
      <c r="AA833" s="295"/>
      <c r="AB833" s="303">
        <f>+U833/5.5</f>
        <v>2536440</v>
      </c>
      <c r="AC833" s="295"/>
      <c r="AD833" s="632" t="s">
        <v>4707</v>
      </c>
      <c r="AE833" s="295">
        <v>0</v>
      </c>
      <c r="AF833" s="295">
        <v>0</v>
      </c>
      <c r="AG833" s="295">
        <v>0</v>
      </c>
      <c r="AH833" s="295" t="s">
        <v>4708</v>
      </c>
      <c r="AI833" s="295">
        <v>3124717894</v>
      </c>
      <c r="AJ833" s="312" t="s">
        <v>4709</v>
      </c>
      <c r="AK833" s="306">
        <v>37467</v>
      </c>
      <c r="AL833" s="293">
        <v>24</v>
      </c>
      <c r="AM833" s="301" t="s">
        <v>4704</v>
      </c>
      <c r="AN833" s="301" t="s">
        <v>4688</v>
      </c>
    </row>
    <row r="834" spans="1:40" ht="17.25" customHeight="1" x14ac:dyDescent="0.3">
      <c r="A834" s="572">
        <v>833</v>
      </c>
      <c r="B834" s="525" t="s">
        <v>1248</v>
      </c>
      <c r="C834" s="295" t="s">
        <v>1466</v>
      </c>
      <c r="D834" s="232" t="s">
        <v>4699</v>
      </c>
      <c r="E834" s="293" t="s">
        <v>62</v>
      </c>
      <c r="F834" s="296" t="s">
        <v>769</v>
      </c>
      <c r="G834" s="545" t="s">
        <v>1325</v>
      </c>
      <c r="H834" s="555">
        <v>18000000</v>
      </c>
      <c r="I834" s="295" t="s">
        <v>4710</v>
      </c>
      <c r="J834" s="508">
        <v>1108232071</v>
      </c>
      <c r="K834" s="538" t="s">
        <v>2548</v>
      </c>
      <c r="L834" s="297">
        <v>1</v>
      </c>
      <c r="M834" s="297">
        <v>1836</v>
      </c>
      <c r="N834" s="299">
        <v>46209</v>
      </c>
      <c r="O834" s="561">
        <v>18000000</v>
      </c>
      <c r="P834" s="302">
        <v>46213</v>
      </c>
      <c r="Q834" s="293" t="s">
        <v>50</v>
      </c>
      <c r="R834" s="302">
        <v>46217</v>
      </c>
      <c r="S834" s="293">
        <v>2279</v>
      </c>
      <c r="T834" s="495">
        <v>221204</v>
      </c>
      <c r="U834" s="555">
        <v>18000000</v>
      </c>
      <c r="V834" s="300">
        <v>46217</v>
      </c>
      <c r="W834" s="301">
        <v>100057886</v>
      </c>
      <c r="X834" s="302">
        <v>46218</v>
      </c>
      <c r="Y834" s="307">
        <v>46309</v>
      </c>
      <c r="Z834" s="299"/>
      <c r="AA834" s="295"/>
      <c r="AB834" s="303">
        <f t="shared" ref="AB834:AB835" si="514">+U834/3</f>
        <v>6000000</v>
      </c>
      <c r="AC834" s="295"/>
      <c r="AD834" s="633" t="s">
        <v>4711</v>
      </c>
      <c r="AE834" s="295">
        <v>0</v>
      </c>
      <c r="AF834" s="295">
        <v>0</v>
      </c>
      <c r="AG834" s="295">
        <v>0</v>
      </c>
      <c r="AH834" s="295" t="s">
        <v>4712</v>
      </c>
      <c r="AI834" s="295">
        <v>3132391580</v>
      </c>
      <c r="AJ834" s="312" t="s">
        <v>1375</v>
      </c>
      <c r="AK834" s="306">
        <v>31592</v>
      </c>
      <c r="AL834" s="293">
        <v>40</v>
      </c>
      <c r="AM834" s="301" t="s">
        <v>4713</v>
      </c>
      <c r="AN834" s="697" t="s">
        <v>1248</v>
      </c>
    </row>
    <row r="835" spans="1:40" ht="17.25" customHeight="1" x14ac:dyDescent="0.3">
      <c r="A835" s="576">
        <v>834</v>
      </c>
      <c r="B835" s="525" t="s">
        <v>1248</v>
      </c>
      <c r="C835" s="295" t="s">
        <v>1249</v>
      </c>
      <c r="D835" s="294" t="s">
        <v>1323</v>
      </c>
      <c r="E835" s="293" t="s">
        <v>62</v>
      </c>
      <c r="F835" s="296" t="s">
        <v>769</v>
      </c>
      <c r="G835" s="545" t="s">
        <v>1325</v>
      </c>
      <c r="H835" s="555">
        <v>18000000</v>
      </c>
      <c r="I835" s="295" t="s">
        <v>1326</v>
      </c>
      <c r="J835" s="508">
        <v>1110591836</v>
      </c>
      <c r="K835" s="538" t="s">
        <v>89</v>
      </c>
      <c r="L835" s="297">
        <v>5</v>
      </c>
      <c r="M835" s="297">
        <v>1843</v>
      </c>
      <c r="N835" s="299">
        <v>46210</v>
      </c>
      <c r="O835" s="561">
        <f t="shared" ref="O835" si="515">+H835</f>
        <v>18000000</v>
      </c>
      <c r="P835" s="302">
        <v>46213</v>
      </c>
      <c r="Q835" s="293" t="s">
        <v>50</v>
      </c>
      <c r="R835" s="302">
        <v>46217</v>
      </c>
      <c r="S835" s="293">
        <v>2280</v>
      </c>
      <c r="T835" s="495">
        <v>221204</v>
      </c>
      <c r="U835" s="555">
        <f t="shared" ref="U835" si="516">+H835</f>
        <v>18000000</v>
      </c>
      <c r="V835" s="300">
        <v>46213</v>
      </c>
      <c r="W835" s="301">
        <v>100057870</v>
      </c>
      <c r="X835" s="302">
        <v>46222</v>
      </c>
      <c r="Y835" s="307">
        <v>46313</v>
      </c>
      <c r="Z835" s="307"/>
      <c r="AA835" s="298"/>
      <c r="AB835" s="303">
        <f t="shared" si="514"/>
        <v>6000000</v>
      </c>
      <c r="AC835" s="310"/>
      <c r="AD835" s="632" t="s">
        <v>4714</v>
      </c>
      <c r="AE835" s="295">
        <v>0</v>
      </c>
      <c r="AF835" s="295">
        <v>0</v>
      </c>
      <c r="AG835" s="295">
        <v>0</v>
      </c>
      <c r="AH835" s="295" t="s">
        <v>1328</v>
      </c>
      <c r="AI835" s="295">
        <v>2758699</v>
      </c>
      <c r="AJ835" s="312" t="s">
        <v>1329</v>
      </c>
      <c r="AK835" s="306">
        <v>35979</v>
      </c>
      <c r="AL835" s="293">
        <v>27</v>
      </c>
      <c r="AM835" s="301" t="s">
        <v>1347</v>
      </c>
      <c r="AN835" s="301" t="s">
        <v>1248</v>
      </c>
    </row>
    <row r="836" spans="1:40" ht="17.25" customHeight="1" x14ac:dyDescent="0.3">
      <c r="A836" s="580">
        <v>835</v>
      </c>
      <c r="B836" s="525" t="s">
        <v>1248</v>
      </c>
      <c r="C836" s="295" t="s">
        <v>1466</v>
      </c>
      <c r="D836" s="294" t="s">
        <v>4715</v>
      </c>
      <c r="E836" s="293" t="s">
        <v>62</v>
      </c>
      <c r="F836" s="296" t="s">
        <v>4716</v>
      </c>
      <c r="G836" s="545" t="s">
        <v>4717</v>
      </c>
      <c r="H836" s="555">
        <v>9000000</v>
      </c>
      <c r="I836" s="295" t="s">
        <v>4718</v>
      </c>
      <c r="J836" s="508">
        <v>65755834</v>
      </c>
      <c r="K836" s="538" t="s">
        <v>89</v>
      </c>
      <c r="L836" s="297">
        <v>2</v>
      </c>
      <c r="M836" s="297">
        <v>1850</v>
      </c>
      <c r="N836" s="299">
        <v>46210</v>
      </c>
      <c r="O836" s="561">
        <v>9000000</v>
      </c>
      <c r="P836" s="302">
        <v>46217</v>
      </c>
      <c r="Q836" s="293" t="s">
        <v>50</v>
      </c>
      <c r="R836" s="302">
        <v>46218</v>
      </c>
      <c r="S836" s="293">
        <v>2283</v>
      </c>
      <c r="T836" s="495">
        <v>221204</v>
      </c>
      <c r="U836" s="555">
        <v>9000000</v>
      </c>
      <c r="V836" s="300">
        <v>46218</v>
      </c>
      <c r="W836" s="301" t="s">
        <v>4719</v>
      </c>
      <c r="X836" s="302">
        <v>46219</v>
      </c>
      <c r="Y836" s="307">
        <v>46310</v>
      </c>
      <c r="Z836" s="299"/>
      <c r="AA836" s="295"/>
      <c r="AB836" s="303">
        <f>+U836/3</f>
        <v>3000000</v>
      </c>
      <c r="AC836" s="295"/>
      <c r="AD836" s="633" t="s">
        <v>4720</v>
      </c>
      <c r="AE836" s="295">
        <v>0</v>
      </c>
      <c r="AF836" s="295">
        <v>0</v>
      </c>
      <c r="AG836" s="295">
        <v>0</v>
      </c>
      <c r="AH836" s="295" t="s">
        <v>4721</v>
      </c>
      <c r="AI836" s="295">
        <v>3165049009</v>
      </c>
      <c r="AJ836" s="312" t="s">
        <v>4722</v>
      </c>
      <c r="AK836" s="306">
        <v>26263</v>
      </c>
      <c r="AL836" s="293">
        <v>55</v>
      </c>
      <c r="AM836" s="301" t="s">
        <v>4716</v>
      </c>
      <c r="AN836" s="301" t="s">
        <v>1248</v>
      </c>
    </row>
    <row r="837" spans="1:40" ht="17.25" customHeight="1" x14ac:dyDescent="0.3">
      <c r="A837" s="572">
        <v>836</v>
      </c>
      <c r="B837" s="525" t="s">
        <v>41</v>
      </c>
      <c r="C837" s="295" t="s">
        <v>84</v>
      </c>
      <c r="D837" s="295" t="s">
        <v>85</v>
      </c>
      <c r="E837" s="293" t="s">
        <v>62</v>
      </c>
      <c r="F837" s="295" t="s">
        <v>86</v>
      </c>
      <c r="G837" s="545" t="s">
        <v>64</v>
      </c>
      <c r="H837" s="555">
        <v>4300000</v>
      </c>
      <c r="I837" s="295" t="s">
        <v>3829</v>
      </c>
      <c r="J837" s="508">
        <v>1006031876</v>
      </c>
      <c r="K837" s="533" t="s">
        <v>89</v>
      </c>
      <c r="L837" s="297">
        <v>0</v>
      </c>
      <c r="M837" s="297">
        <v>1848</v>
      </c>
      <c r="N837" s="298">
        <v>46210</v>
      </c>
      <c r="O837" s="561">
        <f t="shared" ref="O837" si="517">+H837</f>
        <v>4300000</v>
      </c>
      <c r="P837" s="302">
        <v>46217</v>
      </c>
      <c r="Q837" s="293" t="s">
        <v>50</v>
      </c>
      <c r="R837" s="302">
        <v>46217</v>
      </c>
      <c r="S837" s="293">
        <v>2281</v>
      </c>
      <c r="T837" s="495">
        <v>2101020301</v>
      </c>
      <c r="U837" s="555">
        <f t="shared" ref="U837" si="518">+H837</f>
        <v>4300000</v>
      </c>
      <c r="V837" s="300">
        <v>46217</v>
      </c>
      <c r="W837" s="301" t="s">
        <v>4723</v>
      </c>
      <c r="X837" s="302">
        <v>46218</v>
      </c>
      <c r="Y837" s="307">
        <v>46248</v>
      </c>
      <c r="Z837" s="299"/>
      <c r="AA837" s="298"/>
      <c r="AB837" s="303">
        <f>+U837</f>
        <v>4300000</v>
      </c>
      <c r="AC837" s="310"/>
      <c r="AD837" s="632" t="s">
        <v>4724</v>
      </c>
      <c r="AE837" s="295">
        <v>0</v>
      </c>
      <c r="AF837" s="295">
        <v>0</v>
      </c>
      <c r="AG837" s="295">
        <v>0</v>
      </c>
      <c r="AH837" s="295" t="s">
        <v>3832</v>
      </c>
      <c r="AI837" s="295">
        <v>3023099707</v>
      </c>
      <c r="AJ837" s="312" t="s">
        <v>3833</v>
      </c>
      <c r="AK837" s="306">
        <v>37027</v>
      </c>
      <c r="AL837" s="293">
        <v>24</v>
      </c>
      <c r="AM837" s="301" t="s">
        <v>3828</v>
      </c>
      <c r="AN837" s="301" t="s">
        <v>94</v>
      </c>
    </row>
    <row r="838" spans="1:40" ht="17.25" customHeight="1" x14ac:dyDescent="0.3">
      <c r="A838" s="580">
        <v>837</v>
      </c>
      <c r="B838" s="525" t="s">
        <v>1248</v>
      </c>
      <c r="C838" s="295" t="s">
        <v>1466</v>
      </c>
      <c r="D838" s="294" t="s">
        <v>4715</v>
      </c>
      <c r="E838" s="293" t="s">
        <v>62</v>
      </c>
      <c r="F838" s="296" t="s">
        <v>4716</v>
      </c>
      <c r="G838" s="545" t="s">
        <v>4717</v>
      </c>
      <c r="H838" s="555">
        <v>9000000</v>
      </c>
      <c r="I838" s="295" t="s">
        <v>1366</v>
      </c>
      <c r="J838" s="508">
        <v>1110560653</v>
      </c>
      <c r="K838" s="538" t="s">
        <v>89</v>
      </c>
      <c r="L838" s="297">
        <v>1</v>
      </c>
      <c r="M838" s="297">
        <v>1849</v>
      </c>
      <c r="N838" s="299">
        <v>46210</v>
      </c>
      <c r="O838" s="561">
        <v>9000000</v>
      </c>
      <c r="P838" s="302">
        <v>46217</v>
      </c>
      <c r="Q838" s="293" t="s">
        <v>50</v>
      </c>
      <c r="R838" s="302">
        <v>46217</v>
      </c>
      <c r="S838" s="293">
        <v>2282</v>
      </c>
      <c r="T838" s="495">
        <v>221204</v>
      </c>
      <c r="U838" s="555">
        <v>9000000</v>
      </c>
      <c r="V838" s="300">
        <v>46217</v>
      </c>
      <c r="W838" s="301">
        <v>100057907</v>
      </c>
      <c r="X838" s="302">
        <v>46219</v>
      </c>
      <c r="Y838" s="307">
        <v>46310</v>
      </c>
      <c r="Z838" s="299"/>
      <c r="AA838" s="295"/>
      <c r="AB838" s="303">
        <f>+U838/3</f>
        <v>3000000</v>
      </c>
      <c r="AC838" s="295"/>
      <c r="AD838" s="633" t="s">
        <v>4725</v>
      </c>
      <c r="AE838" s="295">
        <v>0</v>
      </c>
      <c r="AF838" s="295">
        <v>0</v>
      </c>
      <c r="AG838" s="295">
        <v>0</v>
      </c>
      <c r="AH838" s="295" t="s">
        <v>4726</v>
      </c>
      <c r="AI838" s="295">
        <v>3112906809</v>
      </c>
      <c r="AJ838" s="312" t="s">
        <v>4727</v>
      </c>
      <c r="AK838" s="306">
        <v>34806</v>
      </c>
      <c r="AL838" s="293">
        <v>31</v>
      </c>
      <c r="AM838" s="301" t="s">
        <v>4716</v>
      </c>
      <c r="AN838" s="301" t="s">
        <v>1248</v>
      </c>
    </row>
    <row r="839" spans="1:40" ht="17.25" customHeight="1" x14ac:dyDescent="0.3">
      <c r="A839" s="572">
        <v>838</v>
      </c>
      <c r="B839" s="529" t="s">
        <v>41</v>
      </c>
      <c r="C839" s="294" t="s">
        <v>928</v>
      </c>
      <c r="D839" s="294" t="s">
        <v>929</v>
      </c>
      <c r="E839" s="316" t="s">
        <v>62</v>
      </c>
      <c r="F839" s="335" t="s">
        <v>930</v>
      </c>
      <c r="G839" s="361" t="s">
        <v>156</v>
      </c>
      <c r="H839" s="555">
        <v>13445022</v>
      </c>
      <c r="I839" s="294" t="s">
        <v>931</v>
      </c>
      <c r="J839" s="514">
        <v>14236617</v>
      </c>
      <c r="K839" s="537" t="s">
        <v>89</v>
      </c>
      <c r="L839" s="336">
        <v>9</v>
      </c>
      <c r="M839" s="336">
        <v>1857</v>
      </c>
      <c r="N839" s="315">
        <v>46213</v>
      </c>
      <c r="O839" s="561">
        <f t="shared" ref="O839:O840" si="519">+H839</f>
        <v>13445022</v>
      </c>
      <c r="P839" s="338">
        <v>46220</v>
      </c>
      <c r="Q839" s="316" t="s">
        <v>50</v>
      </c>
      <c r="R839" s="338">
        <v>46129</v>
      </c>
      <c r="S839" s="316">
        <v>2286</v>
      </c>
      <c r="T839" s="497">
        <v>21010301</v>
      </c>
      <c r="U839" s="555">
        <f t="shared" ref="U839" si="520">+H839</f>
        <v>13445022</v>
      </c>
      <c r="V839" s="337">
        <v>46220</v>
      </c>
      <c r="W839" s="317" t="s">
        <v>4728</v>
      </c>
      <c r="X839" s="338">
        <v>46225</v>
      </c>
      <c r="Y839" s="307">
        <v>46286</v>
      </c>
      <c r="Z839" s="307"/>
      <c r="AA839" s="298"/>
      <c r="AB839" s="303">
        <f>+U839/2</f>
        <v>6722511</v>
      </c>
      <c r="AC839" s="345"/>
      <c r="AD839" s="632" t="s">
        <v>4729</v>
      </c>
      <c r="AE839" s="295">
        <v>0</v>
      </c>
      <c r="AF839" s="295">
        <v>0</v>
      </c>
      <c r="AG839" s="295">
        <v>0</v>
      </c>
      <c r="AH839" s="294" t="s">
        <v>934</v>
      </c>
      <c r="AI839" s="294">
        <v>3115918005</v>
      </c>
      <c r="AJ839" s="305" t="s">
        <v>935</v>
      </c>
      <c r="AK839" s="315">
        <v>22341</v>
      </c>
      <c r="AL839" s="316">
        <v>65</v>
      </c>
      <c r="AM839" s="317" t="s">
        <v>72</v>
      </c>
      <c r="AN839" s="317" t="s">
        <v>156</v>
      </c>
    </row>
    <row r="840" spans="1:40" ht="17.25" customHeight="1" x14ac:dyDescent="0.3">
      <c r="A840" s="582">
        <v>839</v>
      </c>
      <c r="B840" s="526" t="s">
        <v>41</v>
      </c>
      <c r="C840" s="412" t="s">
        <v>1213</v>
      </c>
      <c r="D840" s="412" t="s">
        <v>1214</v>
      </c>
      <c r="E840" s="411" t="s">
        <v>62</v>
      </c>
      <c r="F840" s="413" t="s">
        <v>1215</v>
      </c>
      <c r="G840" s="546" t="s">
        <v>1216</v>
      </c>
      <c r="H840" s="556">
        <v>20167533</v>
      </c>
      <c r="I840" s="412" t="s">
        <v>1217</v>
      </c>
      <c r="J840" s="510">
        <v>1110472335</v>
      </c>
      <c r="K840" s="542" t="s">
        <v>89</v>
      </c>
      <c r="L840" s="414">
        <v>7</v>
      </c>
      <c r="M840" s="414">
        <v>1859</v>
      </c>
      <c r="N840" s="416">
        <v>46213</v>
      </c>
      <c r="O840" s="562">
        <f t="shared" si="519"/>
        <v>20167533</v>
      </c>
      <c r="P840" s="419">
        <v>46220</v>
      </c>
      <c r="Q840" s="411" t="s">
        <v>50</v>
      </c>
      <c r="R840" s="419">
        <v>46220</v>
      </c>
      <c r="S840" s="411">
        <v>2287</v>
      </c>
      <c r="T840" s="502">
        <v>2101010301</v>
      </c>
      <c r="U840" s="556">
        <f t="shared" ref="U840" si="521">+O840</f>
        <v>20167533</v>
      </c>
      <c r="V840" s="417">
        <v>46220</v>
      </c>
      <c r="W840" s="418" t="s">
        <v>4730</v>
      </c>
      <c r="X840" s="419">
        <v>46225</v>
      </c>
      <c r="Y840" s="420">
        <v>46316</v>
      </c>
      <c r="Z840" s="416"/>
      <c r="AA840" s="412"/>
      <c r="AB840" s="449">
        <f>+U840/3</f>
        <v>6722511</v>
      </c>
      <c r="AC840" s="412"/>
      <c r="AD840" s="633" t="s">
        <v>4731</v>
      </c>
      <c r="AE840" s="295">
        <v>0</v>
      </c>
      <c r="AF840" s="295">
        <v>0</v>
      </c>
      <c r="AG840" s="295">
        <v>0</v>
      </c>
      <c r="AH840" s="412" t="s">
        <v>1220</v>
      </c>
      <c r="AI840" s="412">
        <v>3102195133</v>
      </c>
      <c r="AJ840" s="424" t="s">
        <v>1221</v>
      </c>
      <c r="AK840" s="425">
        <v>32301</v>
      </c>
      <c r="AL840" s="411">
        <v>37</v>
      </c>
      <c r="AM840" s="418" t="s">
        <v>1215</v>
      </c>
      <c r="AN840" s="418" t="s">
        <v>1216</v>
      </c>
    </row>
    <row r="841" spans="1:40" ht="17.25" customHeight="1" x14ac:dyDescent="0.3">
      <c r="A841" s="580">
        <v>840</v>
      </c>
      <c r="B841" s="525" t="s">
        <v>1677</v>
      </c>
      <c r="C841" s="295" t="s">
        <v>1466</v>
      </c>
      <c r="D841" s="295" t="s">
        <v>4732</v>
      </c>
      <c r="E841" s="293" t="s">
        <v>62</v>
      </c>
      <c r="F841" s="296" t="s">
        <v>178</v>
      </c>
      <c r="G841" s="545" t="s">
        <v>4733</v>
      </c>
      <c r="H841" s="555">
        <v>18464124</v>
      </c>
      <c r="I841" s="295" t="s">
        <v>4734</v>
      </c>
      <c r="J841" s="508">
        <v>93372941</v>
      </c>
      <c r="K841" s="538" t="s">
        <v>89</v>
      </c>
      <c r="L841" s="297">
        <v>1</v>
      </c>
      <c r="M841" s="297">
        <v>1477</v>
      </c>
      <c r="N841" s="299">
        <v>46129</v>
      </c>
      <c r="O841" s="561">
        <v>184772020</v>
      </c>
      <c r="P841" s="302">
        <v>46220</v>
      </c>
      <c r="Q841" s="293" t="s">
        <v>50</v>
      </c>
      <c r="R841" s="302">
        <v>46220</v>
      </c>
      <c r="S841" s="293">
        <v>2288</v>
      </c>
      <c r="T841" s="495">
        <v>220302</v>
      </c>
      <c r="U841" s="555">
        <v>18464124</v>
      </c>
      <c r="V841" s="300">
        <v>46221</v>
      </c>
      <c r="W841" s="301" t="s">
        <v>4735</v>
      </c>
      <c r="X841" s="302">
        <v>46226</v>
      </c>
      <c r="Y841" s="307">
        <v>46387</v>
      </c>
      <c r="Z841" s="299"/>
      <c r="AA841" s="295"/>
      <c r="AB841" s="449">
        <f>+U841/5.5</f>
        <v>3357113.4545454546</v>
      </c>
      <c r="AC841" s="295"/>
      <c r="AD841" s="632" t="s">
        <v>4736</v>
      </c>
      <c r="AE841" s="295">
        <v>0</v>
      </c>
      <c r="AF841" s="295">
        <v>0</v>
      </c>
      <c r="AG841" s="295">
        <v>0</v>
      </c>
      <c r="AH841" s="295" t="s">
        <v>4737</v>
      </c>
      <c r="AI841" s="295">
        <v>3209630757</v>
      </c>
      <c r="AJ841" s="312" t="s">
        <v>4738</v>
      </c>
      <c r="AK841" s="306">
        <v>25094</v>
      </c>
      <c r="AL841" s="293">
        <v>58</v>
      </c>
      <c r="AM841" s="301" t="s">
        <v>178</v>
      </c>
      <c r="AN841" s="301" t="s">
        <v>4739</v>
      </c>
    </row>
    <row r="842" spans="1:40" ht="17.25" customHeight="1" x14ac:dyDescent="0.3">
      <c r="A842" s="580">
        <v>841</v>
      </c>
      <c r="B842" s="525" t="s">
        <v>1677</v>
      </c>
      <c r="C842" s="295" t="s">
        <v>1466</v>
      </c>
      <c r="D842" s="295" t="s">
        <v>4732</v>
      </c>
      <c r="E842" s="293" t="s">
        <v>62</v>
      </c>
      <c r="F842" s="296" t="s">
        <v>178</v>
      </c>
      <c r="G842" s="545" t="s">
        <v>4733</v>
      </c>
      <c r="H842" s="555">
        <v>18464124</v>
      </c>
      <c r="I842" s="295" t="s">
        <v>4740</v>
      </c>
      <c r="J842" s="508">
        <v>93381760</v>
      </c>
      <c r="K842" s="538" t="s">
        <v>89</v>
      </c>
      <c r="L842" s="297">
        <v>1</v>
      </c>
      <c r="M842" s="297">
        <v>1477</v>
      </c>
      <c r="N842" s="299">
        <v>46129</v>
      </c>
      <c r="O842" s="561">
        <v>184772020</v>
      </c>
      <c r="P842" s="302">
        <v>46220</v>
      </c>
      <c r="Q842" s="293" t="s">
        <v>50</v>
      </c>
      <c r="R842" s="302">
        <v>46225</v>
      </c>
      <c r="S842" s="293">
        <v>2303</v>
      </c>
      <c r="T842" s="495">
        <v>220302</v>
      </c>
      <c r="U842" s="555">
        <v>18464124</v>
      </c>
      <c r="V842" s="300">
        <v>46221</v>
      </c>
      <c r="W842" s="301">
        <v>100058059</v>
      </c>
      <c r="X842" s="302">
        <v>46226</v>
      </c>
      <c r="Y842" s="307">
        <v>46387</v>
      </c>
      <c r="Z842" s="299"/>
      <c r="AA842" s="295"/>
      <c r="AB842" s="449">
        <f>+U842/5.5</f>
        <v>3357113.4545454546</v>
      </c>
      <c r="AC842" s="295"/>
      <c r="AD842" s="633" t="s">
        <v>4741</v>
      </c>
      <c r="AE842" s="295">
        <v>0</v>
      </c>
      <c r="AF842" s="295">
        <v>0</v>
      </c>
      <c r="AG842" s="295">
        <v>0</v>
      </c>
      <c r="AH842" s="295" t="s">
        <v>4742</v>
      </c>
      <c r="AI842" s="295">
        <v>3134567616</v>
      </c>
      <c r="AJ842" s="312" t="s">
        <v>4743</v>
      </c>
      <c r="AK842" s="306">
        <v>25244</v>
      </c>
      <c r="AL842" s="293">
        <v>56</v>
      </c>
      <c r="AM842" s="301" t="s">
        <v>4744</v>
      </c>
      <c r="AN842" s="301" t="s">
        <v>4739</v>
      </c>
    </row>
    <row r="843" spans="1:40" ht="17.25" customHeight="1" x14ac:dyDescent="0.3">
      <c r="A843" s="580">
        <v>842</v>
      </c>
      <c r="B843" s="526" t="s">
        <v>1677</v>
      </c>
      <c r="C843" s="412" t="s">
        <v>1466</v>
      </c>
      <c r="D843" s="412" t="s">
        <v>4745</v>
      </c>
      <c r="E843" s="411" t="s">
        <v>62</v>
      </c>
      <c r="F843" s="413" t="s">
        <v>4746</v>
      </c>
      <c r="G843" s="545" t="s">
        <v>4733</v>
      </c>
      <c r="H843" s="555">
        <v>18464124</v>
      </c>
      <c r="I843" s="295" t="s">
        <v>4747</v>
      </c>
      <c r="J843" s="508">
        <v>1104544500</v>
      </c>
      <c r="K843" s="538" t="s">
        <v>89</v>
      </c>
      <c r="L843" s="297">
        <v>4</v>
      </c>
      <c r="M843" s="297">
        <v>1477</v>
      </c>
      <c r="N843" s="299">
        <v>46129</v>
      </c>
      <c r="O843" s="561">
        <v>184772020</v>
      </c>
      <c r="P843" s="302">
        <v>46220</v>
      </c>
      <c r="Q843" s="293" t="s">
        <v>50</v>
      </c>
      <c r="R843" s="302">
        <v>46220</v>
      </c>
      <c r="S843" s="293">
        <v>2289</v>
      </c>
      <c r="T843" s="495">
        <v>220302</v>
      </c>
      <c r="U843" s="555">
        <v>18464124</v>
      </c>
      <c r="V843" s="300">
        <v>46220</v>
      </c>
      <c r="W843" s="301" t="s">
        <v>4748</v>
      </c>
      <c r="X843" s="302">
        <v>46226</v>
      </c>
      <c r="Y843" s="307">
        <v>46387</v>
      </c>
      <c r="Z843" s="299"/>
      <c r="AA843" s="295"/>
      <c r="AB843" s="449">
        <f>+U843/5.5</f>
        <v>3357113.4545454546</v>
      </c>
      <c r="AC843" s="295"/>
      <c r="AD843" s="632" t="s">
        <v>4749</v>
      </c>
      <c r="AE843" s="295">
        <v>0</v>
      </c>
      <c r="AF843" s="295">
        <v>0</v>
      </c>
      <c r="AG843" s="295">
        <v>0</v>
      </c>
      <c r="AH843" s="295" t="s">
        <v>4750</v>
      </c>
      <c r="AI843" s="295">
        <v>3133427745</v>
      </c>
      <c r="AJ843" s="312" t="s">
        <v>4751</v>
      </c>
      <c r="AK843" s="306">
        <v>38166</v>
      </c>
      <c r="AL843" s="293">
        <v>22</v>
      </c>
      <c r="AM843" s="301" t="s">
        <v>4746</v>
      </c>
      <c r="AN843" s="301" t="s">
        <v>4739</v>
      </c>
    </row>
    <row r="844" spans="1:40" ht="17.25" customHeight="1" x14ac:dyDescent="0.3">
      <c r="A844" s="585">
        <v>843</v>
      </c>
      <c r="B844" s="525" t="s">
        <v>1677</v>
      </c>
      <c r="C844" s="295" t="s">
        <v>1466</v>
      </c>
      <c r="D844" s="295" t="s">
        <v>4745</v>
      </c>
      <c r="E844" s="293" t="s">
        <v>62</v>
      </c>
      <c r="F844" s="296" t="s">
        <v>4752</v>
      </c>
      <c r="G844" s="551" t="s">
        <v>4733</v>
      </c>
      <c r="H844" s="555">
        <v>18464124</v>
      </c>
      <c r="I844" s="295" t="s">
        <v>4753</v>
      </c>
      <c r="J844" s="508" t="s">
        <v>4754</v>
      </c>
      <c r="K844" s="538" t="s">
        <v>89</v>
      </c>
      <c r="L844" s="297">
        <v>1</v>
      </c>
      <c r="M844" s="297">
        <v>1477</v>
      </c>
      <c r="N844" s="299">
        <v>46129</v>
      </c>
      <c r="O844" s="561">
        <v>184772020</v>
      </c>
      <c r="P844" s="302">
        <v>46220</v>
      </c>
      <c r="Q844" s="293" t="s">
        <v>50</v>
      </c>
      <c r="R844" s="302">
        <v>46220</v>
      </c>
      <c r="S844" s="293">
        <v>2290</v>
      </c>
      <c r="T844" s="495">
        <v>220302</v>
      </c>
      <c r="U844" s="555">
        <v>18464124</v>
      </c>
      <c r="V844" s="300">
        <v>46224</v>
      </c>
      <c r="W844" s="301" t="s">
        <v>4755</v>
      </c>
      <c r="X844" s="302">
        <v>46231</v>
      </c>
      <c r="Y844" s="307">
        <v>46387</v>
      </c>
      <c r="Z844" s="299"/>
      <c r="AA844" s="295"/>
      <c r="AB844" s="449">
        <f>+U844/5.5</f>
        <v>3357113.4545454546</v>
      </c>
      <c r="AC844" s="295"/>
      <c r="AD844" s="633" t="s">
        <v>4756</v>
      </c>
      <c r="AE844" s="295">
        <v>0</v>
      </c>
      <c r="AF844" s="295">
        <v>0</v>
      </c>
      <c r="AG844" s="295">
        <v>0</v>
      </c>
      <c r="AH844" s="295" t="s">
        <v>4757</v>
      </c>
      <c r="AI844" s="295">
        <v>3243600062</v>
      </c>
      <c r="AJ844" s="312" t="s">
        <v>4758</v>
      </c>
      <c r="AK844" s="306">
        <v>28914</v>
      </c>
      <c r="AL844" s="293">
        <v>47</v>
      </c>
      <c r="AM844" s="301" t="s">
        <v>4752</v>
      </c>
      <c r="AN844" s="301" t="s">
        <v>4739</v>
      </c>
    </row>
    <row r="845" spans="1:40" ht="17.25" customHeight="1" x14ac:dyDescent="0.3">
      <c r="A845" s="587">
        <v>844</v>
      </c>
      <c r="B845" s="529" t="s">
        <v>41</v>
      </c>
      <c r="C845" s="294" t="s">
        <v>928</v>
      </c>
      <c r="D845" s="262" t="s">
        <v>4759</v>
      </c>
      <c r="E845" s="316" t="s">
        <v>62</v>
      </c>
      <c r="F845" s="335" t="s">
        <v>314</v>
      </c>
      <c r="G845" s="552" t="s">
        <v>156</v>
      </c>
      <c r="H845" s="555">
        <v>18000000</v>
      </c>
      <c r="I845" s="294" t="s">
        <v>931</v>
      </c>
      <c r="J845" s="514">
        <v>14236617</v>
      </c>
      <c r="K845" s="537" t="s">
        <v>89</v>
      </c>
      <c r="L845" s="336">
        <v>9</v>
      </c>
      <c r="M845" s="336">
        <v>1856</v>
      </c>
      <c r="N845" s="315">
        <v>46213</v>
      </c>
      <c r="O845" s="561">
        <f t="shared" ref="O845:O846" si="522">+H845</f>
        <v>18000000</v>
      </c>
      <c r="P845" s="338">
        <v>46220</v>
      </c>
      <c r="Q845" s="316" t="s">
        <v>50</v>
      </c>
      <c r="R845" s="338">
        <v>46224</v>
      </c>
      <c r="S845" s="316">
        <v>2292</v>
      </c>
      <c r="T845" s="497">
        <v>2101010301</v>
      </c>
      <c r="U845" s="555">
        <f t="shared" ref="U845:U846" si="523">+H845</f>
        <v>18000000</v>
      </c>
      <c r="V845" s="337">
        <v>46226</v>
      </c>
      <c r="W845" s="317" t="s">
        <v>4760</v>
      </c>
      <c r="X845" s="338" t="s">
        <v>4761</v>
      </c>
      <c r="Y845" s="307" t="s">
        <v>892</v>
      </c>
      <c r="Z845" s="307"/>
      <c r="AA845" s="298"/>
      <c r="AB845" s="303">
        <f>+U845/3</f>
        <v>6000000</v>
      </c>
      <c r="AC845" s="345"/>
      <c r="AD845" s="632" t="s">
        <v>4762</v>
      </c>
      <c r="AE845" s="295">
        <v>0</v>
      </c>
      <c r="AF845" s="295">
        <v>0</v>
      </c>
      <c r="AG845" s="295">
        <v>0</v>
      </c>
      <c r="AH845" s="294" t="s">
        <v>4763</v>
      </c>
      <c r="AI845" s="294">
        <v>3105523466</v>
      </c>
      <c r="AJ845" s="312" t="s">
        <v>4764</v>
      </c>
      <c r="AK845" s="315">
        <v>30713</v>
      </c>
      <c r="AL845" s="316">
        <v>42</v>
      </c>
      <c r="AM845" s="317" t="s">
        <v>314</v>
      </c>
      <c r="AN845" s="317" t="s">
        <v>156</v>
      </c>
    </row>
    <row r="846" spans="1:40" ht="17.25" customHeight="1" x14ac:dyDescent="0.3">
      <c r="A846" s="586">
        <v>845</v>
      </c>
      <c r="B846" s="525" t="s">
        <v>1677</v>
      </c>
      <c r="C846" s="295" t="s">
        <v>1466</v>
      </c>
      <c r="D846" s="232" t="s">
        <v>4765</v>
      </c>
      <c r="E846" s="293" t="s">
        <v>62</v>
      </c>
      <c r="F846" s="295" t="s">
        <v>434</v>
      </c>
      <c r="G846" s="551" t="s">
        <v>1677</v>
      </c>
      <c r="H846" s="555">
        <v>15500000</v>
      </c>
      <c r="I846" s="295" t="s">
        <v>1273</v>
      </c>
      <c r="J846" s="508">
        <v>1105680653</v>
      </c>
      <c r="K846" s="533" t="s">
        <v>1274</v>
      </c>
      <c r="L846" s="297">
        <v>8</v>
      </c>
      <c r="M846" s="297">
        <v>1476</v>
      </c>
      <c r="N846" s="298">
        <v>46129</v>
      </c>
      <c r="O846" s="561">
        <f t="shared" si="522"/>
        <v>15500000</v>
      </c>
      <c r="P846" s="302">
        <v>46224</v>
      </c>
      <c r="Q846" s="293" t="s">
        <v>50</v>
      </c>
      <c r="R846" s="302">
        <v>46225</v>
      </c>
      <c r="S846" s="293">
        <v>2304</v>
      </c>
      <c r="T846" s="495">
        <v>220302</v>
      </c>
      <c r="U846" s="555">
        <f t="shared" si="523"/>
        <v>15500000</v>
      </c>
      <c r="V846" s="300">
        <v>46225</v>
      </c>
      <c r="W846" s="301" t="s">
        <v>4766</v>
      </c>
      <c r="X846" s="302">
        <v>46231</v>
      </c>
      <c r="Y846" s="307">
        <v>46383</v>
      </c>
      <c r="Z846" s="307"/>
      <c r="AA846" s="298"/>
      <c r="AB846" s="303">
        <f>+U846/5</f>
        <v>3100000</v>
      </c>
      <c r="AC846" s="295"/>
      <c r="AD846" s="633" t="s">
        <v>4767</v>
      </c>
      <c r="AE846" s="295">
        <v>0</v>
      </c>
      <c r="AF846" s="295">
        <v>0</v>
      </c>
      <c r="AG846" s="295">
        <v>0</v>
      </c>
      <c r="AH846" s="295" t="s">
        <v>1278</v>
      </c>
      <c r="AI846" s="295">
        <v>3135486363</v>
      </c>
      <c r="AJ846" s="312" t="s">
        <v>750</v>
      </c>
      <c r="AK846" s="306">
        <v>33036</v>
      </c>
      <c r="AL846" s="293">
        <v>35</v>
      </c>
      <c r="AM846" s="301" t="s">
        <v>4768</v>
      </c>
      <c r="AN846" s="301" t="s">
        <v>1677</v>
      </c>
    </row>
    <row r="847" spans="1:40" ht="17.25" customHeight="1" x14ac:dyDescent="0.3">
      <c r="A847" s="586">
        <v>846</v>
      </c>
      <c r="B847" s="525" t="s">
        <v>1677</v>
      </c>
      <c r="C847" s="295" t="s">
        <v>1466</v>
      </c>
      <c r="D847" s="232" t="s">
        <v>4765</v>
      </c>
      <c r="E847" s="293" t="s">
        <v>62</v>
      </c>
      <c r="F847" s="295" t="s">
        <v>434</v>
      </c>
      <c r="G847" s="551" t="s">
        <v>1677</v>
      </c>
      <c r="H847" s="555">
        <v>15500000</v>
      </c>
      <c r="I847" s="295" t="s">
        <v>4769</v>
      </c>
      <c r="J847" s="508">
        <v>1019991597</v>
      </c>
      <c r="K847" s="533" t="s">
        <v>89</v>
      </c>
      <c r="L847" s="297">
        <v>6</v>
      </c>
      <c r="M847" s="297">
        <v>1476</v>
      </c>
      <c r="N847" s="298">
        <v>46129</v>
      </c>
      <c r="O847" s="561">
        <f t="shared" ref="O847" si="524">+H847</f>
        <v>15500000</v>
      </c>
      <c r="P847" s="302">
        <v>46224</v>
      </c>
      <c r="Q847" s="293" t="s">
        <v>50</v>
      </c>
      <c r="R847" s="302">
        <v>46225</v>
      </c>
      <c r="S847" s="293">
        <v>2305</v>
      </c>
      <c r="T847" s="495">
        <v>220302</v>
      </c>
      <c r="U847" s="555">
        <f t="shared" ref="U847" si="525">+H847</f>
        <v>15500000</v>
      </c>
      <c r="V847" s="300">
        <v>46227</v>
      </c>
      <c r="W847" s="301" t="s">
        <v>4770</v>
      </c>
      <c r="X847" s="302">
        <v>46232</v>
      </c>
      <c r="Y847" s="307">
        <v>46364</v>
      </c>
      <c r="Z847" s="307"/>
      <c r="AA847" s="298"/>
      <c r="AB847" s="303">
        <f>+U847/5</f>
        <v>3100000</v>
      </c>
      <c r="AC847" s="295"/>
      <c r="AD847" s="632" t="s">
        <v>4771</v>
      </c>
      <c r="AE847" s="295">
        <v>0</v>
      </c>
      <c r="AF847" s="295">
        <v>0</v>
      </c>
      <c r="AG847" s="295">
        <v>0</v>
      </c>
      <c r="AH847" s="295" t="s">
        <v>4772</v>
      </c>
      <c r="AI847" s="295">
        <v>3023886559</v>
      </c>
      <c r="AJ847" s="312" t="s">
        <v>4773</v>
      </c>
      <c r="AK847" s="306">
        <v>39200</v>
      </c>
      <c r="AL847" s="293">
        <v>19</v>
      </c>
      <c r="AM847" s="301" t="s">
        <v>4768</v>
      </c>
      <c r="AN847" s="301" t="s">
        <v>1677</v>
      </c>
    </row>
    <row r="848" spans="1:40" ht="17.25" customHeight="1" x14ac:dyDescent="0.3">
      <c r="A848" s="586">
        <v>847</v>
      </c>
      <c r="B848" s="525" t="s">
        <v>1677</v>
      </c>
      <c r="C848" s="295" t="s">
        <v>1466</v>
      </c>
      <c r="D848" s="232" t="s">
        <v>4765</v>
      </c>
      <c r="E848" s="293" t="s">
        <v>62</v>
      </c>
      <c r="F848" s="295" t="s">
        <v>434</v>
      </c>
      <c r="G848" s="551" t="s">
        <v>1677</v>
      </c>
      <c r="H848" s="555">
        <v>15500000</v>
      </c>
      <c r="I848" s="295" t="s">
        <v>4774</v>
      </c>
      <c r="J848" s="508">
        <v>1006020184</v>
      </c>
      <c r="K848" s="533" t="s">
        <v>399</v>
      </c>
      <c r="L848" s="297">
        <v>5</v>
      </c>
      <c r="M848" s="297">
        <v>1476</v>
      </c>
      <c r="N848" s="298">
        <v>46129</v>
      </c>
      <c r="O848" s="561">
        <f t="shared" ref="O848:O850" si="526">+H848</f>
        <v>15500000</v>
      </c>
      <c r="P848" s="302">
        <v>46224</v>
      </c>
      <c r="Q848" s="293" t="s">
        <v>50</v>
      </c>
      <c r="R848" s="302">
        <v>46225</v>
      </c>
      <c r="S848" s="293">
        <v>2307</v>
      </c>
      <c r="T848" s="495">
        <v>220302</v>
      </c>
      <c r="U848" s="555">
        <f t="shared" ref="U848:U849" si="527">+H848</f>
        <v>15500000</v>
      </c>
      <c r="V848" s="300">
        <v>46233</v>
      </c>
      <c r="W848" s="301" t="s">
        <v>4775</v>
      </c>
      <c r="X848" s="302">
        <v>46238</v>
      </c>
      <c r="Y848" s="307" t="s">
        <v>4776</v>
      </c>
      <c r="Z848" s="307"/>
      <c r="AA848" s="298"/>
      <c r="AB848" s="303">
        <f>+U848/5</f>
        <v>3100000</v>
      </c>
      <c r="AC848" s="295"/>
      <c r="AD848" s="633" t="s">
        <v>4777</v>
      </c>
      <c r="AE848" s="295">
        <v>0</v>
      </c>
      <c r="AF848" s="295">
        <v>0</v>
      </c>
      <c r="AG848" s="295">
        <v>0</v>
      </c>
      <c r="AH848" s="295" t="s">
        <v>4778</v>
      </c>
      <c r="AI848" s="295">
        <v>3143517086</v>
      </c>
      <c r="AJ848" s="312" t="s">
        <v>4779</v>
      </c>
      <c r="AK848" s="306">
        <v>37058</v>
      </c>
      <c r="AL848" s="293">
        <v>25</v>
      </c>
      <c r="AM848" s="301" t="s">
        <v>4768</v>
      </c>
      <c r="AN848" s="301" t="s">
        <v>1677</v>
      </c>
    </row>
    <row r="849" spans="1:40" ht="17.25" customHeight="1" x14ac:dyDescent="0.3">
      <c r="A849" s="572">
        <v>848</v>
      </c>
      <c r="B849" s="525" t="s">
        <v>41</v>
      </c>
      <c r="C849" s="295" t="s">
        <v>312</v>
      </c>
      <c r="D849" s="294" t="s">
        <v>798</v>
      </c>
      <c r="E849" s="293" t="s">
        <v>62</v>
      </c>
      <c r="F849" s="295" t="s">
        <v>799</v>
      </c>
      <c r="G849" s="545" t="s">
        <v>156</v>
      </c>
      <c r="H849" s="555">
        <v>6396300</v>
      </c>
      <c r="I849" s="295" t="s">
        <v>800</v>
      </c>
      <c r="J849" s="508">
        <v>91010780</v>
      </c>
      <c r="K849" s="533" t="s">
        <v>801</v>
      </c>
      <c r="L849" s="297">
        <v>0</v>
      </c>
      <c r="M849" s="297">
        <v>1858</v>
      </c>
      <c r="N849" s="298">
        <v>46213</v>
      </c>
      <c r="O849" s="561">
        <f t="shared" si="526"/>
        <v>6396300</v>
      </c>
      <c r="P849" s="302">
        <v>46225</v>
      </c>
      <c r="Q849" s="293" t="s">
        <v>50</v>
      </c>
      <c r="R849" s="302">
        <v>46225</v>
      </c>
      <c r="S849" s="293">
        <v>2306</v>
      </c>
      <c r="T849" s="495">
        <v>2101010301</v>
      </c>
      <c r="U849" s="555">
        <f t="shared" si="527"/>
        <v>6396300</v>
      </c>
      <c r="V849" s="300">
        <v>46227</v>
      </c>
      <c r="W849" s="301" t="s">
        <v>5469</v>
      </c>
      <c r="X849" s="302">
        <v>46237</v>
      </c>
      <c r="Y849" s="307" t="s">
        <v>4251</v>
      </c>
      <c r="Z849" s="299"/>
      <c r="AA849" s="298"/>
      <c r="AB849" s="303">
        <f>+U849/1</f>
        <v>6396300</v>
      </c>
      <c r="AC849" s="310"/>
      <c r="AD849" s="632" t="s">
        <v>4780</v>
      </c>
      <c r="AE849" s="295">
        <v>0</v>
      </c>
      <c r="AF849" s="295">
        <v>0</v>
      </c>
      <c r="AG849" s="295">
        <v>0</v>
      </c>
      <c r="AH849" s="295" t="s">
        <v>804</v>
      </c>
      <c r="AI849" s="295">
        <v>3158011991</v>
      </c>
      <c r="AJ849" s="305" t="s">
        <v>805</v>
      </c>
      <c r="AK849" s="306">
        <v>21394</v>
      </c>
      <c r="AL849" s="293">
        <v>68</v>
      </c>
      <c r="AM849" s="301" t="s">
        <v>806</v>
      </c>
      <c r="AN849" s="301" t="s">
        <v>156</v>
      </c>
    </row>
    <row r="850" spans="1:40" ht="17.25" customHeight="1" x14ac:dyDescent="0.3">
      <c r="A850" s="576">
        <v>849</v>
      </c>
      <c r="B850" s="529" t="s">
        <v>41</v>
      </c>
      <c r="C850" s="294" t="s">
        <v>176</v>
      </c>
      <c r="D850" s="383" t="s">
        <v>4781</v>
      </c>
      <c r="E850" s="316" t="s">
        <v>44</v>
      </c>
      <c r="F850" s="335" t="s">
        <v>809</v>
      </c>
      <c r="G850" s="361" t="s">
        <v>46</v>
      </c>
      <c r="H850" s="555">
        <v>9000000</v>
      </c>
      <c r="I850" s="294" t="s">
        <v>1207</v>
      </c>
      <c r="J850" s="514">
        <v>93386132</v>
      </c>
      <c r="K850" s="537" t="s">
        <v>89</v>
      </c>
      <c r="L850" s="336">
        <v>9</v>
      </c>
      <c r="M850" s="336">
        <v>1865</v>
      </c>
      <c r="N850" s="315">
        <v>46219</v>
      </c>
      <c r="O850" s="561">
        <f t="shared" si="526"/>
        <v>9000000</v>
      </c>
      <c r="P850" s="338">
        <v>46226</v>
      </c>
      <c r="Q850" s="316" t="s">
        <v>50</v>
      </c>
      <c r="R850" s="338">
        <v>46227</v>
      </c>
      <c r="S850" s="316">
        <v>2316</v>
      </c>
      <c r="T850" s="497">
        <v>2102010101</v>
      </c>
      <c r="U850" s="555">
        <f>+O850</f>
        <v>9000000</v>
      </c>
      <c r="V850" s="337">
        <v>46231</v>
      </c>
      <c r="W850" s="317" t="s">
        <v>4782</v>
      </c>
      <c r="X850" s="338">
        <v>46232</v>
      </c>
      <c r="Y850" s="346">
        <v>46323</v>
      </c>
      <c r="Z850" s="294" t="s">
        <v>794</v>
      </c>
      <c r="AA850" s="294" t="s">
        <v>794</v>
      </c>
      <c r="AB850" s="339">
        <f>+U850/3</f>
        <v>3000000</v>
      </c>
      <c r="AC850" s="294" t="s">
        <v>794</v>
      </c>
      <c r="AD850" s="633" t="s">
        <v>4783</v>
      </c>
      <c r="AE850" s="295">
        <v>0</v>
      </c>
      <c r="AF850" s="295">
        <v>0</v>
      </c>
      <c r="AG850" s="295">
        <v>0</v>
      </c>
      <c r="AH850" s="294" t="s">
        <v>1211</v>
      </c>
      <c r="AI850" s="294">
        <v>3138546796</v>
      </c>
      <c r="AJ850" s="305" t="s">
        <v>1212</v>
      </c>
      <c r="AK850" s="315">
        <v>26207</v>
      </c>
      <c r="AL850" s="347">
        <v>54</v>
      </c>
      <c r="AM850" s="317" t="s">
        <v>57</v>
      </c>
      <c r="AN850" s="317" t="s">
        <v>46</v>
      </c>
    </row>
    <row r="851" spans="1:40" ht="17.25" customHeight="1" x14ac:dyDescent="0.3">
      <c r="A851" s="580">
        <v>850</v>
      </c>
      <c r="B851" s="525" t="s">
        <v>1248</v>
      </c>
      <c r="C851" s="295" t="s">
        <v>1466</v>
      </c>
      <c r="D851" s="294" t="s">
        <v>4715</v>
      </c>
      <c r="E851" s="293" t="s">
        <v>62</v>
      </c>
      <c r="F851" s="296" t="s">
        <v>4716</v>
      </c>
      <c r="G851" s="545" t="s">
        <v>4717</v>
      </c>
      <c r="H851" s="555">
        <v>9000000</v>
      </c>
      <c r="I851" s="295" t="s">
        <v>4784</v>
      </c>
      <c r="J851" s="508">
        <v>93453260</v>
      </c>
      <c r="K851" s="538" t="s">
        <v>1671</v>
      </c>
      <c r="L851" s="297">
        <v>0</v>
      </c>
      <c r="M851" s="297">
        <v>1864</v>
      </c>
      <c r="N851" s="299">
        <v>46219</v>
      </c>
      <c r="O851" s="561">
        <v>9000000</v>
      </c>
      <c r="P851" s="302">
        <v>46226</v>
      </c>
      <c r="Q851" s="293" t="s">
        <v>50</v>
      </c>
      <c r="R851" s="302">
        <v>46226</v>
      </c>
      <c r="S851" s="293">
        <v>2313</v>
      </c>
      <c r="T851" s="495">
        <v>221202</v>
      </c>
      <c r="U851" s="555">
        <v>9000000</v>
      </c>
      <c r="V851" s="300">
        <v>46226</v>
      </c>
      <c r="W851" s="301">
        <v>100058172</v>
      </c>
      <c r="X851" s="302">
        <v>46231</v>
      </c>
      <c r="Y851" s="307">
        <v>46322</v>
      </c>
      <c r="Z851" s="299"/>
      <c r="AA851" s="295"/>
      <c r="AB851" s="303">
        <f>+U851/3</f>
        <v>3000000</v>
      </c>
      <c r="AC851" s="295"/>
      <c r="AD851" s="632" t="s">
        <v>4785</v>
      </c>
      <c r="AE851" s="295">
        <v>0</v>
      </c>
      <c r="AF851" s="295">
        <v>0</v>
      </c>
      <c r="AG851" s="295">
        <v>0</v>
      </c>
      <c r="AH851" s="295" t="s">
        <v>4786</v>
      </c>
      <c r="AI851" s="295">
        <v>3004405703</v>
      </c>
      <c r="AJ851" s="312" t="s">
        <v>4787</v>
      </c>
      <c r="AK851" s="306">
        <v>28826</v>
      </c>
      <c r="AL851" s="293">
        <v>48</v>
      </c>
      <c r="AM851" s="301" t="s">
        <v>4716</v>
      </c>
      <c r="AN851" s="301" t="s">
        <v>1248</v>
      </c>
    </row>
    <row r="852" spans="1:40" ht="17.25" customHeight="1" x14ac:dyDescent="0.3">
      <c r="A852" s="582">
        <v>851</v>
      </c>
      <c r="B852" s="526" t="s">
        <v>1248</v>
      </c>
      <c r="C852" s="412" t="s">
        <v>1249</v>
      </c>
      <c r="D852" s="448" t="s">
        <v>1323</v>
      </c>
      <c r="E852" s="411" t="s">
        <v>62</v>
      </c>
      <c r="F852" s="413" t="s">
        <v>1432</v>
      </c>
      <c r="G852" s="546" t="s">
        <v>1325</v>
      </c>
      <c r="H852" s="556">
        <v>18000000</v>
      </c>
      <c r="I852" s="412" t="s">
        <v>1376</v>
      </c>
      <c r="J852" s="510" t="s">
        <v>5374</v>
      </c>
      <c r="K852" s="542" t="s">
        <v>89</v>
      </c>
      <c r="L852" s="414">
        <v>4</v>
      </c>
      <c r="M852" s="414">
        <v>1867</v>
      </c>
      <c r="N852" s="416">
        <v>46219</v>
      </c>
      <c r="O852" s="562">
        <f t="shared" ref="O852" si="528">+H852</f>
        <v>18000000</v>
      </c>
      <c r="P852" s="419">
        <v>46226</v>
      </c>
      <c r="Q852" s="411" t="s">
        <v>50</v>
      </c>
      <c r="R852" s="419">
        <v>46226</v>
      </c>
      <c r="S852" s="411">
        <v>2314</v>
      </c>
      <c r="T852" s="502">
        <v>221208</v>
      </c>
      <c r="U852" s="556">
        <f t="shared" ref="U852" si="529">+H852</f>
        <v>18000000</v>
      </c>
      <c r="V852" s="417">
        <v>46226</v>
      </c>
      <c r="W852" s="418">
        <v>100058152</v>
      </c>
      <c r="X852" s="419">
        <v>46231</v>
      </c>
      <c r="Y852" s="420">
        <v>46322</v>
      </c>
      <c r="Z852" s="420"/>
      <c r="AA852" s="415"/>
      <c r="AB852" s="421">
        <f>+U852/3</f>
        <v>6000000</v>
      </c>
      <c r="AC852" s="422"/>
      <c r="AD852" s="633" t="s">
        <v>4788</v>
      </c>
      <c r="AE852" s="295">
        <v>0</v>
      </c>
      <c r="AF852" s="295">
        <v>0</v>
      </c>
      <c r="AG852" s="295">
        <v>0</v>
      </c>
      <c r="AH852" s="412" t="s">
        <v>4789</v>
      </c>
      <c r="AI852" s="412">
        <v>3104016473</v>
      </c>
      <c r="AJ852" s="424" t="s">
        <v>4790</v>
      </c>
      <c r="AK852" s="425">
        <v>36451</v>
      </c>
      <c r="AL852" s="411">
        <v>27</v>
      </c>
      <c r="AM852" s="418" t="s">
        <v>4791</v>
      </c>
      <c r="AN852" s="418" t="s">
        <v>1248</v>
      </c>
    </row>
    <row r="853" spans="1:40" ht="17.25" customHeight="1" x14ac:dyDescent="0.3">
      <c r="A853" s="582">
        <v>852</v>
      </c>
      <c r="B853" s="526" t="s">
        <v>1677</v>
      </c>
      <c r="C853" s="412" t="s">
        <v>1466</v>
      </c>
      <c r="D853" s="448" t="s">
        <v>4792</v>
      </c>
      <c r="E853" s="411" t="s">
        <v>62</v>
      </c>
      <c r="F853" s="413" t="s">
        <v>4793</v>
      </c>
      <c r="G853" s="546" t="s">
        <v>1677</v>
      </c>
      <c r="H853" s="556">
        <v>18000000</v>
      </c>
      <c r="I853" s="412" t="s">
        <v>4794</v>
      </c>
      <c r="J853" s="510">
        <v>65759924</v>
      </c>
      <c r="K853" s="542" t="s">
        <v>89</v>
      </c>
      <c r="L853" s="414">
        <v>5</v>
      </c>
      <c r="M853" s="414">
        <v>1863</v>
      </c>
      <c r="N853" s="416">
        <v>46219</v>
      </c>
      <c r="O853" s="562">
        <v>18000000</v>
      </c>
      <c r="P853" s="419">
        <v>46226</v>
      </c>
      <c r="Q853" s="411" t="s">
        <v>50</v>
      </c>
      <c r="R853" s="419">
        <v>46230</v>
      </c>
      <c r="S853" s="411">
        <v>2317</v>
      </c>
      <c r="T853" s="502">
        <v>220301</v>
      </c>
      <c r="U853" s="556">
        <v>18000000</v>
      </c>
      <c r="V853" s="417">
        <v>46234</v>
      </c>
      <c r="W853" s="418" t="s">
        <v>4795</v>
      </c>
      <c r="X853" s="419">
        <v>46238</v>
      </c>
      <c r="Y853" s="420" t="s">
        <v>1537</v>
      </c>
      <c r="Z853" s="420"/>
      <c r="AA853" s="415"/>
      <c r="AB853" s="421">
        <f>+U853/4</f>
        <v>4500000</v>
      </c>
      <c r="AC853" s="422"/>
      <c r="AD853" s="632" t="s">
        <v>4796</v>
      </c>
      <c r="AE853" s="295">
        <v>0</v>
      </c>
      <c r="AF853" s="295">
        <v>0</v>
      </c>
      <c r="AG853" s="295">
        <v>0</v>
      </c>
      <c r="AH853" s="412" t="s">
        <v>4797</v>
      </c>
      <c r="AI853" s="412">
        <v>3118489014</v>
      </c>
      <c r="AJ853" s="450" t="s">
        <v>4798</v>
      </c>
      <c r="AK853" s="425">
        <v>27053</v>
      </c>
      <c r="AL853" s="411">
        <v>52</v>
      </c>
      <c r="AM853" s="418" t="s">
        <v>4799</v>
      </c>
      <c r="AN853" s="418" t="s">
        <v>1677</v>
      </c>
    </row>
    <row r="854" spans="1:40" ht="17.25" customHeight="1" x14ac:dyDescent="0.3">
      <c r="A854" s="580">
        <v>853</v>
      </c>
      <c r="B854" s="525" t="s">
        <v>1248</v>
      </c>
      <c r="C854" s="295" t="s">
        <v>1466</v>
      </c>
      <c r="D854" s="232" t="s">
        <v>4567</v>
      </c>
      <c r="E854" s="293" t="s">
        <v>62</v>
      </c>
      <c r="F854" s="296" t="s">
        <v>4568</v>
      </c>
      <c r="G854" s="545" t="s">
        <v>4552</v>
      </c>
      <c r="H854" s="555">
        <v>53010000</v>
      </c>
      <c r="I854" s="295" t="s">
        <v>4800</v>
      </c>
      <c r="J854" s="508">
        <v>14225970</v>
      </c>
      <c r="K854" s="538" t="s">
        <v>89</v>
      </c>
      <c r="L854" s="297">
        <v>7</v>
      </c>
      <c r="M854" s="297">
        <v>1876</v>
      </c>
      <c r="N854" s="299">
        <v>46225</v>
      </c>
      <c r="O854" s="561">
        <v>53010000</v>
      </c>
      <c r="P854" s="302">
        <v>46230</v>
      </c>
      <c r="Q854" s="293" t="s">
        <v>50</v>
      </c>
      <c r="R854" s="419">
        <v>46230</v>
      </c>
      <c r="S854" s="293">
        <v>2318</v>
      </c>
      <c r="T854" s="495">
        <v>221209</v>
      </c>
      <c r="U854" s="555">
        <v>53010000</v>
      </c>
      <c r="V854" s="300">
        <v>46230</v>
      </c>
      <c r="W854" s="301" t="s">
        <v>4801</v>
      </c>
      <c r="X854" s="302">
        <v>46232</v>
      </c>
      <c r="Y854" s="307">
        <v>46323</v>
      </c>
      <c r="Z854" s="299"/>
      <c r="AA854" s="295"/>
      <c r="AB854" s="303">
        <f>+U854/3</f>
        <v>17670000</v>
      </c>
      <c r="AC854" s="295"/>
      <c r="AD854" s="633" t="s">
        <v>4802</v>
      </c>
      <c r="AE854" s="295">
        <v>0</v>
      </c>
      <c r="AF854" s="295">
        <v>0</v>
      </c>
      <c r="AG854" s="295">
        <v>0</v>
      </c>
      <c r="AH854" s="295" t="s">
        <v>4803</v>
      </c>
      <c r="AI854" s="295">
        <v>3176396882</v>
      </c>
      <c r="AJ854" s="312" t="s">
        <v>4804</v>
      </c>
      <c r="AK854" s="306">
        <v>20442</v>
      </c>
      <c r="AL854" s="293">
        <v>71</v>
      </c>
      <c r="AM854" s="301" t="s">
        <v>4568</v>
      </c>
      <c r="AN854" s="301" t="s">
        <v>1248</v>
      </c>
    </row>
    <row r="855" spans="1:40" ht="17.25" customHeight="1" x14ac:dyDescent="0.3">
      <c r="A855" s="580">
        <v>854</v>
      </c>
      <c r="B855" s="525" t="s">
        <v>4688</v>
      </c>
      <c r="C855" s="295" t="s">
        <v>1466</v>
      </c>
      <c r="D855" s="383" t="s">
        <v>4805</v>
      </c>
      <c r="E855" s="293" t="s">
        <v>62</v>
      </c>
      <c r="F855" s="296" t="s">
        <v>769</v>
      </c>
      <c r="G855" s="545" t="s">
        <v>4688</v>
      </c>
      <c r="H855" s="555">
        <v>26750000</v>
      </c>
      <c r="I855" s="295" t="s">
        <v>4806</v>
      </c>
      <c r="J855" s="508">
        <v>1110582640</v>
      </c>
      <c r="K855" s="538" t="s">
        <v>89</v>
      </c>
      <c r="L855" s="297">
        <v>0</v>
      </c>
      <c r="M855" s="297">
        <v>1885</v>
      </c>
      <c r="N855" s="299">
        <v>46226</v>
      </c>
      <c r="O855" s="561">
        <v>26750000</v>
      </c>
      <c r="P855" s="302">
        <v>46230</v>
      </c>
      <c r="Q855" s="293" t="s">
        <v>50</v>
      </c>
      <c r="R855" s="419">
        <v>46230</v>
      </c>
      <c r="S855" s="293">
        <v>2319</v>
      </c>
      <c r="T855" s="495">
        <v>220508</v>
      </c>
      <c r="U855" s="555">
        <f>+O855</f>
        <v>26750000</v>
      </c>
      <c r="V855" s="300">
        <v>46230</v>
      </c>
      <c r="W855" s="301" t="s">
        <v>4807</v>
      </c>
      <c r="X855" s="302">
        <v>46232</v>
      </c>
      <c r="Y855" s="307">
        <v>46384</v>
      </c>
      <c r="Z855" s="299"/>
      <c r="AA855" s="295"/>
      <c r="AB855" s="303">
        <f>+U855/5</f>
        <v>5350000</v>
      </c>
      <c r="AC855" s="295"/>
      <c r="AD855" s="632" t="s">
        <v>4808</v>
      </c>
      <c r="AE855" s="295">
        <v>0</v>
      </c>
      <c r="AF855" s="295">
        <v>0</v>
      </c>
      <c r="AG855" s="295">
        <v>0</v>
      </c>
      <c r="AH855" s="295" t="s">
        <v>4809</v>
      </c>
      <c r="AI855" s="295">
        <v>3214121838</v>
      </c>
      <c r="AJ855" s="312" t="s">
        <v>4810</v>
      </c>
      <c r="AK855" s="306">
        <v>35565</v>
      </c>
      <c r="AL855" s="293">
        <v>29</v>
      </c>
      <c r="AM855" s="301" t="s">
        <v>4811</v>
      </c>
      <c r="AN855" s="301" t="s">
        <v>4688</v>
      </c>
    </row>
    <row r="856" spans="1:40" ht="17.25" customHeight="1" x14ac:dyDescent="0.3">
      <c r="A856" s="580">
        <v>855</v>
      </c>
      <c r="B856" s="525" t="s">
        <v>4688</v>
      </c>
      <c r="C856" s="295" t="s">
        <v>1466</v>
      </c>
      <c r="D856" s="383" t="s">
        <v>4805</v>
      </c>
      <c r="E856" s="293" t="s">
        <v>62</v>
      </c>
      <c r="F856" s="296" t="s">
        <v>769</v>
      </c>
      <c r="G856" s="545" t="s">
        <v>4688</v>
      </c>
      <c r="H856" s="555">
        <v>26750000</v>
      </c>
      <c r="I856" s="295" t="s">
        <v>4812</v>
      </c>
      <c r="J856" s="508">
        <v>65763121</v>
      </c>
      <c r="K856" s="538" t="s">
        <v>89</v>
      </c>
      <c r="L856" s="297">
        <v>3</v>
      </c>
      <c r="M856" s="297">
        <v>1875</v>
      </c>
      <c r="N856" s="299">
        <v>46225</v>
      </c>
      <c r="O856" s="561">
        <v>26750000</v>
      </c>
      <c r="P856" s="302">
        <v>46230</v>
      </c>
      <c r="Q856" s="293" t="s">
        <v>50</v>
      </c>
      <c r="R856" s="419">
        <v>46230</v>
      </c>
      <c r="S856" s="293">
        <v>2320</v>
      </c>
      <c r="T856" s="495">
        <v>220508</v>
      </c>
      <c r="U856" s="555">
        <f>+O856</f>
        <v>26750000</v>
      </c>
      <c r="V856" s="300">
        <v>46230</v>
      </c>
      <c r="W856" s="301" t="s">
        <v>4813</v>
      </c>
      <c r="X856" s="302">
        <v>46232</v>
      </c>
      <c r="Y856" s="307">
        <v>46384</v>
      </c>
      <c r="Z856" s="299"/>
      <c r="AA856" s="295"/>
      <c r="AB856" s="303">
        <f>+U856/5</f>
        <v>5350000</v>
      </c>
      <c r="AC856" s="295"/>
      <c r="AD856" s="633" t="s">
        <v>4814</v>
      </c>
      <c r="AE856" s="295">
        <v>0</v>
      </c>
      <c r="AF856" s="295">
        <v>0</v>
      </c>
      <c r="AG856" s="295">
        <v>0</v>
      </c>
      <c r="AH856" s="295" t="s">
        <v>4815</v>
      </c>
      <c r="AI856" s="295">
        <v>3132309558</v>
      </c>
      <c r="AJ856" s="312" t="s">
        <v>4816</v>
      </c>
      <c r="AK856" s="306">
        <v>26859</v>
      </c>
      <c r="AL856" s="293">
        <v>53</v>
      </c>
      <c r="AM856" s="301" t="s">
        <v>4811</v>
      </c>
      <c r="AN856" s="301" t="s">
        <v>4688</v>
      </c>
    </row>
    <row r="857" spans="1:40" ht="17.25" customHeight="1" x14ac:dyDescent="0.3">
      <c r="A857" s="580">
        <v>856</v>
      </c>
      <c r="B857" s="525" t="s">
        <v>4688</v>
      </c>
      <c r="C857" s="295" t="s">
        <v>1466</v>
      </c>
      <c r="D857" s="383" t="s">
        <v>4805</v>
      </c>
      <c r="E857" s="293" t="s">
        <v>62</v>
      </c>
      <c r="F857" s="296" t="s">
        <v>769</v>
      </c>
      <c r="G857" s="545" t="s">
        <v>4688</v>
      </c>
      <c r="H857" s="555">
        <v>26750000</v>
      </c>
      <c r="I857" s="295" t="s">
        <v>4817</v>
      </c>
      <c r="J857" s="508">
        <v>11686050</v>
      </c>
      <c r="K857" s="538" t="s">
        <v>240</v>
      </c>
      <c r="L857" s="297">
        <v>2</v>
      </c>
      <c r="M857" s="297">
        <v>1873</v>
      </c>
      <c r="N857" s="299">
        <v>46225</v>
      </c>
      <c r="O857" s="561">
        <v>26750000</v>
      </c>
      <c r="P857" s="302">
        <v>46230</v>
      </c>
      <c r="Q857" s="293" t="s">
        <v>50</v>
      </c>
      <c r="R857" s="419">
        <v>46230</v>
      </c>
      <c r="S857" s="293">
        <v>2321</v>
      </c>
      <c r="T857" s="495">
        <v>220508</v>
      </c>
      <c r="U857" s="555">
        <f>+O857</f>
        <v>26750000</v>
      </c>
      <c r="V857" s="300">
        <v>46231</v>
      </c>
      <c r="W857" s="301" t="s">
        <v>4818</v>
      </c>
      <c r="X857" s="302">
        <v>46232</v>
      </c>
      <c r="Y857" s="307">
        <v>46384</v>
      </c>
      <c r="Z857" s="299"/>
      <c r="AA857" s="295"/>
      <c r="AB857" s="303">
        <f>+U857/5</f>
        <v>5350000</v>
      </c>
      <c r="AC857" s="295"/>
      <c r="AD857" s="632" t="s">
        <v>4819</v>
      </c>
      <c r="AE857" s="295">
        <v>0</v>
      </c>
      <c r="AF857" s="295">
        <v>0</v>
      </c>
      <c r="AG857" s="295">
        <v>0</v>
      </c>
      <c r="AH857" s="295" t="s">
        <v>4820</v>
      </c>
      <c r="AI857" s="295">
        <v>3232228295</v>
      </c>
      <c r="AJ857" s="312" t="s">
        <v>4821</v>
      </c>
      <c r="AK857" s="306">
        <v>30594</v>
      </c>
      <c r="AL857" s="293">
        <v>43</v>
      </c>
      <c r="AM857" s="301" t="s">
        <v>4811</v>
      </c>
      <c r="AN857" s="301" t="s">
        <v>4688</v>
      </c>
    </row>
    <row r="858" spans="1:40" ht="17.25" customHeight="1" x14ac:dyDescent="0.3">
      <c r="A858" s="580">
        <v>857</v>
      </c>
      <c r="B858" s="525" t="s">
        <v>41</v>
      </c>
      <c r="C858" s="295" t="s">
        <v>176</v>
      </c>
      <c r="D858" s="383" t="s">
        <v>4822</v>
      </c>
      <c r="E858" s="293" t="s">
        <v>62</v>
      </c>
      <c r="F858" s="296" t="s">
        <v>186</v>
      </c>
      <c r="G858" s="545" t="s">
        <v>4823</v>
      </c>
      <c r="H858" s="555">
        <v>36965700</v>
      </c>
      <c r="I858" s="295" t="s">
        <v>4824</v>
      </c>
      <c r="J858" s="508" t="s">
        <v>4825</v>
      </c>
      <c r="K858" s="538" t="s">
        <v>1027</v>
      </c>
      <c r="L858" s="297">
        <v>3</v>
      </c>
      <c r="M858" s="297">
        <v>1871</v>
      </c>
      <c r="N858" s="299">
        <v>46225</v>
      </c>
      <c r="O858" s="561">
        <v>36965700</v>
      </c>
      <c r="P858" s="302">
        <v>46230</v>
      </c>
      <c r="Q858" s="293" t="s">
        <v>50</v>
      </c>
      <c r="R858" s="302">
        <v>46232</v>
      </c>
      <c r="S858" s="293">
        <v>2325</v>
      </c>
      <c r="T858" s="495">
        <v>21030202</v>
      </c>
      <c r="U858" s="555">
        <f>+O858</f>
        <v>36965700</v>
      </c>
      <c r="V858" s="300">
        <v>46234</v>
      </c>
      <c r="W858" s="301" t="s">
        <v>4826</v>
      </c>
      <c r="X858" s="302">
        <v>46234</v>
      </c>
      <c r="Y858" s="293" t="s">
        <v>4827</v>
      </c>
      <c r="Z858" s="299"/>
      <c r="AA858" s="295"/>
      <c r="AB858" s="303">
        <f>+U858</f>
        <v>36965700</v>
      </c>
      <c r="AC858" s="295"/>
      <c r="AD858" s="633" t="s">
        <v>4828</v>
      </c>
      <c r="AE858" s="295">
        <v>0</v>
      </c>
      <c r="AF858" s="295">
        <v>0</v>
      </c>
      <c r="AG858" s="295">
        <v>0</v>
      </c>
      <c r="AH858" s="295" t="s">
        <v>4829</v>
      </c>
      <c r="AI858" s="295">
        <v>3184699666</v>
      </c>
      <c r="AJ858" s="312" t="s">
        <v>4830</v>
      </c>
      <c r="AK858" s="306">
        <v>31899</v>
      </c>
      <c r="AL858" s="293">
        <v>39</v>
      </c>
      <c r="AM858" s="301" t="s">
        <v>2690</v>
      </c>
      <c r="AN858" s="301" t="s">
        <v>4831</v>
      </c>
    </row>
    <row r="859" spans="1:40" ht="17.25" customHeight="1" x14ac:dyDescent="0.3">
      <c r="A859" s="572">
        <v>858</v>
      </c>
      <c r="B859" s="526" t="s">
        <v>59</v>
      </c>
      <c r="C859" s="412" t="s">
        <v>735</v>
      </c>
      <c r="D859" s="451" t="s">
        <v>4832</v>
      </c>
      <c r="E859" s="411" t="s">
        <v>62</v>
      </c>
      <c r="F859" s="412" t="s">
        <v>737</v>
      </c>
      <c r="G859" s="546" t="s">
        <v>156</v>
      </c>
      <c r="H859" s="556">
        <v>15685860</v>
      </c>
      <c r="I859" s="412" t="s">
        <v>738</v>
      </c>
      <c r="J859" s="510">
        <v>1109380186</v>
      </c>
      <c r="K859" s="534" t="s">
        <v>388</v>
      </c>
      <c r="L859" s="414">
        <v>7</v>
      </c>
      <c r="M859" s="414">
        <v>1893</v>
      </c>
      <c r="N859" s="415">
        <v>46226</v>
      </c>
      <c r="O859" s="562">
        <f t="shared" ref="O859" si="530">+H859</f>
        <v>15685860</v>
      </c>
      <c r="P859" s="419">
        <v>46232</v>
      </c>
      <c r="Q859" s="411" t="s">
        <v>50</v>
      </c>
      <c r="R859" s="419">
        <v>46233</v>
      </c>
      <c r="S859" s="411">
        <v>2329</v>
      </c>
      <c r="T859" s="502">
        <v>22041510</v>
      </c>
      <c r="U859" s="556">
        <f t="shared" ref="U859" si="531">+H859</f>
        <v>15685860</v>
      </c>
      <c r="V859" s="417">
        <v>46233</v>
      </c>
      <c r="W859" s="418" t="s">
        <v>4833</v>
      </c>
      <c r="X859" s="419">
        <v>46234</v>
      </c>
      <c r="Y859" s="420" t="s">
        <v>4776</v>
      </c>
      <c r="Z859" s="416"/>
      <c r="AA859" s="415"/>
      <c r="AB859" s="421">
        <f>+U859/5</f>
        <v>3137172</v>
      </c>
      <c r="AC859" s="422"/>
      <c r="AD859" s="423"/>
      <c r="AE859" s="295">
        <v>0</v>
      </c>
      <c r="AF859" s="295">
        <v>0</v>
      </c>
      <c r="AG859" s="295">
        <v>0</v>
      </c>
      <c r="AH859" s="412" t="s">
        <v>741</v>
      </c>
      <c r="AI859" s="295">
        <v>3163977062</v>
      </c>
      <c r="AJ859" s="305" t="s">
        <v>742</v>
      </c>
      <c r="AK859" s="306">
        <v>38084</v>
      </c>
      <c r="AL859" s="293">
        <v>21</v>
      </c>
      <c r="AM859" s="301" t="s">
        <v>743</v>
      </c>
      <c r="AN859" s="301" t="s">
        <v>744</v>
      </c>
    </row>
    <row r="860" spans="1:40" ht="17.25" customHeight="1" x14ac:dyDescent="0.3">
      <c r="A860" s="584">
        <v>859</v>
      </c>
      <c r="B860" s="527" t="s">
        <v>59</v>
      </c>
      <c r="C860" s="453" t="s">
        <v>4834</v>
      </c>
      <c r="D860" s="454" t="s">
        <v>4835</v>
      </c>
      <c r="E860" s="452" t="s">
        <v>62</v>
      </c>
      <c r="F860" s="455" t="s">
        <v>1440</v>
      </c>
      <c r="G860" s="547" t="s">
        <v>4836</v>
      </c>
      <c r="H860" s="557">
        <v>32492160</v>
      </c>
      <c r="I860" s="453" t="s">
        <v>4837</v>
      </c>
      <c r="J860" s="511">
        <v>1005712572</v>
      </c>
      <c r="K860" s="535" t="s">
        <v>89</v>
      </c>
      <c r="L860" s="457">
        <v>6</v>
      </c>
      <c r="M860" s="457">
        <v>1982</v>
      </c>
      <c r="N860" s="458">
        <v>46226</v>
      </c>
      <c r="O860" s="563">
        <f>+H860</f>
        <v>32492160</v>
      </c>
      <c r="P860" s="462">
        <v>46232</v>
      </c>
      <c r="Q860" s="452" t="s">
        <v>50</v>
      </c>
      <c r="R860" s="419">
        <v>46233</v>
      </c>
      <c r="S860" s="452">
        <v>2330</v>
      </c>
      <c r="T860" s="504">
        <v>22041509</v>
      </c>
      <c r="U860" s="557">
        <f>+O860</f>
        <v>32492160</v>
      </c>
      <c r="V860" s="460">
        <v>46233</v>
      </c>
      <c r="W860" s="461" t="s">
        <v>4838</v>
      </c>
      <c r="X860" s="462">
        <v>46234</v>
      </c>
      <c r="Y860" s="463">
        <v>46387</v>
      </c>
      <c r="Z860" s="458"/>
      <c r="AA860" s="453"/>
      <c r="AB860" s="464">
        <f>+U860/5</f>
        <v>6498432</v>
      </c>
      <c r="AC860" s="453"/>
      <c r="AD860" s="465"/>
      <c r="AE860" s="295">
        <v>0</v>
      </c>
      <c r="AF860" s="295">
        <v>0</v>
      </c>
      <c r="AG860" s="295">
        <v>0</v>
      </c>
      <c r="AH860" s="453" t="s">
        <v>4839</v>
      </c>
      <c r="AI860" s="292">
        <v>3125194088</v>
      </c>
      <c r="AJ860" s="426" t="s">
        <v>4840</v>
      </c>
      <c r="AK860" s="427">
        <v>36236</v>
      </c>
      <c r="AL860" s="323">
        <v>27</v>
      </c>
      <c r="AM860" s="329" t="s">
        <v>1440</v>
      </c>
      <c r="AN860" s="329" t="s">
        <v>4841</v>
      </c>
    </row>
    <row r="861" spans="1:40" ht="17.25" customHeight="1" x14ac:dyDescent="0.3">
      <c r="A861" s="586">
        <v>860</v>
      </c>
      <c r="B861" s="527" t="s">
        <v>41</v>
      </c>
      <c r="C861" s="453" t="s">
        <v>670</v>
      </c>
      <c r="D861" s="453" t="s">
        <v>1284</v>
      </c>
      <c r="E861" s="452" t="s">
        <v>62</v>
      </c>
      <c r="F861" s="455" t="s">
        <v>1285</v>
      </c>
      <c r="G861" s="547" t="s">
        <v>1286</v>
      </c>
      <c r="H861" s="557">
        <v>30811510</v>
      </c>
      <c r="I861" s="453" t="s">
        <v>1287</v>
      </c>
      <c r="J861" s="511">
        <v>19188900</v>
      </c>
      <c r="K861" s="535" t="s">
        <v>1274</v>
      </c>
      <c r="L861" s="457">
        <v>2</v>
      </c>
      <c r="M861" s="457">
        <v>1889</v>
      </c>
      <c r="N861" s="458">
        <v>46226</v>
      </c>
      <c r="O861" s="563">
        <f t="shared" ref="O861" si="532">+H861</f>
        <v>30811510</v>
      </c>
      <c r="P861" s="462">
        <v>46232</v>
      </c>
      <c r="Q861" s="452" t="s">
        <v>50</v>
      </c>
      <c r="R861" s="419">
        <v>46233</v>
      </c>
      <c r="S861" s="452">
        <v>2331</v>
      </c>
      <c r="T861" s="504">
        <v>2101010301</v>
      </c>
      <c r="U861" s="557">
        <f t="shared" ref="U861:U863" si="533">+H861</f>
        <v>30811510</v>
      </c>
      <c r="V861" s="460">
        <v>46234</v>
      </c>
      <c r="W861" s="466" t="s">
        <v>4842</v>
      </c>
      <c r="X861" s="462">
        <v>46234</v>
      </c>
      <c r="Y861" s="463" t="s">
        <v>4776</v>
      </c>
      <c r="Z861" s="467"/>
      <c r="AA861" s="468"/>
      <c r="AB861" s="464">
        <f>+U861/5</f>
        <v>6162302</v>
      </c>
      <c r="AC861" s="453"/>
      <c r="AD861" s="465"/>
      <c r="AE861" s="295">
        <v>0</v>
      </c>
      <c r="AF861" s="295">
        <v>0</v>
      </c>
      <c r="AG861" s="295">
        <v>0</v>
      </c>
      <c r="AH861" s="453" t="s">
        <v>1291</v>
      </c>
      <c r="AI861" s="341">
        <v>3202406301</v>
      </c>
      <c r="AJ861" s="312" t="s">
        <v>1292</v>
      </c>
      <c r="AK861" s="306">
        <v>24445</v>
      </c>
      <c r="AL861" s="293">
        <v>59</v>
      </c>
      <c r="AM861" s="301" t="s">
        <v>1270</v>
      </c>
      <c r="AN861" s="301" t="s">
        <v>1293</v>
      </c>
    </row>
    <row r="862" spans="1:40" ht="17.25" customHeight="1" x14ac:dyDescent="0.3">
      <c r="A862" s="586">
        <v>861</v>
      </c>
      <c r="B862" s="527" t="s">
        <v>1248</v>
      </c>
      <c r="C862" s="453" t="s">
        <v>1466</v>
      </c>
      <c r="D862" s="469" t="s">
        <v>2732</v>
      </c>
      <c r="E862" s="452" t="s">
        <v>62</v>
      </c>
      <c r="F862" s="453" t="s">
        <v>434</v>
      </c>
      <c r="G862" s="547" t="s">
        <v>1325</v>
      </c>
      <c r="H862" s="570">
        <v>9450000</v>
      </c>
      <c r="I862" s="469" t="s">
        <v>4843</v>
      </c>
      <c r="J862" s="522">
        <v>1110445170</v>
      </c>
      <c r="K862" s="535" t="s">
        <v>89</v>
      </c>
      <c r="L862" s="457">
        <v>4</v>
      </c>
      <c r="M862" s="457">
        <v>1289</v>
      </c>
      <c r="N862" s="458">
        <v>46087</v>
      </c>
      <c r="O862" s="563">
        <v>1578150000</v>
      </c>
      <c r="P862" s="462">
        <v>46233</v>
      </c>
      <c r="Q862" s="452" t="s">
        <v>50</v>
      </c>
      <c r="R862" s="462">
        <v>46234</v>
      </c>
      <c r="S862" s="452">
        <v>2332</v>
      </c>
      <c r="T862" s="504">
        <v>221202</v>
      </c>
      <c r="U862" s="557">
        <f t="shared" si="533"/>
        <v>9450000</v>
      </c>
      <c r="V862" s="460">
        <v>46238</v>
      </c>
      <c r="W862" s="466" t="s">
        <v>4844</v>
      </c>
      <c r="X862" s="462">
        <v>46244</v>
      </c>
      <c r="Y862" s="463" t="s">
        <v>892</v>
      </c>
      <c r="Z862" s="458"/>
      <c r="AA862" s="453"/>
      <c r="AB862" s="464">
        <f t="shared" ref="AB862" si="534">+U862/3</f>
        <v>3150000</v>
      </c>
      <c r="AC862" s="453"/>
      <c r="AD862" s="612" t="s">
        <v>4845</v>
      </c>
      <c r="AE862" s="295">
        <v>0</v>
      </c>
      <c r="AF862" s="295">
        <v>0</v>
      </c>
      <c r="AG862" s="295">
        <v>0</v>
      </c>
      <c r="AH862" s="469" t="s">
        <v>4846</v>
      </c>
      <c r="AI862" s="470">
        <v>3160810367</v>
      </c>
      <c r="AJ862" s="366" t="s">
        <v>3598</v>
      </c>
      <c r="AK862" s="306">
        <v>38098</v>
      </c>
      <c r="AL862" s="293">
        <v>22</v>
      </c>
      <c r="AM862" s="301" t="str">
        <f t="shared" ref="AM862" si="535">+F862</f>
        <v>AUXILIAR DE ENFERMERIA</v>
      </c>
      <c r="AN862" s="301" t="s">
        <v>4047</v>
      </c>
    </row>
    <row r="863" spans="1:40" ht="17.25" customHeight="1" x14ac:dyDescent="0.3">
      <c r="A863" s="576">
        <v>862</v>
      </c>
      <c r="B863" s="528" t="s">
        <v>1515</v>
      </c>
      <c r="C863" s="432" t="s">
        <v>1466</v>
      </c>
      <c r="D863" s="554" t="s">
        <v>2411</v>
      </c>
      <c r="E863" s="431" t="s">
        <v>62</v>
      </c>
      <c r="F863" s="432" t="s">
        <v>107</v>
      </c>
      <c r="G863" s="447" t="s">
        <v>1325</v>
      </c>
      <c r="H863" s="558">
        <v>25650000</v>
      </c>
      <c r="I863" s="432" t="s">
        <v>2514</v>
      </c>
      <c r="J863" s="512">
        <v>1014277070</v>
      </c>
      <c r="K863" s="536" t="s">
        <v>170</v>
      </c>
      <c r="L863" s="435">
        <v>7</v>
      </c>
      <c r="M863" s="435">
        <v>1285</v>
      </c>
      <c r="N863" s="436">
        <v>46087</v>
      </c>
      <c r="O863" s="564">
        <v>1427850000</v>
      </c>
      <c r="P863" s="439">
        <v>46233</v>
      </c>
      <c r="Q863" s="431" t="s">
        <v>50</v>
      </c>
      <c r="R863" s="462">
        <v>46234</v>
      </c>
      <c r="S863" s="431">
        <v>2333</v>
      </c>
      <c r="T863" s="503">
        <v>221201</v>
      </c>
      <c r="U863" s="558">
        <f t="shared" si="533"/>
        <v>25650000</v>
      </c>
      <c r="V863" s="437">
        <v>46237</v>
      </c>
      <c r="W863" s="447" t="s">
        <v>4847</v>
      </c>
      <c r="X863" s="439">
        <v>46244</v>
      </c>
      <c r="Y863" s="440" t="s">
        <v>892</v>
      </c>
      <c r="Z863" s="436"/>
      <c r="AA863" s="432"/>
      <c r="AB863" s="443">
        <f>+U863/3</f>
        <v>8550000</v>
      </c>
      <c r="AC863" s="471"/>
      <c r="AD863" s="617" t="s">
        <v>4848</v>
      </c>
      <c r="AE863" s="295">
        <v>0</v>
      </c>
      <c r="AF863" s="295">
        <v>0</v>
      </c>
      <c r="AG863" s="295">
        <v>0</v>
      </c>
      <c r="AH863" s="433" t="s">
        <v>2517</v>
      </c>
      <c r="AI863" s="294">
        <v>3208034044</v>
      </c>
      <c r="AJ863" s="472" t="s">
        <v>2518</v>
      </c>
      <c r="AK863" s="340">
        <v>35200</v>
      </c>
      <c r="AL863" s="316">
        <v>29</v>
      </c>
      <c r="AM863" s="317" t="s">
        <v>1440</v>
      </c>
      <c r="AN863" s="317" t="s">
        <v>4849</v>
      </c>
    </row>
    <row r="864" spans="1:40" ht="17.25" customHeight="1" x14ac:dyDescent="0.3">
      <c r="A864" s="576">
        <v>863</v>
      </c>
      <c r="B864" s="525" t="s">
        <v>1248</v>
      </c>
      <c r="C864" s="295" t="s">
        <v>1466</v>
      </c>
      <c r="D864" s="232" t="s">
        <v>2732</v>
      </c>
      <c r="E864" s="293" t="s">
        <v>62</v>
      </c>
      <c r="F864" s="295" t="s">
        <v>434</v>
      </c>
      <c r="G864" s="301" t="s">
        <v>1325</v>
      </c>
      <c r="H864" s="560">
        <v>9450000</v>
      </c>
      <c r="I864" s="232" t="s">
        <v>4850</v>
      </c>
      <c r="J864" s="517" t="s">
        <v>5375</v>
      </c>
      <c r="K864" s="538" t="s">
        <v>89</v>
      </c>
      <c r="L864" s="297">
        <v>2</v>
      </c>
      <c r="M864" s="297">
        <v>1289</v>
      </c>
      <c r="N864" s="299">
        <v>46087</v>
      </c>
      <c r="O864" s="561">
        <v>1578150000</v>
      </c>
      <c r="P864" s="302">
        <v>46233</v>
      </c>
      <c r="Q864" s="293" t="s">
        <v>50</v>
      </c>
      <c r="R864" s="462">
        <v>46234</v>
      </c>
      <c r="S864" s="293">
        <v>2334</v>
      </c>
      <c r="T864" s="495">
        <v>221202</v>
      </c>
      <c r="U864" s="555">
        <f t="shared" ref="U864" si="536">+H864</f>
        <v>9450000</v>
      </c>
      <c r="V864" s="300">
        <v>46237</v>
      </c>
      <c r="W864" s="301" t="s">
        <v>4851</v>
      </c>
      <c r="X864" s="302">
        <v>46244</v>
      </c>
      <c r="Y864" s="307" t="s">
        <v>892</v>
      </c>
      <c r="Z864" s="299"/>
      <c r="AA864" s="295"/>
      <c r="AB864" s="303">
        <f t="shared" ref="AB864" si="537">+U864/3</f>
        <v>3150000</v>
      </c>
      <c r="AC864" s="295"/>
      <c r="AD864" s="618" t="s">
        <v>4852</v>
      </c>
      <c r="AE864" s="295">
        <v>0</v>
      </c>
      <c r="AF864" s="295">
        <v>0</v>
      </c>
      <c r="AG864" s="295">
        <v>0</v>
      </c>
      <c r="AH864" s="232" t="s">
        <v>4853</v>
      </c>
      <c r="AI864" s="232">
        <v>3002927574</v>
      </c>
      <c r="AJ864" s="366" t="s">
        <v>4854</v>
      </c>
      <c r="AK864" s="306">
        <v>33309</v>
      </c>
      <c r="AL864" s="293">
        <v>35</v>
      </c>
      <c r="AM864" s="301" t="str">
        <f t="shared" ref="AM864" si="538">+F864</f>
        <v>AUXILIAR DE ENFERMERIA</v>
      </c>
      <c r="AN864" s="301" t="s">
        <v>4855</v>
      </c>
    </row>
    <row r="865" spans="1:40" ht="17.25" customHeight="1" x14ac:dyDescent="0.3">
      <c r="A865" s="582">
        <v>864</v>
      </c>
      <c r="B865" s="526" t="s">
        <v>1248</v>
      </c>
      <c r="C865" s="412" t="s">
        <v>1466</v>
      </c>
      <c r="D865" s="473" t="s">
        <v>4856</v>
      </c>
      <c r="E865" s="411" t="s">
        <v>62</v>
      </c>
      <c r="F865" s="412" t="s">
        <v>769</v>
      </c>
      <c r="G865" s="418" t="s">
        <v>1325</v>
      </c>
      <c r="H865" s="571">
        <v>15900000</v>
      </c>
      <c r="I865" s="473" t="s">
        <v>4857</v>
      </c>
      <c r="J865" s="523" t="s">
        <v>5376</v>
      </c>
      <c r="K865" s="542" t="s">
        <v>4858</v>
      </c>
      <c r="L865" s="414">
        <v>2</v>
      </c>
      <c r="M865" s="414">
        <v>1287</v>
      </c>
      <c r="N865" s="416">
        <v>46087</v>
      </c>
      <c r="O865" s="562">
        <v>885100000</v>
      </c>
      <c r="P865" s="419">
        <v>46233</v>
      </c>
      <c r="Q865" s="411" t="s">
        <v>50</v>
      </c>
      <c r="R865" s="462">
        <v>46234</v>
      </c>
      <c r="S865" s="411">
        <v>2335</v>
      </c>
      <c r="T865" s="502">
        <v>221201</v>
      </c>
      <c r="U865" s="556">
        <f t="shared" ref="U865" si="539">+H865</f>
        <v>15900000</v>
      </c>
      <c r="V865" s="417">
        <v>46237</v>
      </c>
      <c r="W865" s="418" t="s">
        <v>4859</v>
      </c>
      <c r="X865" s="419">
        <v>46244</v>
      </c>
      <c r="Y865" s="420" t="s">
        <v>892</v>
      </c>
      <c r="Z865" s="416"/>
      <c r="AA865" s="412"/>
      <c r="AB865" s="421">
        <f>+U865/3</f>
        <v>5300000</v>
      </c>
      <c r="AC865" s="412"/>
      <c r="AD865" s="616" t="s">
        <v>4860</v>
      </c>
      <c r="AE865" s="295">
        <v>0</v>
      </c>
      <c r="AF865" s="295">
        <v>0</v>
      </c>
      <c r="AG865" s="295">
        <v>0</v>
      </c>
      <c r="AH865" s="473" t="s">
        <v>4861</v>
      </c>
      <c r="AI865" s="473">
        <v>3107964035</v>
      </c>
      <c r="AJ865" s="474" t="s">
        <v>4862</v>
      </c>
      <c r="AK865" s="425">
        <v>28834</v>
      </c>
      <c r="AL865" s="411">
        <v>48</v>
      </c>
      <c r="AM865" s="418" t="str">
        <f t="shared" ref="AM865" si="540">+F865</f>
        <v>PSICOLOGO</v>
      </c>
      <c r="AN865" s="418" t="s">
        <v>4855</v>
      </c>
    </row>
    <row r="866" spans="1:40" ht="17.25" customHeight="1" x14ac:dyDescent="0.3">
      <c r="A866" s="589">
        <v>865</v>
      </c>
      <c r="B866" s="527" t="s">
        <v>1515</v>
      </c>
      <c r="C866" s="453" t="s">
        <v>1466</v>
      </c>
      <c r="D866" s="469" t="s">
        <v>1557</v>
      </c>
      <c r="E866" s="452" t="s">
        <v>62</v>
      </c>
      <c r="F866" s="453" t="s">
        <v>434</v>
      </c>
      <c r="G866" s="547" t="s">
        <v>1325</v>
      </c>
      <c r="H866" s="557">
        <v>9450000</v>
      </c>
      <c r="I866" s="475" t="s">
        <v>3570</v>
      </c>
      <c r="J866" s="511" t="s">
        <v>5377</v>
      </c>
      <c r="K866" s="535" t="s">
        <v>89</v>
      </c>
      <c r="L866" s="457">
        <v>9</v>
      </c>
      <c r="M866" s="457">
        <v>1289</v>
      </c>
      <c r="N866" s="458">
        <v>46087</v>
      </c>
      <c r="O866" s="563">
        <v>1578150000</v>
      </c>
      <c r="P866" s="462">
        <v>46233</v>
      </c>
      <c r="Q866" s="452" t="s">
        <v>50</v>
      </c>
      <c r="R866" s="462">
        <v>46234</v>
      </c>
      <c r="S866" s="452">
        <v>2336</v>
      </c>
      <c r="T866" s="504">
        <v>221202</v>
      </c>
      <c r="U866" s="557">
        <f>+H866</f>
        <v>9450000</v>
      </c>
      <c r="V866" s="460">
        <v>46237</v>
      </c>
      <c r="W866" s="466" t="s">
        <v>4863</v>
      </c>
      <c r="X866" s="462">
        <v>46245</v>
      </c>
      <c r="Y866" s="463" t="s">
        <v>892</v>
      </c>
      <c r="Z866" s="458"/>
      <c r="AA866" s="453"/>
      <c r="AB866" s="464">
        <f>+U866/3</f>
        <v>3150000</v>
      </c>
      <c r="AC866" s="453"/>
      <c r="AD866" s="612" t="s">
        <v>4864</v>
      </c>
      <c r="AE866" s="295">
        <v>0</v>
      </c>
      <c r="AF866" s="295">
        <v>0</v>
      </c>
      <c r="AG866" s="295">
        <v>0</v>
      </c>
      <c r="AH866" s="453" t="s">
        <v>3573</v>
      </c>
      <c r="AI866" s="453">
        <v>3115114760</v>
      </c>
      <c r="AJ866" s="476" t="s">
        <v>3574</v>
      </c>
      <c r="AK866" s="477">
        <v>31647</v>
      </c>
      <c r="AL866" s="452">
        <v>38</v>
      </c>
      <c r="AM866" s="466" t="s">
        <v>274</v>
      </c>
      <c r="AN866" s="466" t="s">
        <v>4855</v>
      </c>
    </row>
    <row r="867" spans="1:40" ht="17.25" customHeight="1" x14ac:dyDescent="0.3">
      <c r="A867" s="590">
        <v>866</v>
      </c>
      <c r="B867" s="527" t="s">
        <v>1248</v>
      </c>
      <c r="C867" s="453" t="s">
        <v>1466</v>
      </c>
      <c r="D867" s="454" t="s">
        <v>4865</v>
      </c>
      <c r="E867" s="452" t="s">
        <v>62</v>
      </c>
      <c r="F867" s="478" t="s">
        <v>1473</v>
      </c>
      <c r="G867" s="547" t="s">
        <v>1325</v>
      </c>
      <c r="H867" s="557">
        <v>19200000</v>
      </c>
      <c r="I867" s="453" t="s">
        <v>4302</v>
      </c>
      <c r="J867" s="511">
        <v>1110462842</v>
      </c>
      <c r="K867" s="543" t="s">
        <v>89</v>
      </c>
      <c r="L867" s="457">
        <v>7</v>
      </c>
      <c r="M867" s="457">
        <v>1286</v>
      </c>
      <c r="N867" s="468">
        <v>46176</v>
      </c>
      <c r="O867" s="563">
        <v>1068800000</v>
      </c>
      <c r="P867" s="462">
        <v>46233</v>
      </c>
      <c r="Q867" s="452" t="s">
        <v>50</v>
      </c>
      <c r="R867" s="462">
        <v>46237</v>
      </c>
      <c r="S867" s="452">
        <v>2341</v>
      </c>
      <c r="T867" s="504">
        <v>221201</v>
      </c>
      <c r="U867" s="557">
        <f>+H867</f>
        <v>19200000</v>
      </c>
      <c r="V867" s="460">
        <v>46246</v>
      </c>
      <c r="W867" s="466" t="s">
        <v>4866</v>
      </c>
      <c r="X867" s="462">
        <v>46247</v>
      </c>
      <c r="Y867" s="463" t="s">
        <v>892</v>
      </c>
      <c r="Z867" s="458"/>
      <c r="AA867" s="468"/>
      <c r="AB867" s="695">
        <f>+U867/3</f>
        <v>6400000</v>
      </c>
      <c r="AC867" s="479"/>
      <c r="AD867" s="465"/>
      <c r="AE867" s="295">
        <v>0</v>
      </c>
      <c r="AF867" s="295">
        <v>0</v>
      </c>
      <c r="AG867" s="295">
        <v>0</v>
      </c>
      <c r="AH867" s="453" t="s">
        <v>4304</v>
      </c>
      <c r="AI867" s="453">
        <v>3232287591</v>
      </c>
      <c r="AJ867" s="476" t="s">
        <v>4305</v>
      </c>
      <c r="AK867" s="477">
        <v>31987</v>
      </c>
      <c r="AL867" s="452">
        <v>38</v>
      </c>
      <c r="AM867" s="466" t="s">
        <v>4301</v>
      </c>
      <c r="AN867" s="466" t="s">
        <v>4855</v>
      </c>
    </row>
    <row r="868" spans="1:40" ht="17.25" customHeight="1" x14ac:dyDescent="0.3">
      <c r="A868" s="669">
        <v>867</v>
      </c>
      <c r="B868" s="670" t="s">
        <v>59</v>
      </c>
      <c r="C868" s="671" t="s">
        <v>681</v>
      </c>
      <c r="D868" s="672" t="s">
        <v>4867</v>
      </c>
      <c r="E868" s="673" t="s">
        <v>44</v>
      </c>
      <c r="F868" s="674" t="s">
        <v>5360</v>
      </c>
      <c r="G868" s="675" t="s">
        <v>46</v>
      </c>
      <c r="H868" s="676">
        <v>1068757284</v>
      </c>
      <c r="I868" s="677" t="s">
        <v>4868</v>
      </c>
      <c r="J868" s="678">
        <v>93406518</v>
      </c>
      <c r="K868" s="679" t="s">
        <v>89</v>
      </c>
      <c r="L868" s="680">
        <v>5</v>
      </c>
      <c r="M868" s="680">
        <v>1617</v>
      </c>
      <c r="N868" s="681">
        <v>46168</v>
      </c>
      <c r="O868" s="682">
        <v>1069000000</v>
      </c>
      <c r="P868" s="683">
        <v>46233</v>
      </c>
      <c r="Q868" s="673" t="s">
        <v>4869</v>
      </c>
      <c r="R868" s="683">
        <v>46234</v>
      </c>
      <c r="S868" s="673">
        <v>2337</v>
      </c>
      <c r="T868" s="684">
        <v>220405</v>
      </c>
      <c r="U868" s="676">
        <v>1068757284</v>
      </c>
      <c r="V868" s="685">
        <v>46239</v>
      </c>
      <c r="W868" s="686" t="s">
        <v>5358</v>
      </c>
      <c r="X868" s="683">
        <v>46239</v>
      </c>
      <c r="Y868" s="673" t="s">
        <v>4251</v>
      </c>
      <c r="Z868" s="681"/>
      <c r="AA868" s="677"/>
      <c r="AB868" s="694">
        <v>1068757284</v>
      </c>
      <c r="AC868" s="677"/>
      <c r="AD868" s="687" t="s">
        <v>4870</v>
      </c>
      <c r="AE868" s="677">
        <v>113</v>
      </c>
      <c r="AF868" s="688">
        <v>242176</v>
      </c>
      <c r="AG868" s="689">
        <v>46234</v>
      </c>
      <c r="AH868" s="677" t="s">
        <v>4871</v>
      </c>
      <c r="AI868" s="677">
        <v>3203019306</v>
      </c>
      <c r="AJ868" s="690" t="s">
        <v>4872</v>
      </c>
      <c r="AK868" s="691" t="s">
        <v>5359</v>
      </c>
      <c r="AL868" s="673"/>
      <c r="AM868" s="686" t="s">
        <v>57</v>
      </c>
      <c r="AN868" s="686" t="s">
        <v>4873</v>
      </c>
    </row>
    <row r="869" spans="1:40" ht="17.25" customHeight="1" x14ac:dyDescent="0.3">
      <c r="A869" s="591">
        <v>868</v>
      </c>
      <c r="B869" s="527" t="s">
        <v>59</v>
      </c>
      <c r="C869" s="453" t="s">
        <v>4834</v>
      </c>
      <c r="D869" s="453" t="s">
        <v>4874</v>
      </c>
      <c r="E869" s="452" t="s">
        <v>62</v>
      </c>
      <c r="F869" s="455" t="s">
        <v>4875</v>
      </c>
      <c r="G869" s="547" t="s">
        <v>4876</v>
      </c>
      <c r="H869" s="557">
        <v>30800000</v>
      </c>
      <c r="I869" s="453" t="s">
        <v>4877</v>
      </c>
      <c r="J869" s="511" t="s">
        <v>4878</v>
      </c>
      <c r="K869" s="535" t="s">
        <v>89</v>
      </c>
      <c r="L869" s="457"/>
      <c r="M869" s="457">
        <v>1896</v>
      </c>
      <c r="N869" s="458">
        <v>46230</v>
      </c>
      <c r="O869" s="557">
        <v>30800000</v>
      </c>
      <c r="P869" s="462">
        <v>46237</v>
      </c>
      <c r="Q869" s="452" t="s">
        <v>50</v>
      </c>
      <c r="R869" s="462">
        <v>46238</v>
      </c>
      <c r="S869" s="452">
        <v>2346</v>
      </c>
      <c r="T869" s="504">
        <v>22041509</v>
      </c>
      <c r="U869" s="557">
        <v>30800000</v>
      </c>
      <c r="V869" s="460">
        <v>46238</v>
      </c>
      <c r="W869" s="466" t="s">
        <v>4879</v>
      </c>
      <c r="X869" s="462">
        <v>46239</v>
      </c>
      <c r="Y869" s="452" t="s">
        <v>4776</v>
      </c>
      <c r="Z869" s="458"/>
      <c r="AA869" s="453"/>
      <c r="AB869" s="619">
        <v>6160000</v>
      </c>
      <c r="AC869" s="453"/>
      <c r="AD869" s="612" t="s">
        <v>4880</v>
      </c>
      <c r="AE869" s="295">
        <v>0</v>
      </c>
      <c r="AF869" s="295">
        <v>0</v>
      </c>
      <c r="AG869" s="295">
        <v>0</v>
      </c>
      <c r="AH869" s="453" t="s">
        <v>4881</v>
      </c>
      <c r="AI869" s="453">
        <v>3209498975</v>
      </c>
      <c r="AJ869" s="613" t="s">
        <v>4882</v>
      </c>
      <c r="AK869" s="477">
        <v>32494</v>
      </c>
      <c r="AL869" s="452">
        <v>38</v>
      </c>
      <c r="AM869" s="466" t="s">
        <v>4883</v>
      </c>
      <c r="AN869" s="466" t="s">
        <v>64</v>
      </c>
    </row>
    <row r="870" spans="1:40" ht="17.25" customHeight="1" x14ac:dyDescent="0.3">
      <c r="A870" s="591">
        <v>869</v>
      </c>
      <c r="B870" s="527" t="s">
        <v>41</v>
      </c>
      <c r="C870" s="453" t="s">
        <v>84</v>
      </c>
      <c r="D870" s="453" t="s">
        <v>4884</v>
      </c>
      <c r="E870" s="452" t="s">
        <v>62</v>
      </c>
      <c r="F870" s="455" t="s">
        <v>4885</v>
      </c>
      <c r="G870" s="547" t="s">
        <v>46</v>
      </c>
      <c r="H870" s="557">
        <v>10000000</v>
      </c>
      <c r="I870" s="453" t="s">
        <v>4886</v>
      </c>
      <c r="J870" s="511" t="s">
        <v>4887</v>
      </c>
      <c r="K870" s="535" t="s">
        <v>89</v>
      </c>
      <c r="L870" s="457">
        <v>1</v>
      </c>
      <c r="M870" s="457">
        <v>1899</v>
      </c>
      <c r="N870" s="458">
        <v>46231</v>
      </c>
      <c r="O870" s="557">
        <v>10000000</v>
      </c>
      <c r="P870" s="462">
        <v>46237</v>
      </c>
      <c r="Q870" s="452" t="s">
        <v>50</v>
      </c>
      <c r="R870" s="462">
        <v>46238</v>
      </c>
      <c r="S870" s="452">
        <v>2347</v>
      </c>
      <c r="T870" s="504">
        <v>2101020301</v>
      </c>
      <c r="U870" s="557">
        <v>10000000</v>
      </c>
      <c r="V870" s="460">
        <v>46238</v>
      </c>
      <c r="W870" s="466">
        <v>4556272</v>
      </c>
      <c r="X870" s="462">
        <v>46238</v>
      </c>
      <c r="Y870" s="452" t="s">
        <v>1537</v>
      </c>
      <c r="Z870" s="458"/>
      <c r="AA870" s="453"/>
      <c r="AB870" s="619">
        <v>2250000</v>
      </c>
      <c r="AC870" s="453"/>
      <c r="AD870" s="612" t="s">
        <v>4888</v>
      </c>
      <c r="AE870" s="295">
        <v>0</v>
      </c>
      <c r="AF870" s="295">
        <v>0</v>
      </c>
      <c r="AG870" s="295">
        <v>0</v>
      </c>
      <c r="AH870" s="453" t="s">
        <v>4889</v>
      </c>
      <c r="AI870" s="453">
        <v>3116325266</v>
      </c>
      <c r="AJ870" s="613" t="s">
        <v>4890</v>
      </c>
      <c r="AK870" s="481">
        <v>0</v>
      </c>
      <c r="AL870" s="452"/>
      <c r="AM870" s="466">
        <v>0</v>
      </c>
      <c r="AN870" s="466" t="s">
        <v>4891</v>
      </c>
    </row>
    <row r="871" spans="1:40" ht="17.25" customHeight="1" x14ac:dyDescent="0.3">
      <c r="A871" s="591">
        <v>870</v>
      </c>
      <c r="B871" s="527" t="s">
        <v>59</v>
      </c>
      <c r="C871" s="453" t="s">
        <v>4834</v>
      </c>
      <c r="D871" s="453" t="s">
        <v>4892</v>
      </c>
      <c r="E871" s="452" t="s">
        <v>62</v>
      </c>
      <c r="F871" s="455" t="s">
        <v>4893</v>
      </c>
      <c r="G871" s="547" t="s">
        <v>4876</v>
      </c>
      <c r="H871" s="557">
        <v>30800000</v>
      </c>
      <c r="I871" s="453" t="s">
        <v>4894</v>
      </c>
      <c r="J871" s="511" t="s">
        <v>4895</v>
      </c>
      <c r="K871" s="535" t="s">
        <v>89</v>
      </c>
      <c r="L871" s="457"/>
      <c r="M871" s="457">
        <v>1897</v>
      </c>
      <c r="N871" s="458">
        <v>46230</v>
      </c>
      <c r="O871" s="557">
        <v>30800000</v>
      </c>
      <c r="P871" s="462">
        <v>46238</v>
      </c>
      <c r="Q871" s="452" t="s">
        <v>50</v>
      </c>
      <c r="R871" s="462">
        <v>46238</v>
      </c>
      <c r="S871" s="452">
        <v>2348</v>
      </c>
      <c r="T871" s="504">
        <v>22041509</v>
      </c>
      <c r="U871" s="621">
        <v>30800000</v>
      </c>
      <c r="V871" s="460">
        <v>46238</v>
      </c>
      <c r="W871" s="466" t="s">
        <v>4896</v>
      </c>
      <c r="X871" s="462">
        <v>46239</v>
      </c>
      <c r="Y871" s="463">
        <v>47118</v>
      </c>
      <c r="Z871" s="458"/>
      <c r="AA871" s="453"/>
      <c r="AB871" s="621">
        <v>6160000</v>
      </c>
      <c r="AC871" s="453"/>
      <c r="AD871" s="465"/>
      <c r="AE871" s="295">
        <v>0</v>
      </c>
      <c r="AF871" s="295">
        <v>0</v>
      </c>
      <c r="AG871" s="295">
        <v>0</v>
      </c>
      <c r="AH871" s="453" t="s">
        <v>5430</v>
      </c>
      <c r="AI871" s="453"/>
      <c r="AJ871" s="613" t="s">
        <v>5431</v>
      </c>
      <c r="AK871" s="477">
        <v>28975</v>
      </c>
      <c r="AL871" s="452">
        <v>47</v>
      </c>
      <c r="AM871" s="466" t="s">
        <v>717</v>
      </c>
      <c r="AN871" s="466" t="s">
        <v>4998</v>
      </c>
    </row>
    <row r="872" spans="1:40" ht="17.25" customHeight="1" x14ac:dyDescent="0.3">
      <c r="A872" s="591">
        <v>871</v>
      </c>
      <c r="B872" s="527" t="s">
        <v>59</v>
      </c>
      <c r="C872" s="453" t="s">
        <v>670</v>
      </c>
      <c r="D872" s="453" t="s">
        <v>4897</v>
      </c>
      <c r="E872" s="452" t="s">
        <v>62</v>
      </c>
      <c r="F872" s="455" t="s">
        <v>367</v>
      </c>
      <c r="G872" s="547" t="s">
        <v>4876</v>
      </c>
      <c r="H872" s="557">
        <v>32363333</v>
      </c>
      <c r="I872" s="453" t="s">
        <v>673</v>
      </c>
      <c r="J872" s="511" t="s">
        <v>4898</v>
      </c>
      <c r="K872" s="535" t="s">
        <v>388</v>
      </c>
      <c r="L872" s="457"/>
      <c r="M872" s="457">
        <v>1911</v>
      </c>
      <c r="N872" s="458">
        <v>46234</v>
      </c>
      <c r="O872" s="557">
        <v>32363333</v>
      </c>
      <c r="P872" s="462">
        <v>46239</v>
      </c>
      <c r="Q872" s="452" t="s">
        <v>50</v>
      </c>
      <c r="R872" s="462">
        <v>46239</v>
      </c>
      <c r="S872" s="452">
        <v>2349</v>
      </c>
      <c r="T872" s="504">
        <v>22041509</v>
      </c>
      <c r="U872" s="557">
        <v>32363333</v>
      </c>
      <c r="V872" s="460">
        <v>46239</v>
      </c>
      <c r="W872" s="466" t="s">
        <v>4899</v>
      </c>
      <c r="X872" s="462">
        <v>46240</v>
      </c>
      <c r="Y872" s="463">
        <v>46387</v>
      </c>
      <c r="Z872" s="458"/>
      <c r="AA872" s="453"/>
      <c r="AB872" s="619">
        <v>6650000</v>
      </c>
      <c r="AC872" s="453"/>
      <c r="AD872" s="465"/>
      <c r="AE872" s="295">
        <v>0</v>
      </c>
      <c r="AF872" s="295">
        <v>0</v>
      </c>
      <c r="AG872" s="295">
        <v>0</v>
      </c>
      <c r="AH872" s="453" t="s">
        <v>5427</v>
      </c>
      <c r="AI872" s="453">
        <v>3223648137</v>
      </c>
      <c r="AJ872" s="613" t="s">
        <v>5428</v>
      </c>
      <c r="AK872" s="481" t="s">
        <v>5429</v>
      </c>
      <c r="AL872" s="452">
        <v>41</v>
      </c>
      <c r="AM872" s="466" t="s">
        <v>4416</v>
      </c>
      <c r="AN872" s="466" t="s">
        <v>4998</v>
      </c>
    </row>
    <row r="873" spans="1:40" ht="17.25" customHeight="1" x14ac:dyDescent="0.3">
      <c r="A873" s="591">
        <v>872</v>
      </c>
      <c r="B873" s="527" t="s">
        <v>41</v>
      </c>
      <c r="C873" s="453" t="s">
        <v>681</v>
      </c>
      <c r="D873" s="453" t="s">
        <v>4900</v>
      </c>
      <c r="E873" s="452" t="s">
        <v>62</v>
      </c>
      <c r="F873" s="455" t="s">
        <v>4901</v>
      </c>
      <c r="G873" s="547" t="s">
        <v>4902</v>
      </c>
      <c r="H873" s="557">
        <v>298837539</v>
      </c>
      <c r="I873" s="453" t="s">
        <v>228</v>
      </c>
      <c r="J873" s="511" t="s">
        <v>4903</v>
      </c>
      <c r="K873" s="535" t="s">
        <v>230</v>
      </c>
      <c r="L873" s="457"/>
      <c r="M873" s="457">
        <v>1910</v>
      </c>
      <c r="N873" s="458">
        <v>46234</v>
      </c>
      <c r="O873" s="557">
        <v>298837539</v>
      </c>
      <c r="P873" s="462">
        <v>46239</v>
      </c>
      <c r="Q873" s="452" t="s">
        <v>50</v>
      </c>
      <c r="R873" s="462">
        <v>46239</v>
      </c>
      <c r="S873" s="452">
        <v>2350</v>
      </c>
      <c r="T873" s="504">
        <v>2102020211</v>
      </c>
      <c r="U873" s="621">
        <v>298837539</v>
      </c>
      <c r="V873" s="460">
        <v>46244</v>
      </c>
      <c r="W873" s="466" t="s">
        <v>5465</v>
      </c>
      <c r="X873" s="462">
        <v>46244</v>
      </c>
      <c r="Y873" s="452" t="s">
        <v>5466</v>
      </c>
      <c r="Z873" s="458"/>
      <c r="AA873" s="453"/>
      <c r="AB873" s="621">
        <v>298837539</v>
      </c>
      <c r="AC873" s="453"/>
      <c r="AD873" s="465"/>
      <c r="AE873" s="295">
        <v>0</v>
      </c>
      <c r="AF873" s="295">
        <v>0</v>
      </c>
      <c r="AG873" s="295">
        <v>0</v>
      </c>
      <c r="AH873" s="453" t="s">
        <v>5467</v>
      </c>
      <c r="AI873" s="453">
        <v>0</v>
      </c>
      <c r="AJ873" s="613" t="s">
        <v>234</v>
      </c>
      <c r="AK873" s="481">
        <v>0</v>
      </c>
      <c r="AL873" s="452">
        <v>0</v>
      </c>
      <c r="AM873" s="466" t="s">
        <v>4901</v>
      </c>
      <c r="AN873" s="724" t="s">
        <v>5614</v>
      </c>
    </row>
    <row r="874" spans="1:40" ht="17.25" customHeight="1" x14ac:dyDescent="0.3">
      <c r="A874" s="591">
        <v>873</v>
      </c>
      <c r="B874" s="527" t="s">
        <v>59</v>
      </c>
      <c r="C874" s="453" t="s">
        <v>735</v>
      </c>
      <c r="D874" s="453" t="s">
        <v>4904</v>
      </c>
      <c r="E874" s="452" t="s">
        <v>62</v>
      </c>
      <c r="F874" s="455" t="s">
        <v>4905</v>
      </c>
      <c r="G874" s="547" t="s">
        <v>64</v>
      </c>
      <c r="H874" s="557">
        <v>15685860</v>
      </c>
      <c r="I874" s="453" t="s">
        <v>746</v>
      </c>
      <c r="J874" s="511" t="s">
        <v>4906</v>
      </c>
      <c r="K874" s="535" t="s">
        <v>89</v>
      </c>
      <c r="L874" s="457"/>
      <c r="M874" s="457">
        <v>1890</v>
      </c>
      <c r="N874" s="458">
        <v>46226</v>
      </c>
      <c r="O874" s="557">
        <v>15685860</v>
      </c>
      <c r="P874" s="462">
        <v>46240</v>
      </c>
      <c r="Q874" s="452" t="s">
        <v>50</v>
      </c>
      <c r="R874" s="462">
        <v>46240</v>
      </c>
      <c r="S874" s="452">
        <v>2351</v>
      </c>
      <c r="T874" s="504">
        <v>22041510</v>
      </c>
      <c r="U874" s="557">
        <v>15685860</v>
      </c>
      <c r="V874" s="460">
        <v>46244</v>
      </c>
      <c r="W874" s="466" t="s">
        <v>5432</v>
      </c>
      <c r="X874" s="462">
        <v>46245</v>
      </c>
      <c r="Y874" s="463">
        <v>46387</v>
      </c>
      <c r="Z874" s="458"/>
      <c r="AA874" s="453"/>
      <c r="AB874" s="619">
        <v>3137172</v>
      </c>
      <c r="AC874" s="453"/>
      <c r="AD874" s="465"/>
      <c r="AE874" s="295">
        <v>0</v>
      </c>
      <c r="AF874" s="295">
        <v>0</v>
      </c>
      <c r="AG874" s="295">
        <v>0</v>
      </c>
      <c r="AH874" s="453" t="s">
        <v>5433</v>
      </c>
      <c r="AI874" s="453">
        <v>3162252728</v>
      </c>
      <c r="AJ874" s="613" t="s">
        <v>5434</v>
      </c>
      <c r="AK874" s="477">
        <v>27624</v>
      </c>
      <c r="AL874" s="452">
        <v>51</v>
      </c>
      <c r="AM874" s="466" t="s">
        <v>185</v>
      </c>
      <c r="AN874" s="466" t="s">
        <v>5435</v>
      </c>
    </row>
    <row r="875" spans="1:40" ht="17.25" customHeight="1" x14ac:dyDescent="0.3">
      <c r="A875" s="591">
        <v>874</v>
      </c>
      <c r="B875" s="527" t="s">
        <v>1248</v>
      </c>
      <c r="C875" s="453" t="s">
        <v>1466</v>
      </c>
      <c r="D875" s="453" t="s">
        <v>4907</v>
      </c>
      <c r="E875" s="452" t="s">
        <v>62</v>
      </c>
      <c r="F875" s="455" t="s">
        <v>113</v>
      </c>
      <c r="G875" s="547" t="s">
        <v>4908</v>
      </c>
      <c r="H875" s="557">
        <v>25650000</v>
      </c>
      <c r="I875" s="453" t="s">
        <v>4909</v>
      </c>
      <c r="J875" s="511" t="s">
        <v>4910</v>
      </c>
      <c r="K875" s="535" t="s">
        <v>89</v>
      </c>
      <c r="L875" s="457"/>
      <c r="M875" s="457">
        <v>1285</v>
      </c>
      <c r="N875" s="458">
        <v>46087</v>
      </c>
      <c r="O875" s="557">
        <v>1427850000</v>
      </c>
      <c r="P875" s="462">
        <v>46240</v>
      </c>
      <c r="Q875" s="452" t="s">
        <v>50</v>
      </c>
      <c r="R875" s="462">
        <v>46244</v>
      </c>
      <c r="S875" s="452">
        <v>2352</v>
      </c>
      <c r="T875" s="504">
        <v>221201</v>
      </c>
      <c r="U875" s="621">
        <v>25650000</v>
      </c>
      <c r="V875" s="460">
        <v>46253</v>
      </c>
      <c r="W875" s="466" t="s">
        <v>5399</v>
      </c>
      <c r="X875" s="462">
        <v>46254</v>
      </c>
      <c r="Y875" s="452" t="s">
        <v>892</v>
      </c>
      <c r="Z875" s="458"/>
      <c r="AA875" s="453"/>
      <c r="AB875" s="619">
        <v>8550000</v>
      </c>
      <c r="AC875" s="453"/>
      <c r="AD875" s="465"/>
      <c r="AE875" s="295">
        <v>0</v>
      </c>
      <c r="AF875" s="295">
        <v>0</v>
      </c>
      <c r="AG875" s="295">
        <v>0</v>
      </c>
      <c r="AH875" s="453" t="s">
        <v>5400</v>
      </c>
      <c r="AI875" s="453">
        <v>3162959817</v>
      </c>
      <c r="AJ875" s="613" t="s">
        <v>5401</v>
      </c>
      <c r="AK875" s="477">
        <v>35324</v>
      </c>
      <c r="AL875" s="452">
        <v>30</v>
      </c>
      <c r="AM875" s="466" t="s">
        <v>113</v>
      </c>
      <c r="AN875" s="466" t="s">
        <v>5402</v>
      </c>
    </row>
    <row r="876" spans="1:40" ht="17.25" customHeight="1" x14ac:dyDescent="0.3">
      <c r="A876" s="591">
        <v>875</v>
      </c>
      <c r="B876" s="527" t="s">
        <v>1677</v>
      </c>
      <c r="C876" s="453" t="s">
        <v>1466</v>
      </c>
      <c r="D876" s="453" t="s">
        <v>4911</v>
      </c>
      <c r="E876" s="452" t="s">
        <v>62</v>
      </c>
      <c r="F876" s="455" t="s">
        <v>185</v>
      </c>
      <c r="G876" s="547" t="s">
        <v>1677</v>
      </c>
      <c r="H876" s="557">
        <v>13188660</v>
      </c>
      <c r="I876" s="453" t="s">
        <v>4912</v>
      </c>
      <c r="J876" s="511" t="s">
        <v>4913</v>
      </c>
      <c r="K876" s="535" t="s">
        <v>89</v>
      </c>
      <c r="L876" s="457"/>
      <c r="M876" s="457">
        <v>1477</v>
      </c>
      <c r="N876" s="458">
        <v>46129</v>
      </c>
      <c r="O876" s="615">
        <v>184772020</v>
      </c>
      <c r="P876" s="462">
        <v>46244</v>
      </c>
      <c r="Q876" s="452" t="s">
        <v>50</v>
      </c>
      <c r="R876" s="462">
        <v>46249</v>
      </c>
      <c r="S876" s="452">
        <v>2354</v>
      </c>
      <c r="T876" s="504">
        <v>220302</v>
      </c>
      <c r="U876" s="621">
        <v>13188660</v>
      </c>
      <c r="V876" s="460">
        <v>46246</v>
      </c>
      <c r="W876" s="466" t="s">
        <v>4914</v>
      </c>
      <c r="X876" s="462">
        <v>46247</v>
      </c>
      <c r="Y876" s="463">
        <v>46387</v>
      </c>
      <c r="Z876" s="458"/>
      <c r="AA876" s="453"/>
      <c r="AB876" s="619">
        <v>2637732</v>
      </c>
      <c r="AC876" s="453"/>
      <c r="AD876" s="465"/>
      <c r="AE876" s="295">
        <v>0</v>
      </c>
      <c r="AF876" s="295">
        <v>0</v>
      </c>
      <c r="AG876" s="295">
        <v>0</v>
      </c>
      <c r="AH876" s="453" t="s">
        <v>5436</v>
      </c>
      <c r="AI876" s="453">
        <v>3045553126</v>
      </c>
      <c r="AJ876" s="613" t="s">
        <v>5437</v>
      </c>
      <c r="AK876" s="477">
        <v>37071</v>
      </c>
      <c r="AL876" s="452">
        <v>25</v>
      </c>
      <c r="AM876" s="466" t="s">
        <v>185</v>
      </c>
      <c r="AN876" s="466" t="s">
        <v>5438</v>
      </c>
    </row>
    <row r="877" spans="1:40" ht="17.25" customHeight="1" x14ac:dyDescent="0.3">
      <c r="A877" s="591">
        <v>876</v>
      </c>
      <c r="B877" s="527" t="s">
        <v>1248</v>
      </c>
      <c r="C877" s="453" t="s">
        <v>1466</v>
      </c>
      <c r="D877" s="453" t="s">
        <v>4915</v>
      </c>
      <c r="E877" s="452" t="s">
        <v>62</v>
      </c>
      <c r="F877" s="455" t="s">
        <v>434</v>
      </c>
      <c r="G877" s="547" t="s">
        <v>1248</v>
      </c>
      <c r="H877" s="557">
        <v>9450000</v>
      </c>
      <c r="I877" s="453" t="s">
        <v>1824</v>
      </c>
      <c r="J877" s="511" t="s">
        <v>4916</v>
      </c>
      <c r="K877" s="535" t="s">
        <v>89</v>
      </c>
      <c r="L877" s="457"/>
      <c r="M877" s="457">
        <v>1289</v>
      </c>
      <c r="N877" s="458">
        <v>46087</v>
      </c>
      <c r="O877" s="615">
        <v>1578150000</v>
      </c>
      <c r="P877" s="462">
        <v>46245</v>
      </c>
      <c r="Q877" s="452" t="s">
        <v>50</v>
      </c>
      <c r="R877" s="462">
        <v>46247</v>
      </c>
      <c r="S877" s="452">
        <v>2363</v>
      </c>
      <c r="T877" s="504">
        <v>221202</v>
      </c>
      <c r="U877" s="621">
        <v>9450000</v>
      </c>
      <c r="V877" s="460">
        <v>46248</v>
      </c>
      <c r="W877" s="466" t="s">
        <v>4917</v>
      </c>
      <c r="X877" s="462">
        <v>46254</v>
      </c>
      <c r="Y877" s="463">
        <v>46345</v>
      </c>
      <c r="Z877" s="458"/>
      <c r="AA877" s="453"/>
      <c r="AB877" s="619">
        <v>3150000</v>
      </c>
      <c r="AC877" s="453"/>
      <c r="AD877" s="465"/>
      <c r="AE877" s="295">
        <v>0</v>
      </c>
      <c r="AF877" s="295">
        <v>0</v>
      </c>
      <c r="AG877" s="295">
        <v>0</v>
      </c>
      <c r="AH877" s="453" t="s">
        <v>4918</v>
      </c>
      <c r="AI877" s="453">
        <v>3184206280</v>
      </c>
      <c r="AJ877" s="613" t="s">
        <v>4919</v>
      </c>
      <c r="AK877" s="477">
        <v>34223</v>
      </c>
      <c r="AL877" s="452">
        <v>33</v>
      </c>
      <c r="AM877" s="466" t="s">
        <v>434</v>
      </c>
      <c r="AN877" s="466" t="s">
        <v>4920</v>
      </c>
    </row>
    <row r="878" spans="1:40" ht="17.25" customHeight="1" x14ac:dyDescent="0.3">
      <c r="A878" s="591">
        <v>877</v>
      </c>
      <c r="B878" s="527" t="s">
        <v>1248</v>
      </c>
      <c r="C878" s="453" t="s">
        <v>1466</v>
      </c>
      <c r="D878" s="453" t="s">
        <v>4921</v>
      </c>
      <c r="E878" s="452" t="s">
        <v>62</v>
      </c>
      <c r="F878" s="455" t="s">
        <v>769</v>
      </c>
      <c r="G878" s="547" t="s">
        <v>1248</v>
      </c>
      <c r="H878" s="557">
        <v>15900000</v>
      </c>
      <c r="I878" s="453" t="s">
        <v>1819</v>
      </c>
      <c r="J878" s="511" t="s">
        <v>4922</v>
      </c>
      <c r="K878" s="535" t="s">
        <v>1797</v>
      </c>
      <c r="L878" s="457"/>
      <c r="M878" s="457">
        <v>1287</v>
      </c>
      <c r="N878" s="458">
        <v>46087</v>
      </c>
      <c r="O878" s="615">
        <v>885100000</v>
      </c>
      <c r="P878" s="462">
        <v>46245</v>
      </c>
      <c r="Q878" s="452" t="s">
        <v>50</v>
      </c>
      <c r="R878" s="462">
        <v>46247</v>
      </c>
      <c r="S878" s="452">
        <v>2364</v>
      </c>
      <c r="T878" s="504">
        <v>221201</v>
      </c>
      <c r="U878" s="621">
        <v>15900000</v>
      </c>
      <c r="V878" s="460">
        <v>46252</v>
      </c>
      <c r="W878" s="466" t="s">
        <v>4923</v>
      </c>
      <c r="X878" s="462">
        <v>46254</v>
      </c>
      <c r="Y878" s="463">
        <v>46345</v>
      </c>
      <c r="Z878" s="458"/>
      <c r="AA878" s="453"/>
      <c r="AB878" s="619">
        <v>5300000</v>
      </c>
      <c r="AC878" s="453"/>
      <c r="AD878" s="465"/>
      <c r="AE878" s="295">
        <v>0</v>
      </c>
      <c r="AF878" s="295">
        <v>0</v>
      </c>
      <c r="AG878" s="295">
        <v>0</v>
      </c>
      <c r="AH878" s="453" t="s">
        <v>4924</v>
      </c>
      <c r="AI878" s="453">
        <v>3016319983</v>
      </c>
      <c r="AJ878" s="613" t="s">
        <v>4925</v>
      </c>
      <c r="AK878" s="477">
        <v>34974</v>
      </c>
      <c r="AL878" s="452">
        <v>31</v>
      </c>
      <c r="AM878" s="466" t="s">
        <v>769</v>
      </c>
      <c r="AN878" s="466" t="s">
        <v>4920</v>
      </c>
    </row>
    <row r="879" spans="1:40" ht="17.25" customHeight="1" x14ac:dyDescent="0.3">
      <c r="A879" s="591">
        <v>878</v>
      </c>
      <c r="B879" s="527" t="s">
        <v>1248</v>
      </c>
      <c r="C879" s="453" t="s">
        <v>1466</v>
      </c>
      <c r="D879" s="453" t="s">
        <v>4926</v>
      </c>
      <c r="E879" s="452" t="s">
        <v>62</v>
      </c>
      <c r="F879" s="455" t="s">
        <v>434</v>
      </c>
      <c r="G879" s="547" t="s">
        <v>1248</v>
      </c>
      <c r="H879" s="557">
        <v>9450000</v>
      </c>
      <c r="I879" s="453" t="s">
        <v>2320</v>
      </c>
      <c r="J879" s="511" t="s">
        <v>4927</v>
      </c>
      <c r="K879" s="535" t="s">
        <v>89</v>
      </c>
      <c r="L879" s="457"/>
      <c r="M879" s="457">
        <v>1289</v>
      </c>
      <c r="N879" s="458">
        <v>46087</v>
      </c>
      <c r="O879" s="615">
        <v>1578150000</v>
      </c>
      <c r="P879" s="462">
        <v>46245</v>
      </c>
      <c r="Q879" s="452" t="s">
        <v>50</v>
      </c>
      <c r="R879" s="462">
        <v>46246</v>
      </c>
      <c r="S879" s="452">
        <v>2355</v>
      </c>
      <c r="T879" s="504">
        <v>221202</v>
      </c>
      <c r="U879" s="621">
        <v>9450000</v>
      </c>
      <c r="V879" s="460">
        <v>46252</v>
      </c>
      <c r="W879" s="466" t="s">
        <v>4928</v>
      </c>
      <c r="X879" s="462">
        <v>46254</v>
      </c>
      <c r="Y879" s="452" t="s">
        <v>4929</v>
      </c>
      <c r="Z879" s="458"/>
      <c r="AA879" s="453"/>
      <c r="AB879" s="619">
        <v>3150000</v>
      </c>
      <c r="AC879" s="453"/>
      <c r="AD879" s="465"/>
      <c r="AE879" s="295">
        <v>0</v>
      </c>
      <c r="AF879" s="295">
        <v>0</v>
      </c>
      <c r="AG879" s="295">
        <v>0</v>
      </c>
      <c r="AH879" s="453" t="s">
        <v>4930</v>
      </c>
      <c r="AI879" s="453">
        <v>3208824032</v>
      </c>
      <c r="AJ879" s="613" t="s">
        <v>4931</v>
      </c>
      <c r="AK879" s="477">
        <v>31895</v>
      </c>
      <c r="AL879" s="452">
        <v>39</v>
      </c>
      <c r="AM879" s="466" t="s">
        <v>434</v>
      </c>
      <c r="AN879" s="466" t="s">
        <v>4920</v>
      </c>
    </row>
    <row r="880" spans="1:40" ht="17.25" customHeight="1" x14ac:dyDescent="0.3">
      <c r="A880" s="591">
        <v>879</v>
      </c>
      <c r="B880" s="527" t="s">
        <v>59</v>
      </c>
      <c r="C880" s="453" t="s">
        <v>60</v>
      </c>
      <c r="D880" s="453" t="s">
        <v>4932</v>
      </c>
      <c r="E880" s="452" t="s">
        <v>62</v>
      </c>
      <c r="F880" s="455" t="s">
        <v>4933</v>
      </c>
      <c r="G880" s="547" t="s">
        <v>4876</v>
      </c>
      <c r="H880" s="557">
        <v>30800000</v>
      </c>
      <c r="I880" s="453" t="s">
        <v>4934</v>
      </c>
      <c r="J880" s="511" t="s">
        <v>4935</v>
      </c>
      <c r="K880" s="535" t="s">
        <v>4936</v>
      </c>
      <c r="L880" s="457"/>
      <c r="M880" s="457">
        <v>1898</v>
      </c>
      <c r="N880" s="458">
        <v>46230</v>
      </c>
      <c r="O880" s="557">
        <v>30800000</v>
      </c>
      <c r="P880" s="462">
        <v>46245</v>
      </c>
      <c r="Q880" s="452" t="s">
        <v>50</v>
      </c>
      <c r="R880" s="462">
        <v>46246</v>
      </c>
      <c r="S880" s="452">
        <v>2356</v>
      </c>
      <c r="T880" s="504">
        <v>22041509</v>
      </c>
      <c r="U880" s="557">
        <v>30800000</v>
      </c>
      <c r="V880" s="460">
        <v>46246</v>
      </c>
      <c r="W880" s="466" t="s">
        <v>4937</v>
      </c>
      <c r="X880" s="462">
        <v>46247</v>
      </c>
      <c r="Y880" s="463">
        <v>46387</v>
      </c>
      <c r="Z880" s="458"/>
      <c r="AA880" s="453"/>
      <c r="AB880" s="619">
        <v>6160000</v>
      </c>
      <c r="AC880" s="453"/>
      <c r="AD880" s="465"/>
      <c r="AE880" s="295">
        <v>0</v>
      </c>
      <c r="AF880" s="295">
        <v>0</v>
      </c>
      <c r="AG880" s="295">
        <v>0</v>
      </c>
      <c r="AH880" s="453" t="s">
        <v>4938</v>
      </c>
      <c r="AI880" s="453">
        <v>3155189440</v>
      </c>
      <c r="AJ880" s="613" t="s">
        <v>4939</v>
      </c>
      <c r="AK880" s="477">
        <v>23778</v>
      </c>
      <c r="AL880" s="452">
        <v>61</v>
      </c>
      <c r="AM880" s="466" t="s">
        <v>4940</v>
      </c>
      <c r="AN880" s="466" t="s">
        <v>4876</v>
      </c>
    </row>
    <row r="881" spans="1:40" ht="17.25" customHeight="1" x14ac:dyDescent="0.3">
      <c r="A881" s="591">
        <v>880</v>
      </c>
      <c r="B881" s="527" t="s">
        <v>1248</v>
      </c>
      <c r="C881" s="453" t="s">
        <v>4628</v>
      </c>
      <c r="D881" s="480" t="s">
        <v>4941</v>
      </c>
      <c r="E881" s="452" t="s">
        <v>62</v>
      </c>
      <c r="F881" s="455" t="s">
        <v>4942</v>
      </c>
      <c r="G881" s="547" t="s">
        <v>4943</v>
      </c>
      <c r="H881" s="557">
        <v>18900000</v>
      </c>
      <c r="I881" s="453" t="s">
        <v>4944</v>
      </c>
      <c r="J881" s="511" t="s">
        <v>4945</v>
      </c>
      <c r="K881" s="535" t="s">
        <v>261</v>
      </c>
      <c r="L881" s="457"/>
      <c r="M881" s="457">
        <v>1842</v>
      </c>
      <c r="N881" s="458">
        <v>46210</v>
      </c>
      <c r="O881" s="557">
        <v>19000000</v>
      </c>
      <c r="P881" s="462">
        <v>46245</v>
      </c>
      <c r="Q881" s="452" t="s">
        <v>50</v>
      </c>
      <c r="R881" s="462">
        <v>46246</v>
      </c>
      <c r="S881" s="452">
        <v>2357</v>
      </c>
      <c r="T881" s="504">
        <v>221204</v>
      </c>
      <c r="U881" s="621">
        <v>18900000</v>
      </c>
      <c r="V881" s="460">
        <v>46247</v>
      </c>
      <c r="W881" s="466" t="s">
        <v>5398</v>
      </c>
      <c r="X881" s="462">
        <v>46248</v>
      </c>
      <c r="Y881" s="463" t="s">
        <v>892</v>
      </c>
      <c r="Z881" s="458"/>
      <c r="AA881" s="453"/>
      <c r="AB881" s="619">
        <v>6300000</v>
      </c>
      <c r="AC881" s="453"/>
      <c r="AD881" s="465"/>
      <c r="AE881" s="295">
        <v>0</v>
      </c>
      <c r="AF881" s="295">
        <v>0</v>
      </c>
      <c r="AG881" s="295">
        <v>0</v>
      </c>
      <c r="AH881" s="453" t="s">
        <v>4946</v>
      </c>
      <c r="AI881" s="453">
        <v>3112418414</v>
      </c>
      <c r="AJ881" s="613" t="s">
        <v>4947</v>
      </c>
      <c r="AK881" s="477" t="s">
        <v>4948</v>
      </c>
      <c r="AL881" s="452">
        <v>30</v>
      </c>
      <c r="AM881" s="466" t="s">
        <v>4949</v>
      </c>
      <c r="AN881" s="466" t="s">
        <v>4950</v>
      </c>
    </row>
    <row r="882" spans="1:40" ht="17.25" customHeight="1" x14ac:dyDescent="0.3">
      <c r="A882" s="591">
        <v>881</v>
      </c>
      <c r="B882" s="527" t="s">
        <v>1677</v>
      </c>
      <c r="C882" s="453" t="s">
        <v>1466</v>
      </c>
      <c r="D882" s="480" t="s">
        <v>4951</v>
      </c>
      <c r="E882" s="452" t="s">
        <v>62</v>
      </c>
      <c r="F882" s="455" t="s">
        <v>4952</v>
      </c>
      <c r="G882" s="547" t="s">
        <v>1677</v>
      </c>
      <c r="H882" s="557">
        <v>22500000</v>
      </c>
      <c r="I882" s="453" t="s">
        <v>4364</v>
      </c>
      <c r="J882" s="511" t="s">
        <v>4953</v>
      </c>
      <c r="K882" s="535" t="s">
        <v>1797</v>
      </c>
      <c r="L882" s="457"/>
      <c r="M882" s="457">
        <v>1473</v>
      </c>
      <c r="N882" s="458">
        <v>46129</v>
      </c>
      <c r="O882" s="557">
        <v>247500000</v>
      </c>
      <c r="P882" s="462">
        <v>46245</v>
      </c>
      <c r="Q882" s="452" t="s">
        <v>50</v>
      </c>
      <c r="R882" s="462">
        <v>46247</v>
      </c>
      <c r="S882" s="452">
        <v>2365</v>
      </c>
      <c r="T882" s="504">
        <v>220301</v>
      </c>
      <c r="U882" s="621">
        <v>22500000</v>
      </c>
      <c r="V882" s="460">
        <v>46255</v>
      </c>
      <c r="W882" s="466" t="s">
        <v>5462</v>
      </c>
      <c r="X882" s="462">
        <v>46258</v>
      </c>
      <c r="Y882" s="463">
        <v>46387</v>
      </c>
      <c r="Z882" s="458"/>
      <c r="AA882" s="453"/>
      <c r="AB882" s="619">
        <v>4500000</v>
      </c>
      <c r="AC882" s="453"/>
      <c r="AD882" s="465"/>
      <c r="AE882" s="295">
        <v>0</v>
      </c>
      <c r="AF882" s="295">
        <v>0</v>
      </c>
      <c r="AG882" s="295">
        <v>0</v>
      </c>
      <c r="AH882" s="453" t="s">
        <v>4954</v>
      </c>
      <c r="AI882" s="453">
        <v>3115092929</v>
      </c>
      <c r="AJ882" s="613" t="s">
        <v>4369</v>
      </c>
      <c r="AK882" s="477">
        <v>34755</v>
      </c>
      <c r="AL882" s="452">
        <v>61</v>
      </c>
      <c r="AM882" s="466" t="s">
        <v>4952</v>
      </c>
      <c r="AN882" s="466" t="s">
        <v>1677</v>
      </c>
    </row>
    <row r="883" spans="1:40" ht="17.25" customHeight="1" x14ac:dyDescent="0.3">
      <c r="A883" s="591">
        <v>882</v>
      </c>
      <c r="B883" s="527" t="s">
        <v>1677</v>
      </c>
      <c r="C883" s="453" t="s">
        <v>1466</v>
      </c>
      <c r="D883" s="480" t="s">
        <v>4745</v>
      </c>
      <c r="E883" s="452" t="s">
        <v>62</v>
      </c>
      <c r="F883" s="455" t="s">
        <v>185</v>
      </c>
      <c r="G883" s="547" t="s">
        <v>1677</v>
      </c>
      <c r="H883" s="557">
        <v>13188660</v>
      </c>
      <c r="I883" s="453" t="s">
        <v>4955</v>
      </c>
      <c r="J883" s="511" t="s">
        <v>4956</v>
      </c>
      <c r="K883" s="535" t="s">
        <v>3454</v>
      </c>
      <c r="L883" s="457"/>
      <c r="M883" s="457">
        <v>1477</v>
      </c>
      <c r="N883" s="458">
        <v>46129</v>
      </c>
      <c r="O883" s="615">
        <v>184772020</v>
      </c>
      <c r="P883" s="462">
        <v>46245</v>
      </c>
      <c r="Q883" s="452" t="s">
        <v>50</v>
      </c>
      <c r="R883" s="462">
        <v>46247</v>
      </c>
      <c r="S883" s="452">
        <v>2366</v>
      </c>
      <c r="T883" s="504">
        <v>220302</v>
      </c>
      <c r="U883" s="557">
        <v>13188660</v>
      </c>
      <c r="V883" s="460">
        <v>46248</v>
      </c>
      <c r="W883" s="466" t="s">
        <v>4957</v>
      </c>
      <c r="X883" s="462">
        <v>46249</v>
      </c>
      <c r="Y883" s="463">
        <v>46387</v>
      </c>
      <c r="Z883" s="458"/>
      <c r="AA883" s="453"/>
      <c r="AB883" s="619">
        <v>2637732</v>
      </c>
      <c r="AC883" s="453"/>
      <c r="AD883" s="465"/>
      <c r="AE883" s="295">
        <v>0</v>
      </c>
      <c r="AF883" s="295">
        <v>0</v>
      </c>
      <c r="AG883" s="295">
        <v>0</v>
      </c>
      <c r="AH883" s="453" t="s">
        <v>4958</v>
      </c>
      <c r="AI883" s="453">
        <v>3332343205</v>
      </c>
      <c r="AJ883" s="613" t="s">
        <v>4959</v>
      </c>
      <c r="AK883" s="477">
        <v>31199</v>
      </c>
      <c r="AL883" s="452">
        <v>41</v>
      </c>
      <c r="AM883" s="466" t="s">
        <v>4960</v>
      </c>
      <c r="AN883" s="466" t="s">
        <v>1677</v>
      </c>
    </row>
    <row r="884" spans="1:40" ht="17.25" customHeight="1" x14ac:dyDescent="0.3">
      <c r="A884" s="591">
        <v>883</v>
      </c>
      <c r="B884" s="527" t="s">
        <v>1677</v>
      </c>
      <c r="C884" s="453" t="s">
        <v>1466</v>
      </c>
      <c r="D884" s="480" t="s">
        <v>4745</v>
      </c>
      <c r="E884" s="452" t="s">
        <v>62</v>
      </c>
      <c r="F884" s="455" t="s">
        <v>185</v>
      </c>
      <c r="G884" s="547" t="s">
        <v>1677</v>
      </c>
      <c r="H884" s="557">
        <v>13188660</v>
      </c>
      <c r="I884" s="453" t="s">
        <v>4961</v>
      </c>
      <c r="J884" s="511" t="s">
        <v>5378</v>
      </c>
      <c r="K884" s="535" t="s">
        <v>388</v>
      </c>
      <c r="L884" s="457"/>
      <c r="M884" s="457">
        <v>1477</v>
      </c>
      <c r="N884" s="458">
        <v>46129</v>
      </c>
      <c r="O884" s="615">
        <v>184772020</v>
      </c>
      <c r="P884" s="462">
        <v>46245</v>
      </c>
      <c r="Q884" s="452" t="s">
        <v>50</v>
      </c>
      <c r="R884" s="462">
        <v>46247</v>
      </c>
      <c r="S884" s="452">
        <v>2358</v>
      </c>
      <c r="T884" s="504">
        <v>220302</v>
      </c>
      <c r="U884" s="557">
        <v>13188660</v>
      </c>
      <c r="V884" s="460">
        <v>46247</v>
      </c>
      <c r="W884" s="466" t="s">
        <v>4962</v>
      </c>
      <c r="X884" s="462">
        <v>46248</v>
      </c>
      <c r="Y884" s="463">
        <v>46387</v>
      </c>
      <c r="Z884" s="458"/>
      <c r="AA884" s="453"/>
      <c r="AB884" s="619">
        <v>2637732</v>
      </c>
      <c r="AC884" s="453"/>
      <c r="AD884" s="465"/>
      <c r="AE884" s="295">
        <v>0</v>
      </c>
      <c r="AF884" s="295">
        <v>0</v>
      </c>
      <c r="AG884" s="295">
        <v>0</v>
      </c>
      <c r="AH884" s="453" t="s">
        <v>4963</v>
      </c>
      <c r="AI884" s="453">
        <v>3152168984</v>
      </c>
      <c r="AJ884" s="613" t="s">
        <v>4964</v>
      </c>
      <c r="AK884" s="477">
        <v>32047</v>
      </c>
      <c r="AL884" s="452">
        <v>39</v>
      </c>
      <c r="AM884" s="466" t="s">
        <v>4960</v>
      </c>
      <c r="AN884" s="466" t="s">
        <v>1677</v>
      </c>
    </row>
    <row r="885" spans="1:40" ht="17.25" customHeight="1" x14ac:dyDescent="0.3">
      <c r="A885" s="591">
        <v>884</v>
      </c>
      <c r="B885" s="527" t="s">
        <v>1677</v>
      </c>
      <c r="C885" s="453" t="s">
        <v>1466</v>
      </c>
      <c r="D885" s="453" t="s">
        <v>4965</v>
      </c>
      <c r="E885" s="452" t="s">
        <v>62</v>
      </c>
      <c r="F885" s="455" t="s">
        <v>4966</v>
      </c>
      <c r="G885" s="547" t="s">
        <v>1677</v>
      </c>
      <c r="H885" s="557">
        <v>21198870</v>
      </c>
      <c r="I885" s="453" t="s">
        <v>4967</v>
      </c>
      <c r="J885" s="511" t="s">
        <v>4968</v>
      </c>
      <c r="K885" s="535" t="s">
        <v>89</v>
      </c>
      <c r="L885" s="457"/>
      <c r="M885" s="457">
        <v>1475</v>
      </c>
      <c r="N885" s="458">
        <v>46129</v>
      </c>
      <c r="O885" s="615">
        <v>29994390</v>
      </c>
      <c r="P885" s="462">
        <v>46245</v>
      </c>
      <c r="Q885" s="452" t="s">
        <v>50</v>
      </c>
      <c r="R885" s="462">
        <v>46246</v>
      </c>
      <c r="S885" s="452">
        <v>2359</v>
      </c>
      <c r="T885" s="504">
        <v>220301</v>
      </c>
      <c r="U885" s="621">
        <v>21198870</v>
      </c>
      <c r="V885" s="460">
        <v>46248</v>
      </c>
      <c r="W885" s="466" t="s">
        <v>4969</v>
      </c>
      <c r="X885" s="462">
        <v>46249</v>
      </c>
      <c r="Y885" s="463">
        <v>46387</v>
      </c>
      <c r="Z885" s="458"/>
      <c r="AA885" s="453"/>
      <c r="AB885" s="619">
        <v>4239774</v>
      </c>
      <c r="AC885" s="453"/>
      <c r="AD885" s="465"/>
      <c r="AE885" s="295">
        <v>0</v>
      </c>
      <c r="AF885" s="295">
        <v>0</v>
      </c>
      <c r="AG885" s="295">
        <v>0</v>
      </c>
      <c r="AH885" s="453" t="s">
        <v>4970</v>
      </c>
      <c r="AI885" s="453">
        <v>3172843717</v>
      </c>
      <c r="AJ885" s="613" t="s">
        <v>4971</v>
      </c>
      <c r="AK885" s="477"/>
      <c r="AL885" s="452"/>
      <c r="AM885" s="466"/>
      <c r="AN885" s="466"/>
    </row>
    <row r="886" spans="1:40" ht="17.25" customHeight="1" x14ac:dyDescent="0.3">
      <c r="A886" s="591">
        <v>885</v>
      </c>
      <c r="B886" s="527" t="s">
        <v>1248</v>
      </c>
      <c r="C886" s="453" t="s">
        <v>1466</v>
      </c>
      <c r="D886" s="453" t="s">
        <v>4915</v>
      </c>
      <c r="E886" s="452" t="s">
        <v>62</v>
      </c>
      <c r="F886" s="455" t="s">
        <v>434</v>
      </c>
      <c r="G886" s="547" t="s">
        <v>1248</v>
      </c>
      <c r="H886" s="557">
        <v>9450000</v>
      </c>
      <c r="I886" s="453" t="s">
        <v>2226</v>
      </c>
      <c r="J886" s="511" t="s">
        <v>4972</v>
      </c>
      <c r="K886" s="535" t="s">
        <v>170</v>
      </c>
      <c r="L886" s="457"/>
      <c r="M886" s="457">
        <v>1289</v>
      </c>
      <c r="N886" s="458">
        <v>46087</v>
      </c>
      <c r="O886" s="615">
        <v>1578150000</v>
      </c>
      <c r="P886" s="462">
        <v>46246</v>
      </c>
      <c r="Q886" s="452" t="s">
        <v>50</v>
      </c>
      <c r="R886" s="462">
        <v>46247</v>
      </c>
      <c r="S886" s="452">
        <v>2367</v>
      </c>
      <c r="T886" s="504">
        <v>221202</v>
      </c>
      <c r="U886" s="621">
        <v>9450000</v>
      </c>
      <c r="V886" s="460">
        <v>46252</v>
      </c>
      <c r="W886" s="466" t="s">
        <v>4973</v>
      </c>
      <c r="X886" s="462">
        <v>46254</v>
      </c>
      <c r="Y886" s="452" t="s">
        <v>892</v>
      </c>
      <c r="Z886" s="458"/>
      <c r="AA886" s="453"/>
      <c r="AB886" s="619">
        <v>3150000</v>
      </c>
      <c r="AC886" s="453"/>
      <c r="AD886" s="465"/>
      <c r="AE886" s="295">
        <v>0</v>
      </c>
      <c r="AF886" s="295">
        <v>0</v>
      </c>
      <c r="AG886" s="295">
        <v>0</v>
      </c>
      <c r="AH886" s="453" t="s">
        <v>4974</v>
      </c>
      <c r="AI886" s="453">
        <v>3208435035</v>
      </c>
      <c r="AJ886" s="613" t="s">
        <v>2230</v>
      </c>
      <c r="AK886" s="477" t="s">
        <v>4975</v>
      </c>
      <c r="AL886" s="452">
        <v>39</v>
      </c>
      <c r="AM886" s="466" t="s">
        <v>434</v>
      </c>
      <c r="AN886" s="466" t="s">
        <v>1248</v>
      </c>
    </row>
    <row r="887" spans="1:40" ht="17.25" customHeight="1" x14ac:dyDescent="0.3">
      <c r="A887" s="591">
        <v>886</v>
      </c>
      <c r="B887" s="527" t="s">
        <v>1677</v>
      </c>
      <c r="C887" s="453" t="s">
        <v>1466</v>
      </c>
      <c r="D887" s="453" t="s">
        <v>4865</v>
      </c>
      <c r="E887" s="452" t="s">
        <v>62</v>
      </c>
      <c r="F887" s="455" t="s">
        <v>769</v>
      </c>
      <c r="G887" s="547" t="s">
        <v>1677</v>
      </c>
      <c r="H887" s="557">
        <v>22500000</v>
      </c>
      <c r="I887" s="453" t="s">
        <v>4976</v>
      </c>
      <c r="J887" s="511" t="s">
        <v>4977</v>
      </c>
      <c r="K887" s="535" t="s">
        <v>89</v>
      </c>
      <c r="L887" s="457"/>
      <c r="M887" s="457">
        <v>1474</v>
      </c>
      <c r="N887" s="458">
        <v>46129</v>
      </c>
      <c r="O887" s="615">
        <v>90000000</v>
      </c>
      <c r="P887" s="462">
        <v>46246</v>
      </c>
      <c r="Q887" s="452" t="s">
        <v>50</v>
      </c>
      <c r="R887" s="462">
        <v>46247</v>
      </c>
      <c r="S887" s="452">
        <v>2368</v>
      </c>
      <c r="T887" s="504">
        <v>220301</v>
      </c>
      <c r="U887" s="621">
        <v>22500000</v>
      </c>
      <c r="V887" s="460" t="s">
        <v>5472</v>
      </c>
      <c r="W887" s="466" t="s">
        <v>5473</v>
      </c>
      <c r="X887" s="462">
        <v>46260</v>
      </c>
      <c r="Y887" s="463">
        <v>46387</v>
      </c>
      <c r="Z887" s="458"/>
      <c r="AA887" s="453"/>
      <c r="AB887" s="619">
        <v>4500000</v>
      </c>
      <c r="AC887" s="453"/>
      <c r="AD887" s="465"/>
      <c r="AE887" s="295">
        <v>0</v>
      </c>
      <c r="AF887" s="295">
        <v>0</v>
      </c>
      <c r="AG887" s="295">
        <v>0</v>
      </c>
      <c r="AH887" s="453" t="s">
        <v>4978</v>
      </c>
      <c r="AI887" s="453">
        <v>3209017055</v>
      </c>
      <c r="AJ887" s="613" t="s">
        <v>4979</v>
      </c>
      <c r="AK887" s="477">
        <v>34322</v>
      </c>
      <c r="AL887" s="452">
        <v>23</v>
      </c>
      <c r="AM887" s="466" t="s">
        <v>4713</v>
      </c>
      <c r="AN887" s="466" t="s">
        <v>1677</v>
      </c>
    </row>
    <row r="888" spans="1:40" ht="17.25" customHeight="1" x14ac:dyDescent="0.3">
      <c r="A888" s="591">
        <v>887</v>
      </c>
      <c r="B888" s="527" t="s">
        <v>1248</v>
      </c>
      <c r="C888" s="453" t="s">
        <v>1466</v>
      </c>
      <c r="D888" s="454" t="s">
        <v>4865</v>
      </c>
      <c r="E888" s="452" t="s">
        <v>62</v>
      </c>
      <c r="F888" s="455" t="s">
        <v>4952</v>
      </c>
      <c r="G888" s="547" t="s">
        <v>1248</v>
      </c>
      <c r="H888" s="557">
        <v>19200000</v>
      </c>
      <c r="I888" s="453" t="s">
        <v>3373</v>
      </c>
      <c r="J888" s="511" t="s">
        <v>4980</v>
      </c>
      <c r="K888" s="535" t="s">
        <v>170</v>
      </c>
      <c r="L888" s="457"/>
      <c r="M888" s="457">
        <v>1286</v>
      </c>
      <c r="N888" s="458">
        <v>46087</v>
      </c>
      <c r="O888" s="615">
        <v>1068800000</v>
      </c>
      <c r="P888" s="462">
        <v>46247</v>
      </c>
      <c r="Q888" s="452" t="s">
        <v>50</v>
      </c>
      <c r="R888" s="462">
        <v>46253</v>
      </c>
      <c r="S888" s="452">
        <v>2430</v>
      </c>
      <c r="T888" s="504">
        <v>221201</v>
      </c>
      <c r="U888" s="621">
        <v>19200000</v>
      </c>
      <c r="V888" s="460">
        <v>46255</v>
      </c>
      <c r="W888" s="466" t="s">
        <v>5439</v>
      </c>
      <c r="X888" s="462">
        <v>46258</v>
      </c>
      <c r="Y888" s="452" t="s">
        <v>892</v>
      </c>
      <c r="Z888" s="458"/>
      <c r="AA888" s="453"/>
      <c r="AB888" s="619">
        <v>6400000</v>
      </c>
      <c r="AC888" s="453"/>
      <c r="AD888" s="465"/>
      <c r="AE888" s="295">
        <v>0</v>
      </c>
      <c r="AF888" s="295">
        <v>0</v>
      </c>
      <c r="AG888" s="295">
        <v>0</v>
      </c>
      <c r="AH888" s="453" t="s">
        <v>4981</v>
      </c>
      <c r="AI888" s="453">
        <v>3103254253</v>
      </c>
      <c r="AJ888" s="613" t="s">
        <v>3377</v>
      </c>
      <c r="AK888" s="477">
        <v>35974</v>
      </c>
      <c r="AL888" s="452">
        <v>28</v>
      </c>
      <c r="AM888" s="466" t="s">
        <v>4982</v>
      </c>
      <c r="AN888" s="466" t="s">
        <v>1248</v>
      </c>
    </row>
    <row r="889" spans="1:40" ht="17.25" customHeight="1" x14ac:dyDescent="0.3">
      <c r="A889" s="591">
        <v>888</v>
      </c>
      <c r="B889" s="527" t="s">
        <v>1248</v>
      </c>
      <c r="C889" s="453" t="s">
        <v>1466</v>
      </c>
      <c r="D889" s="453" t="s">
        <v>4915</v>
      </c>
      <c r="E889" s="452" t="s">
        <v>62</v>
      </c>
      <c r="F889" s="455" t="s">
        <v>434</v>
      </c>
      <c r="G889" s="547" t="s">
        <v>1248</v>
      </c>
      <c r="H889" s="557">
        <v>9450000</v>
      </c>
      <c r="I889" s="453" t="s">
        <v>2027</v>
      </c>
      <c r="J889" s="511" t="s">
        <v>4983</v>
      </c>
      <c r="K889" s="535" t="s">
        <v>89</v>
      </c>
      <c r="L889" s="457"/>
      <c r="M889" s="457">
        <v>1289</v>
      </c>
      <c r="N889" s="458">
        <v>46087</v>
      </c>
      <c r="O889" s="615">
        <v>1578150000</v>
      </c>
      <c r="P889" s="462">
        <v>46247</v>
      </c>
      <c r="Q889" s="452" t="s">
        <v>50</v>
      </c>
      <c r="R889" s="462">
        <v>46252</v>
      </c>
      <c r="S889" s="452">
        <v>2419</v>
      </c>
      <c r="T889" s="504">
        <v>221202</v>
      </c>
      <c r="U889" s="621">
        <v>9450000</v>
      </c>
      <c r="V889" s="460">
        <v>46258</v>
      </c>
      <c r="W889" s="466" t="s">
        <v>5474</v>
      </c>
      <c r="X889" s="462">
        <v>46259</v>
      </c>
      <c r="Y889" s="452" t="s">
        <v>892</v>
      </c>
      <c r="Z889" s="458"/>
      <c r="AA889" s="453"/>
      <c r="AB889" s="619">
        <v>3150000</v>
      </c>
      <c r="AC889" s="453"/>
      <c r="AD889" s="465"/>
      <c r="AE889" s="295">
        <v>0</v>
      </c>
      <c r="AF889" s="295">
        <v>0</v>
      </c>
      <c r="AG889" s="295">
        <v>0</v>
      </c>
      <c r="AH889" s="453" t="s">
        <v>4984</v>
      </c>
      <c r="AI889" s="453">
        <v>3106873551</v>
      </c>
      <c r="AJ889" s="613" t="s">
        <v>2030</v>
      </c>
      <c r="AK889" s="477">
        <v>36228</v>
      </c>
      <c r="AL889" s="452">
        <v>27</v>
      </c>
      <c r="AM889" s="466" t="s">
        <v>434</v>
      </c>
      <c r="AN889" s="466" t="s">
        <v>1248</v>
      </c>
    </row>
    <row r="890" spans="1:40" ht="17.25" customHeight="1" x14ac:dyDescent="0.3">
      <c r="A890" s="591">
        <v>889</v>
      </c>
      <c r="B890" s="527" t="s">
        <v>59</v>
      </c>
      <c r="C890" s="453" t="s">
        <v>4985</v>
      </c>
      <c r="D890" s="453" t="s">
        <v>4986</v>
      </c>
      <c r="E890" s="452" t="s">
        <v>62</v>
      </c>
      <c r="F890" s="455" t="s">
        <v>790</v>
      </c>
      <c r="G890" s="547" t="s">
        <v>4876</v>
      </c>
      <c r="H890" s="557">
        <v>29849400</v>
      </c>
      <c r="I890" s="453" t="s">
        <v>791</v>
      </c>
      <c r="J890" s="511" t="s">
        <v>4987</v>
      </c>
      <c r="K890" s="535" t="s">
        <v>89</v>
      </c>
      <c r="L890" s="457"/>
      <c r="M890" s="457">
        <v>1929</v>
      </c>
      <c r="N890" s="458">
        <v>46239</v>
      </c>
      <c r="O890" s="615">
        <v>29849400</v>
      </c>
      <c r="P890" s="462">
        <v>46247</v>
      </c>
      <c r="Q890" s="452" t="s">
        <v>50</v>
      </c>
      <c r="R890" s="462">
        <v>46247</v>
      </c>
      <c r="S890" s="452">
        <v>2369</v>
      </c>
      <c r="T890" s="504">
        <v>22041509</v>
      </c>
      <c r="U890" s="621">
        <v>29849400</v>
      </c>
      <c r="V890" s="460">
        <v>46248</v>
      </c>
      <c r="W890" s="466" t="s">
        <v>5470</v>
      </c>
      <c r="X890" s="462" t="s">
        <v>5471</v>
      </c>
      <c r="Y890" s="463">
        <v>46387</v>
      </c>
      <c r="Z890" s="458"/>
      <c r="AA890" s="453"/>
      <c r="AB890" s="619">
        <v>6396300</v>
      </c>
      <c r="AC890" s="453"/>
      <c r="AD890" s="465"/>
      <c r="AE890" s="295">
        <v>0</v>
      </c>
      <c r="AF890" s="295">
        <v>0</v>
      </c>
      <c r="AG890" s="295">
        <v>0</v>
      </c>
      <c r="AH890" s="453" t="s">
        <v>4988</v>
      </c>
      <c r="AI890" s="453">
        <v>3132753229</v>
      </c>
      <c r="AJ890" s="613" t="s">
        <v>4989</v>
      </c>
      <c r="AK890" s="477">
        <v>29422</v>
      </c>
      <c r="AL890" s="452">
        <v>46</v>
      </c>
      <c r="AM890" s="466" t="s">
        <v>790</v>
      </c>
      <c r="AN890" s="466" t="s">
        <v>59</v>
      </c>
    </row>
    <row r="891" spans="1:40" ht="17.25" customHeight="1" x14ac:dyDescent="0.3">
      <c r="A891" s="591">
        <v>890</v>
      </c>
      <c r="B891" s="527" t="s">
        <v>59</v>
      </c>
      <c r="C891" s="453" t="s">
        <v>670</v>
      </c>
      <c r="D891" s="453" t="s">
        <v>4990</v>
      </c>
      <c r="E891" s="452" t="s">
        <v>62</v>
      </c>
      <c r="F891" s="455" t="s">
        <v>367</v>
      </c>
      <c r="G891" s="547" t="s">
        <v>4991</v>
      </c>
      <c r="H891" s="557">
        <v>28783350</v>
      </c>
      <c r="I891" s="453" t="s">
        <v>1296</v>
      </c>
      <c r="J891" s="511" t="s">
        <v>4992</v>
      </c>
      <c r="K891" s="535" t="s">
        <v>89</v>
      </c>
      <c r="L891" s="457"/>
      <c r="M891" s="457">
        <v>1913</v>
      </c>
      <c r="N891" s="458">
        <v>46234</v>
      </c>
      <c r="O891" s="615">
        <v>30915450</v>
      </c>
      <c r="P891" s="462">
        <v>46247</v>
      </c>
      <c r="Q891" s="452" t="s">
        <v>50</v>
      </c>
      <c r="R891" s="462">
        <v>46248</v>
      </c>
      <c r="S891" s="452">
        <v>2377</v>
      </c>
      <c r="T891" s="504">
        <v>22041509</v>
      </c>
      <c r="U891" s="621">
        <v>28783350</v>
      </c>
      <c r="V891" s="460">
        <v>46248</v>
      </c>
      <c r="W891" s="466" t="s">
        <v>4993</v>
      </c>
      <c r="X891" s="462">
        <v>46252</v>
      </c>
      <c r="Y891" s="463">
        <v>46387</v>
      </c>
      <c r="Z891" s="458"/>
      <c r="AA891" s="453"/>
      <c r="AB891" s="619">
        <v>6396300</v>
      </c>
      <c r="AC891" s="453"/>
      <c r="AD891" s="465"/>
      <c r="AE891" s="295">
        <v>0</v>
      </c>
      <c r="AF891" s="295">
        <v>0</v>
      </c>
      <c r="AG891" s="295">
        <v>0</v>
      </c>
      <c r="AH891" s="453" t="s">
        <v>4994</v>
      </c>
      <c r="AI891" s="453">
        <v>3184938234</v>
      </c>
      <c r="AJ891" s="613" t="s">
        <v>4995</v>
      </c>
      <c r="AK891" s="477" t="s">
        <v>4996</v>
      </c>
      <c r="AL891" s="452">
        <v>49</v>
      </c>
      <c r="AM891" s="466" t="s">
        <v>4997</v>
      </c>
      <c r="AN891" s="466" t="s">
        <v>4998</v>
      </c>
    </row>
    <row r="892" spans="1:40" ht="17.25" customHeight="1" x14ac:dyDescent="0.3">
      <c r="A892" s="591">
        <v>891</v>
      </c>
      <c r="B892" s="527" t="s">
        <v>59</v>
      </c>
      <c r="C892" s="453" t="s">
        <v>60</v>
      </c>
      <c r="D892" s="480" t="s">
        <v>4999</v>
      </c>
      <c r="E892" s="452" t="s">
        <v>62</v>
      </c>
      <c r="F892" s="455" t="s">
        <v>1440</v>
      </c>
      <c r="G892" s="547" t="s">
        <v>5000</v>
      </c>
      <c r="H892" s="557">
        <v>39500160</v>
      </c>
      <c r="I892" s="453" t="s">
        <v>504</v>
      </c>
      <c r="J892" s="511" t="s">
        <v>5001</v>
      </c>
      <c r="K892" s="535" t="s">
        <v>5002</v>
      </c>
      <c r="L892" s="457">
        <v>0</v>
      </c>
      <c r="M892" s="457">
        <v>1922</v>
      </c>
      <c r="N892" s="458">
        <v>46239</v>
      </c>
      <c r="O892" s="557">
        <v>39500160</v>
      </c>
      <c r="P892" s="462">
        <v>46247</v>
      </c>
      <c r="Q892" s="452" t="s">
        <v>50</v>
      </c>
      <c r="R892" s="462">
        <v>46248</v>
      </c>
      <c r="S892" s="452">
        <v>2378</v>
      </c>
      <c r="T892" s="504">
        <v>22041509</v>
      </c>
      <c r="U892" s="621">
        <v>37526400</v>
      </c>
      <c r="V892" s="460">
        <v>46253</v>
      </c>
      <c r="W892" s="466" t="s">
        <v>5371</v>
      </c>
      <c r="X892" s="462">
        <v>46254</v>
      </c>
      <c r="Y892" s="463">
        <v>46387</v>
      </c>
      <c r="Z892" s="458"/>
      <c r="AA892" s="453"/>
      <c r="AB892" s="619">
        <v>7505280</v>
      </c>
      <c r="AC892" s="453"/>
      <c r="AD892" s="612" t="s">
        <v>5372</v>
      </c>
      <c r="AE892" s="295">
        <v>0</v>
      </c>
      <c r="AF892" s="295">
        <v>0</v>
      </c>
      <c r="AG892" s="295">
        <v>0</v>
      </c>
      <c r="AH892" s="453" t="s">
        <v>5003</v>
      </c>
      <c r="AI892" s="453">
        <v>3167364659</v>
      </c>
      <c r="AJ892" s="613" t="s">
        <v>5004</v>
      </c>
      <c r="AK892" s="477">
        <v>34834</v>
      </c>
      <c r="AL892" s="452">
        <v>31</v>
      </c>
      <c r="AM892" s="466" t="s">
        <v>1440</v>
      </c>
      <c r="AN892" s="466" t="s">
        <v>5005</v>
      </c>
    </row>
    <row r="893" spans="1:40" ht="17.25" customHeight="1" x14ac:dyDescent="0.3">
      <c r="A893" s="591">
        <v>892</v>
      </c>
      <c r="B893" s="527" t="s">
        <v>59</v>
      </c>
      <c r="C893" s="453" t="s">
        <v>60</v>
      </c>
      <c r="D893" s="480" t="s">
        <v>4999</v>
      </c>
      <c r="E893" s="452" t="s">
        <v>62</v>
      </c>
      <c r="F893" s="455" t="s">
        <v>1440</v>
      </c>
      <c r="G893" s="547" t="s">
        <v>5000</v>
      </c>
      <c r="H893" s="557">
        <v>32492160</v>
      </c>
      <c r="I893" s="453" t="s">
        <v>3806</v>
      </c>
      <c r="J893" s="511" t="s">
        <v>5001</v>
      </c>
      <c r="K893" s="535" t="s">
        <v>89</v>
      </c>
      <c r="L893" s="457"/>
      <c r="M893" s="457">
        <v>1919</v>
      </c>
      <c r="N893" s="458">
        <v>46239</v>
      </c>
      <c r="O893" s="557">
        <v>32492160</v>
      </c>
      <c r="P893" s="462">
        <v>46247</v>
      </c>
      <c r="Q893" s="452" t="s">
        <v>50</v>
      </c>
      <c r="R893" s="462">
        <v>46248</v>
      </c>
      <c r="S893" s="452">
        <v>2379</v>
      </c>
      <c r="T893" s="504">
        <v>22041509</v>
      </c>
      <c r="U893" s="621">
        <v>32429160</v>
      </c>
      <c r="V893" s="460">
        <v>46258</v>
      </c>
      <c r="W893" s="466" t="s">
        <v>5468</v>
      </c>
      <c r="X893" s="462">
        <v>46259</v>
      </c>
      <c r="Y893" s="463">
        <v>46387</v>
      </c>
      <c r="Z893" s="458"/>
      <c r="AA893" s="453"/>
      <c r="AB893" s="619">
        <v>6498432</v>
      </c>
      <c r="AC893" s="453"/>
      <c r="AD893" s="465"/>
      <c r="AE893" s="295">
        <v>0</v>
      </c>
      <c r="AF893" s="295">
        <v>0</v>
      </c>
      <c r="AG893" s="295">
        <v>0</v>
      </c>
      <c r="AH893" s="453" t="s">
        <v>5006</v>
      </c>
      <c r="AI893" s="453">
        <v>6082773860</v>
      </c>
      <c r="AJ893" s="613" t="s">
        <v>5007</v>
      </c>
      <c r="AK893" s="477">
        <v>36392</v>
      </c>
      <c r="AL893" s="452">
        <v>36</v>
      </c>
      <c r="AM893" s="466" t="s">
        <v>1440</v>
      </c>
      <c r="AN893" s="466" t="s">
        <v>5005</v>
      </c>
    </row>
    <row r="894" spans="1:40" ht="17.25" customHeight="1" x14ac:dyDescent="0.3">
      <c r="A894" s="591">
        <v>893</v>
      </c>
      <c r="B894" s="527" t="s">
        <v>59</v>
      </c>
      <c r="C894" s="453" t="s">
        <v>84</v>
      </c>
      <c r="D894" s="453" t="s">
        <v>5008</v>
      </c>
      <c r="E894" s="452" t="s">
        <v>62</v>
      </c>
      <c r="F894" s="455" t="s">
        <v>5009</v>
      </c>
      <c r="G894" s="547" t="s">
        <v>5010</v>
      </c>
      <c r="H894" s="557">
        <v>20628068</v>
      </c>
      <c r="I894" s="453" t="s">
        <v>3829</v>
      </c>
      <c r="J894" s="511" t="s">
        <v>5011</v>
      </c>
      <c r="K894" s="535" t="s">
        <v>89</v>
      </c>
      <c r="L894" s="457"/>
      <c r="M894" s="457">
        <v>1935</v>
      </c>
      <c r="N894" s="458">
        <v>46239</v>
      </c>
      <c r="O894" s="557">
        <v>21239260</v>
      </c>
      <c r="P894" s="462">
        <v>46247</v>
      </c>
      <c r="Q894" s="452" t="s">
        <v>50</v>
      </c>
      <c r="R894" s="462">
        <v>46248</v>
      </c>
      <c r="S894" s="452">
        <v>2380</v>
      </c>
      <c r="T894" s="504">
        <v>22041509</v>
      </c>
      <c r="U894" s="621">
        <v>20628068</v>
      </c>
      <c r="V894" s="460">
        <v>46248</v>
      </c>
      <c r="W894" s="466" t="s">
        <v>5421</v>
      </c>
      <c r="X894" s="462">
        <v>46249</v>
      </c>
      <c r="Y894" s="463">
        <v>46387</v>
      </c>
      <c r="Z894" s="458"/>
      <c r="AA894" s="453"/>
      <c r="AB894" s="619">
        <v>4584015</v>
      </c>
      <c r="AC894" s="453"/>
      <c r="AD894" s="465"/>
      <c r="AE894" s="295">
        <v>0</v>
      </c>
      <c r="AF894" s="295">
        <v>0</v>
      </c>
      <c r="AG894" s="295">
        <v>0</v>
      </c>
      <c r="AH894" s="453" t="s">
        <v>5012</v>
      </c>
      <c r="AI894" s="453">
        <v>3023099707</v>
      </c>
      <c r="AJ894" s="613" t="s">
        <v>3833</v>
      </c>
      <c r="AK894" s="477">
        <v>37027</v>
      </c>
      <c r="AL894" s="452">
        <v>25</v>
      </c>
      <c r="AM894" s="466" t="s">
        <v>5013</v>
      </c>
      <c r="AN894" s="466" t="s">
        <v>5014</v>
      </c>
    </row>
    <row r="895" spans="1:40" ht="17.25" customHeight="1" x14ac:dyDescent="0.3">
      <c r="A895" s="591">
        <v>894</v>
      </c>
      <c r="B895" s="527" t="s">
        <v>59</v>
      </c>
      <c r="C895" s="453" t="s">
        <v>84</v>
      </c>
      <c r="D895" s="453" t="s">
        <v>5008</v>
      </c>
      <c r="E895" s="452" t="s">
        <v>62</v>
      </c>
      <c r="F895" s="455" t="s">
        <v>5009</v>
      </c>
      <c r="G895" s="547" t="s">
        <v>5010</v>
      </c>
      <c r="H895" s="557">
        <v>20628068</v>
      </c>
      <c r="I895" s="453" t="s">
        <v>87</v>
      </c>
      <c r="J895" s="511" t="s">
        <v>5015</v>
      </c>
      <c r="K895" s="535" t="s">
        <v>89</v>
      </c>
      <c r="L895" s="457"/>
      <c r="M895" s="457">
        <v>1936</v>
      </c>
      <c r="N895" s="458">
        <v>46239</v>
      </c>
      <c r="O895" s="557">
        <v>21239260</v>
      </c>
      <c r="P895" s="462">
        <v>46247</v>
      </c>
      <c r="Q895" s="452" t="s">
        <v>50</v>
      </c>
      <c r="R895" s="462">
        <v>46248</v>
      </c>
      <c r="S895" s="452">
        <v>2381</v>
      </c>
      <c r="T895" s="504">
        <v>22041509</v>
      </c>
      <c r="U895" s="621">
        <v>20628068</v>
      </c>
      <c r="V895" s="460" t="s">
        <v>5419</v>
      </c>
      <c r="W895" s="466" t="s">
        <v>5420</v>
      </c>
      <c r="X895" s="462">
        <v>46249</v>
      </c>
      <c r="Y895" s="463">
        <v>46387</v>
      </c>
      <c r="Z895" s="458"/>
      <c r="AA895" s="453"/>
      <c r="AB895" s="619">
        <v>4584015</v>
      </c>
      <c r="AC895" s="453"/>
      <c r="AD895" s="465"/>
      <c r="AE895" s="295">
        <v>0</v>
      </c>
      <c r="AF895" s="295">
        <v>0</v>
      </c>
      <c r="AG895" s="295">
        <v>0</v>
      </c>
      <c r="AH895" s="453" t="s">
        <v>5016</v>
      </c>
      <c r="AI895" s="453">
        <v>3164320712</v>
      </c>
      <c r="AJ895" s="613" t="s">
        <v>5017</v>
      </c>
      <c r="AK895" s="477">
        <v>25008</v>
      </c>
      <c r="AL895" s="452">
        <v>58</v>
      </c>
      <c r="AM895" s="466" t="s">
        <v>5013</v>
      </c>
      <c r="AN895" s="466" t="s">
        <v>5014</v>
      </c>
    </row>
    <row r="896" spans="1:40" ht="17.25" customHeight="1" x14ac:dyDescent="0.3">
      <c r="A896" s="591">
        <v>895</v>
      </c>
      <c r="B896" s="527" t="s">
        <v>59</v>
      </c>
      <c r="C896" s="453" t="s">
        <v>60</v>
      </c>
      <c r="D896" s="480" t="s">
        <v>5018</v>
      </c>
      <c r="E896" s="452" t="s">
        <v>62</v>
      </c>
      <c r="F896" s="455" t="s">
        <v>5019</v>
      </c>
      <c r="G896" s="547" t="s">
        <v>5020</v>
      </c>
      <c r="H896" s="557">
        <v>53100000</v>
      </c>
      <c r="I896" s="453" t="s">
        <v>133</v>
      </c>
      <c r="J896" s="511" t="s">
        <v>5021</v>
      </c>
      <c r="K896" s="535" t="s">
        <v>3856</v>
      </c>
      <c r="L896" s="457">
        <v>0</v>
      </c>
      <c r="M896" s="457">
        <v>1923</v>
      </c>
      <c r="N896" s="458">
        <v>46239</v>
      </c>
      <c r="O896" s="557">
        <v>53100000</v>
      </c>
      <c r="P896" s="462">
        <v>46247</v>
      </c>
      <c r="Q896" s="452" t="s">
        <v>50</v>
      </c>
      <c r="R896" s="462">
        <v>46248</v>
      </c>
      <c r="S896" s="452">
        <v>2382</v>
      </c>
      <c r="T896" s="504">
        <v>22041509</v>
      </c>
      <c r="U896" s="621">
        <v>53100000</v>
      </c>
      <c r="V896" s="460">
        <v>46248</v>
      </c>
      <c r="W896" s="466" t="s">
        <v>5022</v>
      </c>
      <c r="X896" s="462">
        <v>46250</v>
      </c>
      <c r="Y896" s="463">
        <v>46387</v>
      </c>
      <c r="Z896" s="458"/>
      <c r="AA896" s="453"/>
      <c r="AB896" s="619">
        <v>10620000</v>
      </c>
      <c r="AC896" s="453"/>
      <c r="AD896" s="465"/>
      <c r="AE896" s="295">
        <v>0</v>
      </c>
      <c r="AF896" s="295">
        <v>0</v>
      </c>
      <c r="AG896" s="295">
        <v>0</v>
      </c>
      <c r="AH896" s="453" t="s">
        <v>5023</v>
      </c>
      <c r="AI896" s="453">
        <v>3152166805</v>
      </c>
      <c r="AJ896" s="613" t="s">
        <v>139</v>
      </c>
      <c r="AK896" s="477">
        <v>31677</v>
      </c>
      <c r="AL896" s="452">
        <v>40</v>
      </c>
      <c r="AM896" s="466" t="s">
        <v>5019</v>
      </c>
      <c r="AN896" s="466" t="s">
        <v>5024</v>
      </c>
    </row>
    <row r="897" spans="1:40" ht="17.25" customHeight="1" x14ac:dyDescent="0.3">
      <c r="A897" s="591">
        <v>896</v>
      </c>
      <c r="B897" s="527" t="s">
        <v>59</v>
      </c>
      <c r="C897" s="453" t="s">
        <v>60</v>
      </c>
      <c r="D897" s="480" t="s">
        <v>5018</v>
      </c>
      <c r="E897" s="452" t="s">
        <v>62</v>
      </c>
      <c r="F897" s="455" t="s">
        <v>5019</v>
      </c>
      <c r="G897" s="547" t="s">
        <v>5020</v>
      </c>
      <c r="H897" s="557">
        <v>53100000</v>
      </c>
      <c r="I897" s="453" t="s">
        <v>77</v>
      </c>
      <c r="J897" s="511" t="s">
        <v>5025</v>
      </c>
      <c r="K897" s="535" t="s">
        <v>67</v>
      </c>
      <c r="L897" s="457"/>
      <c r="M897" s="457">
        <v>1925</v>
      </c>
      <c r="N897" s="458">
        <v>46239</v>
      </c>
      <c r="O897" s="557">
        <v>53100000</v>
      </c>
      <c r="P897" s="462">
        <v>46247</v>
      </c>
      <c r="Q897" s="452" t="s">
        <v>50</v>
      </c>
      <c r="R897" s="462">
        <v>46248</v>
      </c>
      <c r="S897" s="452">
        <v>2383</v>
      </c>
      <c r="T897" s="504">
        <v>22041509</v>
      </c>
      <c r="U897" s="621">
        <v>53100000</v>
      </c>
      <c r="V897" s="460">
        <v>46249</v>
      </c>
      <c r="W897" s="466" t="s">
        <v>5413</v>
      </c>
      <c r="X897" s="462">
        <v>46248</v>
      </c>
      <c r="Y897" s="452" t="s">
        <v>5414</v>
      </c>
      <c r="Z897" s="458"/>
      <c r="AA897" s="453"/>
      <c r="AB897" s="619">
        <v>10620000</v>
      </c>
      <c r="AC897" s="453"/>
      <c r="AD897" s="465"/>
      <c r="AE897" s="295">
        <v>0</v>
      </c>
      <c r="AF897" s="295">
        <v>0</v>
      </c>
      <c r="AG897" s="295">
        <v>0</v>
      </c>
      <c r="AH897" s="453" t="s">
        <v>5026</v>
      </c>
      <c r="AI897" s="453">
        <v>316338449</v>
      </c>
      <c r="AJ897" s="613" t="s">
        <v>82</v>
      </c>
      <c r="AK897" s="477">
        <v>32708</v>
      </c>
      <c r="AL897" s="452">
        <v>37</v>
      </c>
      <c r="AM897" s="466" t="s">
        <v>5019</v>
      </c>
      <c r="AN897" s="466" t="s">
        <v>5024</v>
      </c>
    </row>
    <row r="898" spans="1:40" ht="17.25" customHeight="1" x14ac:dyDescent="0.3">
      <c r="A898" s="591">
        <v>897</v>
      </c>
      <c r="B898" s="527" t="s">
        <v>59</v>
      </c>
      <c r="C898" s="453" t="s">
        <v>60</v>
      </c>
      <c r="D898" s="480" t="s">
        <v>5018</v>
      </c>
      <c r="E898" s="452" t="s">
        <v>62</v>
      </c>
      <c r="F898" s="455" t="s">
        <v>5019</v>
      </c>
      <c r="G898" s="547" t="s">
        <v>5020</v>
      </c>
      <c r="H898" s="557">
        <v>53100000</v>
      </c>
      <c r="I898" s="453" t="s">
        <v>65</v>
      </c>
      <c r="J898" s="511" t="s">
        <v>5027</v>
      </c>
      <c r="K898" s="535" t="s">
        <v>67</v>
      </c>
      <c r="L898" s="457"/>
      <c r="M898" s="457">
        <v>1924</v>
      </c>
      <c r="N898" s="458">
        <v>46239</v>
      </c>
      <c r="O898" s="557">
        <v>53100000</v>
      </c>
      <c r="P898" s="462">
        <v>46247</v>
      </c>
      <c r="Q898" s="452" t="s">
        <v>50</v>
      </c>
      <c r="R898" s="462">
        <v>46248</v>
      </c>
      <c r="S898" s="452">
        <v>2384</v>
      </c>
      <c r="T898" s="504">
        <v>22041509</v>
      </c>
      <c r="U898" s="621">
        <v>53100000</v>
      </c>
      <c r="V898" s="460">
        <v>46249</v>
      </c>
      <c r="W898" s="466" t="s">
        <v>5405</v>
      </c>
      <c r="X898" s="462">
        <v>46250</v>
      </c>
      <c r="Y898" s="463">
        <v>46387</v>
      </c>
      <c r="Z898" s="458"/>
      <c r="AA898" s="453"/>
      <c r="AB898" s="619">
        <v>10620000</v>
      </c>
      <c r="AC898" s="453"/>
      <c r="AD898" s="465"/>
      <c r="AE898" s="295">
        <v>0</v>
      </c>
      <c r="AF898" s="295">
        <v>0</v>
      </c>
      <c r="AG898" s="295">
        <v>0</v>
      </c>
      <c r="AH898" s="453" t="s">
        <v>5028</v>
      </c>
      <c r="AI898" s="453">
        <v>3152225118</v>
      </c>
      <c r="AJ898" s="613" t="s">
        <v>71</v>
      </c>
      <c r="AK898" s="477">
        <v>32043</v>
      </c>
      <c r="AL898" s="452">
        <v>39</v>
      </c>
      <c r="AM898" s="466" t="s">
        <v>5019</v>
      </c>
      <c r="AN898" s="466" t="s">
        <v>5024</v>
      </c>
    </row>
    <row r="899" spans="1:40" ht="17.25" customHeight="1" x14ac:dyDescent="0.3">
      <c r="A899" s="591">
        <v>898</v>
      </c>
      <c r="B899" s="527" t="s">
        <v>59</v>
      </c>
      <c r="C899" s="453" t="s">
        <v>60</v>
      </c>
      <c r="D899" s="480" t="s">
        <v>5029</v>
      </c>
      <c r="E899" s="452" t="s">
        <v>62</v>
      </c>
      <c r="F899" s="455" t="s">
        <v>1440</v>
      </c>
      <c r="G899" s="547" t="s">
        <v>5000</v>
      </c>
      <c r="H899" s="557">
        <v>39500160</v>
      </c>
      <c r="I899" s="453" t="s">
        <v>5030</v>
      </c>
      <c r="J899" s="511" t="s">
        <v>5031</v>
      </c>
      <c r="K899" s="535" t="s">
        <v>89</v>
      </c>
      <c r="L899" s="457"/>
      <c r="M899" s="457">
        <v>1921</v>
      </c>
      <c r="N899" s="458">
        <v>46239</v>
      </c>
      <c r="O899" s="557">
        <v>39500160</v>
      </c>
      <c r="P899" s="462">
        <v>46247</v>
      </c>
      <c r="Q899" s="452" t="s">
        <v>50</v>
      </c>
      <c r="R899" s="462">
        <v>46248</v>
      </c>
      <c r="S899" s="452">
        <v>2385</v>
      </c>
      <c r="T899" s="504">
        <v>22041509</v>
      </c>
      <c r="U899" s="621">
        <v>39500160</v>
      </c>
      <c r="V899" s="460">
        <v>46247</v>
      </c>
      <c r="W899" s="466" t="s">
        <v>5032</v>
      </c>
      <c r="X899" s="462">
        <v>46248</v>
      </c>
      <c r="Y899" s="463">
        <v>46387</v>
      </c>
      <c r="Z899" s="458"/>
      <c r="AA899" s="453"/>
      <c r="AB899" s="619">
        <v>7900032</v>
      </c>
      <c r="AC899" s="453"/>
      <c r="AD899" s="465"/>
      <c r="AE899" s="295">
        <v>0</v>
      </c>
      <c r="AF899" s="295">
        <v>0</v>
      </c>
      <c r="AG899" s="295">
        <v>0</v>
      </c>
      <c r="AH899" s="453" t="s">
        <v>5033</v>
      </c>
      <c r="AI899" s="453">
        <v>3167364659</v>
      </c>
      <c r="AJ899" s="613" t="s">
        <v>5004</v>
      </c>
      <c r="AK899" s="477">
        <v>36069</v>
      </c>
      <c r="AL899" s="452">
        <v>28</v>
      </c>
      <c r="AM899" s="466" t="s">
        <v>1440</v>
      </c>
      <c r="AN899" s="466" t="s">
        <v>5005</v>
      </c>
    </row>
    <row r="900" spans="1:40" ht="17.25" customHeight="1" x14ac:dyDescent="0.3">
      <c r="A900" s="591">
        <v>899</v>
      </c>
      <c r="B900" s="527" t="s">
        <v>1248</v>
      </c>
      <c r="C900" s="453" t="s">
        <v>1466</v>
      </c>
      <c r="D900" s="453" t="s">
        <v>4915</v>
      </c>
      <c r="E900" s="452" t="s">
        <v>62</v>
      </c>
      <c r="F900" s="455" t="s">
        <v>434</v>
      </c>
      <c r="G900" s="547" t="s">
        <v>1248</v>
      </c>
      <c r="H900" s="557">
        <v>9450000</v>
      </c>
      <c r="I900" s="453" t="s">
        <v>1597</v>
      </c>
      <c r="J900" s="511" t="s">
        <v>5034</v>
      </c>
      <c r="K900" s="535" t="s">
        <v>89</v>
      </c>
      <c r="L900" s="457"/>
      <c r="M900" s="457">
        <v>1289</v>
      </c>
      <c r="N900" s="458">
        <v>46087</v>
      </c>
      <c r="O900" s="620">
        <v>1578150000</v>
      </c>
      <c r="P900" s="462">
        <v>46247</v>
      </c>
      <c r="Q900" s="452" t="s">
        <v>50</v>
      </c>
      <c r="R900" s="462">
        <v>46248</v>
      </c>
      <c r="S900" s="452">
        <v>2386</v>
      </c>
      <c r="T900" s="504">
        <v>221202</v>
      </c>
      <c r="U900" s="621">
        <v>9450000</v>
      </c>
      <c r="V900" s="460">
        <v>46252</v>
      </c>
      <c r="W900" s="466" t="s">
        <v>5424</v>
      </c>
      <c r="X900" s="462">
        <v>46254</v>
      </c>
      <c r="Y900" s="452" t="s">
        <v>892</v>
      </c>
      <c r="Z900" s="458"/>
      <c r="AA900" s="453"/>
      <c r="AB900" s="619">
        <v>3150000</v>
      </c>
      <c r="AC900" s="453"/>
      <c r="AD900" s="465"/>
      <c r="AE900" s="295">
        <v>0</v>
      </c>
      <c r="AF900" s="295">
        <v>0</v>
      </c>
      <c r="AG900" s="295">
        <v>0</v>
      </c>
      <c r="AH900" s="453" t="s">
        <v>5035</v>
      </c>
      <c r="AI900" s="453">
        <v>3228119167</v>
      </c>
      <c r="AJ900" s="613" t="s">
        <v>5036</v>
      </c>
      <c r="AK900" s="477">
        <v>33073</v>
      </c>
      <c r="AL900" s="452">
        <v>36</v>
      </c>
      <c r="AM900" s="466" t="s">
        <v>434</v>
      </c>
      <c r="AN900" s="466" t="s">
        <v>1248</v>
      </c>
    </row>
    <row r="901" spans="1:40" ht="17.25" customHeight="1" x14ac:dyDescent="0.3">
      <c r="A901" s="591">
        <v>900</v>
      </c>
      <c r="B901" s="527" t="s">
        <v>1248</v>
      </c>
      <c r="C901" s="453" t="s">
        <v>1466</v>
      </c>
      <c r="D901" s="453" t="s">
        <v>4865</v>
      </c>
      <c r="E901" s="452" t="s">
        <v>62</v>
      </c>
      <c r="F901" s="455" t="s">
        <v>5037</v>
      </c>
      <c r="G901" s="547" t="s">
        <v>1248</v>
      </c>
      <c r="H901" s="557">
        <v>19200000</v>
      </c>
      <c r="I901" s="453" t="s">
        <v>3149</v>
      </c>
      <c r="J901" s="511" t="s">
        <v>5038</v>
      </c>
      <c r="K901" s="535" t="s">
        <v>89</v>
      </c>
      <c r="L901" s="457"/>
      <c r="M901" s="457">
        <v>1286</v>
      </c>
      <c r="N901" s="458">
        <v>46087</v>
      </c>
      <c r="O901" s="557">
        <v>1068800000</v>
      </c>
      <c r="P901" s="462">
        <v>46247</v>
      </c>
      <c r="Q901" s="452" t="s">
        <v>50</v>
      </c>
      <c r="R901" s="462">
        <v>46254</v>
      </c>
      <c r="S901" s="452">
        <v>2387</v>
      </c>
      <c r="T901" s="504">
        <v>221201</v>
      </c>
      <c r="U901" s="621">
        <v>19200000</v>
      </c>
      <c r="V901" s="460">
        <v>46253</v>
      </c>
      <c r="W901" s="466" t="s">
        <v>5422</v>
      </c>
      <c r="X901" s="462">
        <v>46254</v>
      </c>
      <c r="Y901" s="452" t="s">
        <v>892</v>
      </c>
      <c r="Z901" s="458"/>
      <c r="AA901" s="453"/>
      <c r="AB901" s="619">
        <v>6400000</v>
      </c>
      <c r="AC901" s="453"/>
      <c r="AD901" s="465"/>
      <c r="AE901" s="295">
        <v>0</v>
      </c>
      <c r="AF901" s="295">
        <v>0</v>
      </c>
      <c r="AG901" s="295">
        <v>0</v>
      </c>
      <c r="AH901" s="453" t="s">
        <v>5039</v>
      </c>
      <c r="AI901" s="453">
        <v>3015406665</v>
      </c>
      <c r="AJ901" s="613" t="s">
        <v>5040</v>
      </c>
      <c r="AK901" s="477">
        <v>37632</v>
      </c>
      <c r="AL901" s="452">
        <v>23</v>
      </c>
      <c r="AM901" s="466" t="s">
        <v>5037</v>
      </c>
      <c r="AN901" s="466" t="s">
        <v>1248</v>
      </c>
    </row>
    <row r="902" spans="1:40" ht="17.25" customHeight="1" x14ac:dyDescent="0.3">
      <c r="A902" s="591">
        <v>901</v>
      </c>
      <c r="B902" s="527" t="s">
        <v>5041</v>
      </c>
      <c r="C902" s="453" t="s">
        <v>4412</v>
      </c>
      <c r="D902" s="480" t="s">
        <v>5042</v>
      </c>
      <c r="E902" s="452" t="s">
        <v>62</v>
      </c>
      <c r="F902" s="455" t="s">
        <v>5043</v>
      </c>
      <c r="G902" s="547" t="s">
        <v>4902</v>
      </c>
      <c r="H902" s="557">
        <v>188511243</v>
      </c>
      <c r="I902" s="453" t="s">
        <v>326</v>
      </c>
      <c r="J902" s="511" t="s">
        <v>5044</v>
      </c>
      <c r="K902" s="535" t="s">
        <v>89</v>
      </c>
      <c r="L902" s="457">
        <v>2</v>
      </c>
      <c r="M902" s="457">
        <v>1947</v>
      </c>
      <c r="N902" s="458">
        <v>46247</v>
      </c>
      <c r="O902" s="557">
        <v>188651275</v>
      </c>
      <c r="P902" s="462">
        <v>46978</v>
      </c>
      <c r="Q902" s="452" t="s">
        <v>50</v>
      </c>
      <c r="R902" s="462">
        <v>46248</v>
      </c>
      <c r="S902" s="452">
        <v>2388</v>
      </c>
      <c r="T902" s="504">
        <v>2102020210</v>
      </c>
      <c r="U902" s="621">
        <v>188511243</v>
      </c>
      <c r="V902" s="460">
        <v>46248</v>
      </c>
      <c r="W902" s="466" t="s">
        <v>5409</v>
      </c>
      <c r="X902" s="462">
        <v>46248</v>
      </c>
      <c r="Y902" s="463">
        <v>46278</v>
      </c>
      <c r="Z902" s="458"/>
      <c r="AA902" s="453"/>
      <c r="AB902" s="619">
        <v>188511243</v>
      </c>
      <c r="AC902" s="453"/>
      <c r="AD902" s="465"/>
      <c r="AE902" s="295">
        <v>0</v>
      </c>
      <c r="AF902" s="295">
        <v>0</v>
      </c>
      <c r="AG902" s="295">
        <v>0</v>
      </c>
      <c r="AH902" s="453" t="s">
        <v>5045</v>
      </c>
      <c r="AI902" s="453">
        <v>3173744109</v>
      </c>
      <c r="AJ902" s="613" t="s">
        <v>331</v>
      </c>
      <c r="AK902" s="477">
        <v>34002</v>
      </c>
      <c r="AL902" s="452">
        <v>33</v>
      </c>
      <c r="AM902" s="466" t="s">
        <v>5046</v>
      </c>
      <c r="AN902" s="466" t="s">
        <v>5047</v>
      </c>
    </row>
    <row r="903" spans="1:40" ht="17.25" customHeight="1" x14ac:dyDescent="0.3">
      <c r="A903" s="591">
        <v>902</v>
      </c>
      <c r="B903" s="527" t="s">
        <v>59</v>
      </c>
      <c r="C903" s="453" t="s">
        <v>84</v>
      </c>
      <c r="D903" s="453" t="s">
        <v>5048</v>
      </c>
      <c r="E903" s="452" t="s">
        <v>62</v>
      </c>
      <c r="F903" s="455" t="s">
        <v>434</v>
      </c>
      <c r="G903" s="547" t="s">
        <v>5010</v>
      </c>
      <c r="H903" s="557">
        <v>14116500</v>
      </c>
      <c r="I903" s="480" t="s">
        <v>5049</v>
      </c>
      <c r="J903" s="511" t="s">
        <v>5050</v>
      </c>
      <c r="K903" s="535" t="s">
        <v>89</v>
      </c>
      <c r="L903" s="457"/>
      <c r="M903" s="457">
        <v>1945</v>
      </c>
      <c r="N903" s="458">
        <v>46244</v>
      </c>
      <c r="O903" s="557">
        <v>14116500</v>
      </c>
      <c r="P903" s="462">
        <v>46248</v>
      </c>
      <c r="Q903" s="452" t="s">
        <v>50</v>
      </c>
      <c r="R903" s="462">
        <v>46248</v>
      </c>
      <c r="S903" s="452">
        <v>2389</v>
      </c>
      <c r="T903" s="504">
        <v>22041510</v>
      </c>
      <c r="U903" s="621">
        <v>14116500</v>
      </c>
      <c r="V903" s="460">
        <v>46252</v>
      </c>
      <c r="W903" s="466" t="s">
        <v>5407</v>
      </c>
      <c r="X903" s="462">
        <v>46253</v>
      </c>
      <c r="Y903" s="463">
        <v>46387</v>
      </c>
      <c r="Z903" s="458"/>
      <c r="AA903" s="453"/>
      <c r="AB903" s="619">
        <v>3137000</v>
      </c>
      <c r="AC903" s="453"/>
      <c r="AD903" s="465"/>
      <c r="AE903" s="295">
        <v>0</v>
      </c>
      <c r="AF903" s="295">
        <v>0</v>
      </c>
      <c r="AG903" s="295">
        <v>0</v>
      </c>
      <c r="AH903" s="453" t="s">
        <v>5051</v>
      </c>
      <c r="AI903" s="453">
        <v>3202836318</v>
      </c>
      <c r="AJ903" s="613" t="s">
        <v>5052</v>
      </c>
      <c r="AK903" s="477" t="s">
        <v>5053</v>
      </c>
      <c r="AL903" s="452">
        <v>42</v>
      </c>
      <c r="AM903" s="466" t="s">
        <v>434</v>
      </c>
      <c r="AN903" s="466" t="s">
        <v>5010</v>
      </c>
    </row>
    <row r="904" spans="1:40" ht="17.25" customHeight="1" x14ac:dyDescent="0.3">
      <c r="A904" s="591">
        <v>903</v>
      </c>
      <c r="B904" s="527" t="s">
        <v>1248</v>
      </c>
      <c r="C904" s="453" t="s">
        <v>1466</v>
      </c>
      <c r="D904" s="453" t="s">
        <v>4915</v>
      </c>
      <c r="E904" s="452" t="s">
        <v>62</v>
      </c>
      <c r="F904" s="455" t="s">
        <v>434</v>
      </c>
      <c r="G904" s="547" t="s">
        <v>1248</v>
      </c>
      <c r="H904" s="557">
        <v>9450000</v>
      </c>
      <c r="I904" s="453" t="s">
        <v>2356</v>
      </c>
      <c r="J904" s="511" t="s">
        <v>5054</v>
      </c>
      <c r="K904" s="535" t="s">
        <v>89</v>
      </c>
      <c r="L904" s="457"/>
      <c r="M904" s="457">
        <v>1289</v>
      </c>
      <c r="N904" s="458">
        <v>46087</v>
      </c>
      <c r="O904" s="620">
        <v>1578150000</v>
      </c>
      <c r="P904" s="462">
        <v>46248</v>
      </c>
      <c r="Q904" s="452" t="s">
        <v>50</v>
      </c>
      <c r="R904" s="462">
        <v>46252</v>
      </c>
      <c r="S904" s="452">
        <v>2420</v>
      </c>
      <c r="T904" s="504">
        <v>221202</v>
      </c>
      <c r="U904" s="621">
        <v>9450000</v>
      </c>
      <c r="V904" s="460">
        <v>46254</v>
      </c>
      <c r="W904" s="466" t="s">
        <v>5415</v>
      </c>
      <c r="X904" s="462">
        <v>46255</v>
      </c>
      <c r="Y904" s="463">
        <v>46254</v>
      </c>
      <c r="Z904" s="458"/>
      <c r="AA904" s="453"/>
      <c r="AB904" s="619">
        <v>3150000</v>
      </c>
      <c r="AC904" s="453"/>
      <c r="AD904" s="465"/>
      <c r="AE904" s="295">
        <v>0</v>
      </c>
      <c r="AF904" s="295">
        <v>0</v>
      </c>
      <c r="AG904" s="295">
        <v>0</v>
      </c>
      <c r="AH904" s="453" t="s">
        <v>5055</v>
      </c>
      <c r="AI904" s="453">
        <v>3168930066</v>
      </c>
      <c r="AJ904" s="613" t="s">
        <v>5056</v>
      </c>
      <c r="AK904" s="477">
        <v>36608</v>
      </c>
      <c r="AL904" s="452">
        <v>26</v>
      </c>
      <c r="AM904" s="466" t="s">
        <v>434</v>
      </c>
      <c r="AN904" s="466" t="s">
        <v>1248</v>
      </c>
    </row>
    <row r="905" spans="1:40" ht="17.25" customHeight="1" x14ac:dyDescent="0.3">
      <c r="A905" s="591">
        <v>904</v>
      </c>
      <c r="B905" s="527" t="s">
        <v>1248</v>
      </c>
      <c r="C905" s="453" t="s">
        <v>1466</v>
      </c>
      <c r="D905" s="453" t="s">
        <v>4921</v>
      </c>
      <c r="E905" s="452" t="s">
        <v>62</v>
      </c>
      <c r="F905" s="455" t="s">
        <v>769</v>
      </c>
      <c r="G905" s="547" t="s">
        <v>1248</v>
      </c>
      <c r="H905" s="557">
        <v>15900000</v>
      </c>
      <c r="I905" s="453" t="s">
        <v>5057</v>
      </c>
      <c r="J905" s="511" t="s">
        <v>5058</v>
      </c>
      <c r="K905" s="535" t="s">
        <v>89</v>
      </c>
      <c r="L905" s="457"/>
      <c r="M905" s="457">
        <v>1287</v>
      </c>
      <c r="N905" s="458">
        <v>46087</v>
      </c>
      <c r="O905" s="620">
        <v>885100000</v>
      </c>
      <c r="P905" s="462">
        <v>46245</v>
      </c>
      <c r="Q905" s="452" t="s">
        <v>50</v>
      </c>
      <c r="R905" s="462">
        <v>46252</v>
      </c>
      <c r="S905" s="452">
        <v>2421</v>
      </c>
      <c r="T905" s="504">
        <v>221201</v>
      </c>
      <c r="U905" s="621">
        <v>15900000</v>
      </c>
      <c r="V905" s="460">
        <v>46253</v>
      </c>
      <c r="W905" s="466" t="s">
        <v>5423</v>
      </c>
      <c r="X905" s="462">
        <v>46254</v>
      </c>
      <c r="Y905" s="452" t="s">
        <v>892</v>
      </c>
      <c r="Z905" s="458"/>
      <c r="AA905" s="453"/>
      <c r="AB905" s="619">
        <v>5300000</v>
      </c>
      <c r="AC905" s="453"/>
      <c r="AD905" s="465"/>
      <c r="AE905" s="295">
        <v>0</v>
      </c>
      <c r="AF905" s="295">
        <v>0</v>
      </c>
      <c r="AG905" s="295">
        <v>0</v>
      </c>
      <c r="AH905" s="453" t="s">
        <v>5059</v>
      </c>
      <c r="AI905" s="453">
        <v>3203579914</v>
      </c>
      <c r="AJ905" s="613" t="s">
        <v>5060</v>
      </c>
      <c r="AK905" s="477">
        <v>32277</v>
      </c>
      <c r="AL905" s="452">
        <v>38</v>
      </c>
      <c r="AM905" s="466" t="s">
        <v>4713</v>
      </c>
      <c r="AN905" s="466" t="s">
        <v>1248</v>
      </c>
    </row>
    <row r="906" spans="1:40" ht="17.25" customHeight="1" x14ac:dyDescent="0.3">
      <c r="A906" s="591">
        <v>905</v>
      </c>
      <c r="B906" s="527" t="s">
        <v>59</v>
      </c>
      <c r="C906" s="453" t="s">
        <v>602</v>
      </c>
      <c r="D906" s="453" t="s">
        <v>5061</v>
      </c>
      <c r="E906" s="452" t="s">
        <v>62</v>
      </c>
      <c r="F906" s="455" t="s">
        <v>367</v>
      </c>
      <c r="G906" s="547" t="s">
        <v>5062</v>
      </c>
      <c r="H906" s="557">
        <v>28783350</v>
      </c>
      <c r="I906" s="453" t="s">
        <v>754</v>
      </c>
      <c r="J906" s="511" t="s">
        <v>5063</v>
      </c>
      <c r="K906" s="535" t="s">
        <v>755</v>
      </c>
      <c r="L906" s="457"/>
      <c r="M906" s="457">
        <v>1918</v>
      </c>
      <c r="N906" s="458">
        <v>46239</v>
      </c>
      <c r="O906" s="621">
        <v>31981500</v>
      </c>
      <c r="P906" s="462">
        <v>46248</v>
      </c>
      <c r="Q906" s="452" t="s">
        <v>50</v>
      </c>
      <c r="R906" s="462">
        <v>46248</v>
      </c>
      <c r="S906" s="452">
        <v>2390</v>
      </c>
      <c r="T906" s="504">
        <v>22041509</v>
      </c>
      <c r="U906" s="621">
        <v>28783350</v>
      </c>
      <c r="V906" s="460">
        <v>46248</v>
      </c>
      <c r="W906" s="466" t="s">
        <v>5064</v>
      </c>
      <c r="X906" s="462">
        <v>46252</v>
      </c>
      <c r="Y906" s="463">
        <v>46387</v>
      </c>
      <c r="Z906" s="458"/>
      <c r="AA906" s="453"/>
      <c r="AB906" s="619">
        <v>6396300</v>
      </c>
      <c r="AC906" s="453"/>
      <c r="AD906" s="465"/>
      <c r="AE906" s="295">
        <v>0</v>
      </c>
      <c r="AF906" s="295">
        <v>0</v>
      </c>
      <c r="AG906" s="295">
        <v>0</v>
      </c>
      <c r="AH906" s="453" t="s">
        <v>5065</v>
      </c>
      <c r="AI906" s="453">
        <v>3112907179</v>
      </c>
      <c r="AJ906" s="613" t="s">
        <v>759</v>
      </c>
      <c r="AK906" s="477">
        <v>27493</v>
      </c>
      <c r="AL906" s="452">
        <v>51</v>
      </c>
      <c r="AM906" s="466" t="s">
        <v>5066</v>
      </c>
      <c r="AN906" s="466" t="s">
        <v>5067</v>
      </c>
    </row>
    <row r="907" spans="1:40" ht="17.25" customHeight="1" x14ac:dyDescent="0.3">
      <c r="A907" s="591">
        <v>906</v>
      </c>
      <c r="B907" s="527" t="s">
        <v>59</v>
      </c>
      <c r="C907" s="453" t="s">
        <v>96</v>
      </c>
      <c r="D907" s="453" t="s">
        <v>5068</v>
      </c>
      <c r="E907" s="452" t="s">
        <v>62</v>
      </c>
      <c r="F907" s="455" t="s">
        <v>5069</v>
      </c>
      <c r="G907" s="547" t="s">
        <v>5070</v>
      </c>
      <c r="H907" s="557">
        <v>53100000</v>
      </c>
      <c r="I907" s="453" t="s">
        <v>521</v>
      </c>
      <c r="J907" s="511" t="s">
        <v>5071</v>
      </c>
      <c r="K907" s="535" t="s">
        <v>5072</v>
      </c>
      <c r="L907" s="457"/>
      <c r="M907" s="457">
        <v>1928</v>
      </c>
      <c r="N907" s="458">
        <v>46239</v>
      </c>
      <c r="O907" s="557">
        <v>53100000</v>
      </c>
      <c r="P907" s="462">
        <v>46248</v>
      </c>
      <c r="Q907" s="452" t="s">
        <v>50</v>
      </c>
      <c r="R907" s="462">
        <v>46249</v>
      </c>
      <c r="S907" s="452">
        <v>2392</v>
      </c>
      <c r="T907" s="504">
        <v>22041509</v>
      </c>
      <c r="U907" s="621">
        <v>53100000</v>
      </c>
      <c r="V907" s="460">
        <v>46253</v>
      </c>
      <c r="W907" s="466" t="s">
        <v>5404</v>
      </c>
      <c r="X907" s="462">
        <v>46254</v>
      </c>
      <c r="Y907" s="463">
        <v>46387</v>
      </c>
      <c r="Z907" s="458"/>
      <c r="AA907" s="453"/>
      <c r="AB907" s="619">
        <v>11800000</v>
      </c>
      <c r="AC907" s="453"/>
      <c r="AD907" s="465"/>
      <c r="AE907" s="295">
        <v>0</v>
      </c>
      <c r="AF907" s="295">
        <v>0</v>
      </c>
      <c r="AG907" s="295">
        <v>0</v>
      </c>
      <c r="AH907" s="453" t="s">
        <v>5073</v>
      </c>
      <c r="AI907" s="453">
        <v>3122950049</v>
      </c>
      <c r="AJ907" s="613" t="s">
        <v>5074</v>
      </c>
      <c r="AK907" s="477" t="s">
        <v>5075</v>
      </c>
      <c r="AL907" s="452">
        <v>68</v>
      </c>
      <c r="AM907" s="466" t="s">
        <v>5069</v>
      </c>
      <c r="AN907" s="466" t="s">
        <v>5070</v>
      </c>
    </row>
    <row r="908" spans="1:40" ht="17.25" customHeight="1" x14ac:dyDescent="0.3">
      <c r="A908" s="591">
        <v>907</v>
      </c>
      <c r="B908" s="527" t="s">
        <v>59</v>
      </c>
      <c r="C908" s="453" t="s">
        <v>96</v>
      </c>
      <c r="D908" s="453" t="s">
        <v>5076</v>
      </c>
      <c r="E908" s="452" t="s">
        <v>62</v>
      </c>
      <c r="F908" s="455" t="s">
        <v>5069</v>
      </c>
      <c r="G908" s="547" t="s">
        <v>5077</v>
      </c>
      <c r="H908" s="557">
        <v>24426000</v>
      </c>
      <c r="I908" s="453" t="s">
        <v>238</v>
      </c>
      <c r="J908" s="511" t="s">
        <v>5078</v>
      </c>
      <c r="K908" s="535" t="s">
        <v>5079</v>
      </c>
      <c r="L908" s="457">
        <v>0</v>
      </c>
      <c r="M908" s="457">
        <v>1930</v>
      </c>
      <c r="N908" s="458">
        <v>46239</v>
      </c>
      <c r="O908" s="557">
        <v>24426000</v>
      </c>
      <c r="P908" s="462">
        <v>46248</v>
      </c>
      <c r="Q908" s="452" t="s">
        <v>50</v>
      </c>
      <c r="R908" s="462">
        <v>46249</v>
      </c>
      <c r="S908" s="452">
        <v>2391</v>
      </c>
      <c r="T908" s="504">
        <v>22041509</v>
      </c>
      <c r="U908" s="621">
        <v>24426000</v>
      </c>
      <c r="V908" s="460">
        <v>46249</v>
      </c>
      <c r="W908" s="466" t="s">
        <v>5416</v>
      </c>
      <c r="X908" s="462">
        <v>46249</v>
      </c>
      <c r="Y908" s="463">
        <v>46387</v>
      </c>
      <c r="Z908" s="458"/>
      <c r="AA908" s="453"/>
      <c r="AB908" s="619">
        <v>5428000</v>
      </c>
      <c r="AC908" s="453"/>
      <c r="AD908" s="465"/>
      <c r="AE908" s="295">
        <v>0</v>
      </c>
      <c r="AF908" s="295">
        <v>0</v>
      </c>
      <c r="AG908" s="295">
        <v>0</v>
      </c>
      <c r="AH908" s="453" t="s">
        <v>5080</v>
      </c>
      <c r="AI908" s="453">
        <v>3003500256</v>
      </c>
      <c r="AJ908" s="613" t="s">
        <v>5081</v>
      </c>
      <c r="AK908" s="477">
        <v>30520</v>
      </c>
      <c r="AL908" s="452">
        <v>43</v>
      </c>
      <c r="AM908" s="466" t="s">
        <v>5069</v>
      </c>
      <c r="AN908" s="466" t="s">
        <v>5082</v>
      </c>
    </row>
    <row r="909" spans="1:40" ht="17.25" customHeight="1" x14ac:dyDescent="0.3">
      <c r="A909" s="591">
        <v>908</v>
      </c>
      <c r="B909" s="527" t="s">
        <v>59</v>
      </c>
      <c r="C909" s="453" t="s">
        <v>96</v>
      </c>
      <c r="D909" s="453" t="s">
        <v>5083</v>
      </c>
      <c r="E909" s="452" t="s">
        <v>62</v>
      </c>
      <c r="F909" s="455" t="s">
        <v>4551</v>
      </c>
      <c r="G909" s="547" t="s">
        <v>529</v>
      </c>
      <c r="H909" s="557">
        <v>53100000</v>
      </c>
      <c r="I909" s="453" t="s">
        <v>718</v>
      </c>
      <c r="J909" s="511" t="s">
        <v>5084</v>
      </c>
      <c r="K909" s="535" t="s">
        <v>5085</v>
      </c>
      <c r="L909" s="457">
        <v>0</v>
      </c>
      <c r="M909" s="457">
        <v>1927</v>
      </c>
      <c r="N909" s="458">
        <v>46239</v>
      </c>
      <c r="O909" s="557">
        <v>53100000</v>
      </c>
      <c r="P909" s="462">
        <v>46248</v>
      </c>
      <c r="Q909" s="452" t="s">
        <v>50</v>
      </c>
      <c r="R909" s="462">
        <v>46249</v>
      </c>
      <c r="S909" s="452">
        <v>2393</v>
      </c>
      <c r="T909" s="504">
        <v>22041509</v>
      </c>
      <c r="U909" s="621">
        <v>53100000</v>
      </c>
      <c r="V909" s="460">
        <v>46253</v>
      </c>
      <c r="W909" s="466" t="s">
        <v>5406</v>
      </c>
      <c r="X909" s="462">
        <v>46254</v>
      </c>
      <c r="Y909" s="463">
        <v>46387</v>
      </c>
      <c r="Z909" s="458"/>
      <c r="AA909" s="453"/>
      <c r="AB909" s="619">
        <v>11800000</v>
      </c>
      <c r="AC909" s="453"/>
      <c r="AD909" s="465"/>
      <c r="AE909" s="295">
        <v>0</v>
      </c>
      <c r="AF909" s="295">
        <v>0</v>
      </c>
      <c r="AG909" s="295">
        <v>0</v>
      </c>
      <c r="AH909" s="453" t="s">
        <v>5086</v>
      </c>
      <c r="AI909" s="453">
        <v>3132923939</v>
      </c>
      <c r="AJ909" s="613" t="s">
        <v>723</v>
      </c>
      <c r="AK909" s="477">
        <v>29109</v>
      </c>
      <c r="AL909" s="452">
        <v>47</v>
      </c>
      <c r="AM909" s="466" t="s">
        <v>4551</v>
      </c>
      <c r="AN909" s="466" t="s">
        <v>529</v>
      </c>
    </row>
    <row r="910" spans="1:40" ht="17.25" customHeight="1" x14ac:dyDescent="0.3">
      <c r="A910" s="591">
        <v>909</v>
      </c>
      <c r="B910" s="527" t="s">
        <v>59</v>
      </c>
      <c r="C910" s="453" t="s">
        <v>96</v>
      </c>
      <c r="D910" s="453" t="s">
        <v>5087</v>
      </c>
      <c r="E910" s="452" t="s">
        <v>62</v>
      </c>
      <c r="F910" s="455" t="s">
        <v>5088</v>
      </c>
      <c r="G910" s="547" t="s">
        <v>5089</v>
      </c>
      <c r="H910" s="557">
        <v>67083000</v>
      </c>
      <c r="I910" s="453" t="s">
        <v>5090</v>
      </c>
      <c r="J910" s="511" t="s">
        <v>5091</v>
      </c>
      <c r="K910" s="535" t="s">
        <v>89</v>
      </c>
      <c r="L910" s="457"/>
      <c r="M910" s="457">
        <v>1932</v>
      </c>
      <c r="N910" s="458">
        <v>46239</v>
      </c>
      <c r="O910" s="557">
        <v>67083000</v>
      </c>
      <c r="P910" s="462">
        <v>46248</v>
      </c>
      <c r="Q910" s="452" t="s">
        <v>50</v>
      </c>
      <c r="R910" s="462">
        <v>46249</v>
      </c>
      <c r="S910" s="452">
        <v>2394</v>
      </c>
      <c r="T910" s="504">
        <v>22041509</v>
      </c>
      <c r="U910" s="621">
        <v>67083000</v>
      </c>
      <c r="V910" s="460">
        <v>46249</v>
      </c>
      <c r="W910" s="466" t="s">
        <v>5425</v>
      </c>
      <c r="X910" s="462">
        <v>46249</v>
      </c>
      <c r="Y910" s="463">
        <v>46387</v>
      </c>
      <c r="Z910" s="458"/>
      <c r="AA910" s="453"/>
      <c r="AB910" s="619">
        <v>14907333</v>
      </c>
      <c r="AC910" s="453"/>
      <c r="AD910" s="465"/>
      <c r="AE910" s="295">
        <v>0</v>
      </c>
      <c r="AF910" s="295">
        <v>0</v>
      </c>
      <c r="AG910" s="295">
        <v>0</v>
      </c>
      <c r="AH910" s="453" t="s">
        <v>5092</v>
      </c>
      <c r="AI910" s="453">
        <v>3007057327</v>
      </c>
      <c r="AJ910" s="613" t="s">
        <v>558</v>
      </c>
      <c r="AK910" s="477">
        <v>30770</v>
      </c>
      <c r="AL910" s="452">
        <v>42</v>
      </c>
      <c r="AM910" s="466" t="s">
        <v>5093</v>
      </c>
      <c r="AN910" s="466" t="s">
        <v>5094</v>
      </c>
    </row>
    <row r="911" spans="1:40" ht="17.25" customHeight="1" x14ac:dyDescent="0.3">
      <c r="A911" s="591">
        <v>910</v>
      </c>
      <c r="B911" s="527" t="s">
        <v>59</v>
      </c>
      <c r="C911" s="453" t="s">
        <v>96</v>
      </c>
      <c r="D911" s="453" t="s">
        <v>5095</v>
      </c>
      <c r="E911" s="452" t="s">
        <v>62</v>
      </c>
      <c r="F911" s="455" t="s">
        <v>4793</v>
      </c>
      <c r="G911" s="547" t="s">
        <v>64</v>
      </c>
      <c r="H911" s="557">
        <v>20628067</v>
      </c>
      <c r="I911" s="453" t="s">
        <v>533</v>
      </c>
      <c r="J911" s="511" t="s">
        <v>5096</v>
      </c>
      <c r="K911" s="535" t="s">
        <v>67</v>
      </c>
      <c r="L911" s="457"/>
      <c r="M911" s="457">
        <v>1943</v>
      </c>
      <c r="N911" s="458">
        <v>46244</v>
      </c>
      <c r="O911" s="557">
        <v>20628067</v>
      </c>
      <c r="P911" s="462">
        <v>46248</v>
      </c>
      <c r="Q911" s="452" t="s">
        <v>50</v>
      </c>
      <c r="R911" s="462">
        <v>46249</v>
      </c>
      <c r="S911" s="452">
        <v>2395</v>
      </c>
      <c r="T911" s="504">
        <v>22041509</v>
      </c>
      <c r="U911" s="621">
        <v>20628067</v>
      </c>
      <c r="V911" s="460">
        <v>46253</v>
      </c>
      <c r="W911" s="466" t="s">
        <v>5418</v>
      </c>
      <c r="X911" s="462">
        <v>46254</v>
      </c>
      <c r="Y911" s="463">
        <v>46387</v>
      </c>
      <c r="Z911" s="458"/>
      <c r="AA911" s="453"/>
      <c r="AB911" s="619">
        <v>4584015</v>
      </c>
      <c r="AC911" s="453"/>
      <c r="AD911" s="465"/>
      <c r="AE911" s="295">
        <v>0</v>
      </c>
      <c r="AF911" s="295">
        <v>0</v>
      </c>
      <c r="AG911" s="295">
        <v>0</v>
      </c>
      <c r="AH911" s="453" t="s">
        <v>5097</v>
      </c>
      <c r="AI911" s="453">
        <v>3146170875</v>
      </c>
      <c r="AJ911" s="613" t="s">
        <v>539</v>
      </c>
      <c r="AK911" s="477">
        <v>28663</v>
      </c>
      <c r="AL911" s="452">
        <v>48</v>
      </c>
      <c r="AM911" s="466" t="s">
        <v>4793</v>
      </c>
      <c r="AN911" s="466" t="s">
        <v>64</v>
      </c>
    </row>
    <row r="912" spans="1:40" ht="17.25" customHeight="1" x14ac:dyDescent="0.3">
      <c r="A912" s="591">
        <v>911</v>
      </c>
      <c r="B912" s="527" t="s">
        <v>59</v>
      </c>
      <c r="C912" s="453" t="s">
        <v>96</v>
      </c>
      <c r="D912" s="453" t="s">
        <v>5098</v>
      </c>
      <c r="E912" s="452" t="s">
        <v>62</v>
      </c>
      <c r="F912" s="455" t="s">
        <v>5099</v>
      </c>
      <c r="G912" s="547" t="s">
        <v>529</v>
      </c>
      <c r="H912" s="557">
        <v>32000000</v>
      </c>
      <c r="I912" s="453" t="s">
        <v>5100</v>
      </c>
      <c r="J912" s="511" t="s">
        <v>5101</v>
      </c>
      <c r="K912" s="535" t="s">
        <v>89</v>
      </c>
      <c r="L912" s="457"/>
      <c r="M912" s="457">
        <v>1941</v>
      </c>
      <c r="N912" s="458">
        <v>46244</v>
      </c>
      <c r="O912" s="557">
        <v>32000000</v>
      </c>
      <c r="P912" s="462">
        <v>46248</v>
      </c>
      <c r="Q912" s="452" t="s">
        <v>50</v>
      </c>
      <c r="R912" s="462" t="s">
        <v>5520</v>
      </c>
      <c r="S912" s="452">
        <v>2422</v>
      </c>
      <c r="T912" s="504">
        <v>22044509</v>
      </c>
      <c r="U912" s="621">
        <v>32000000</v>
      </c>
      <c r="V912" s="460">
        <v>46254</v>
      </c>
      <c r="W912" s="466" t="s">
        <v>5417</v>
      </c>
      <c r="X912" s="462">
        <v>46255</v>
      </c>
      <c r="Y912" s="463">
        <v>46387</v>
      </c>
      <c r="Z912" s="458"/>
      <c r="AA912" s="453"/>
      <c r="AB912" s="619">
        <v>7111111</v>
      </c>
      <c r="AC912" s="453"/>
      <c r="AD912" s="465"/>
      <c r="AE912" s="295">
        <v>0</v>
      </c>
      <c r="AF912" s="295">
        <v>0</v>
      </c>
      <c r="AG912" s="295">
        <v>0</v>
      </c>
      <c r="AH912" s="453" t="s">
        <v>5102</v>
      </c>
      <c r="AI912" s="453">
        <v>3102519518</v>
      </c>
      <c r="AJ912" s="613" t="s">
        <v>668</v>
      </c>
      <c r="AK912" s="477">
        <v>27352</v>
      </c>
      <c r="AL912" s="452">
        <v>52</v>
      </c>
      <c r="AM912" s="466" t="s">
        <v>5099</v>
      </c>
      <c r="AN912" s="466" t="s">
        <v>529</v>
      </c>
    </row>
    <row r="913" spans="1:40" ht="17.25" customHeight="1" x14ac:dyDescent="0.3">
      <c r="A913" s="591">
        <v>912</v>
      </c>
      <c r="B913" s="527" t="s">
        <v>5041</v>
      </c>
      <c r="C913" s="453" t="s">
        <v>4412</v>
      </c>
      <c r="D913" s="480" t="s">
        <v>5103</v>
      </c>
      <c r="E913" s="452" t="s">
        <v>62</v>
      </c>
      <c r="F913" s="455" t="s">
        <v>930</v>
      </c>
      <c r="G913" s="547" t="s">
        <v>156</v>
      </c>
      <c r="H913" s="557">
        <v>9168030</v>
      </c>
      <c r="I913" s="453" t="s">
        <v>1149</v>
      </c>
      <c r="J913" s="511" t="s">
        <v>5104</v>
      </c>
      <c r="K913" s="535" t="s">
        <v>388</v>
      </c>
      <c r="L913" s="457"/>
      <c r="M913" s="457">
        <v>1937</v>
      </c>
      <c r="N913" s="458">
        <v>46239</v>
      </c>
      <c r="O913" s="557">
        <v>9168030</v>
      </c>
      <c r="P913" s="462">
        <v>46248</v>
      </c>
      <c r="Q913" s="452" t="s">
        <v>50</v>
      </c>
      <c r="R913" s="462">
        <v>46252</v>
      </c>
      <c r="S913" s="452">
        <v>2423</v>
      </c>
      <c r="T913" s="504">
        <v>2101010301</v>
      </c>
      <c r="U913" s="557">
        <v>9168030</v>
      </c>
      <c r="V913" s="460">
        <v>46252</v>
      </c>
      <c r="W913" s="466" t="s">
        <v>5410</v>
      </c>
      <c r="X913" s="462">
        <v>46253</v>
      </c>
      <c r="Y913" s="452" t="s">
        <v>2366</v>
      </c>
      <c r="Z913" s="458"/>
      <c r="AA913" s="453"/>
      <c r="AB913" s="619">
        <v>4584015</v>
      </c>
      <c r="AC913" s="453"/>
      <c r="AD913" s="465"/>
      <c r="AE913" s="295">
        <v>0</v>
      </c>
      <c r="AF913" s="295">
        <v>0</v>
      </c>
      <c r="AG913" s="295">
        <v>0</v>
      </c>
      <c r="AH913" s="453" t="s">
        <v>5105</v>
      </c>
      <c r="AI913" s="453">
        <v>3219481513</v>
      </c>
      <c r="AJ913" s="613" t="s">
        <v>1152</v>
      </c>
      <c r="AK913" s="477" t="s">
        <v>5106</v>
      </c>
      <c r="AL913" s="452">
        <v>30</v>
      </c>
      <c r="AM913" s="466" t="s">
        <v>5107</v>
      </c>
      <c r="AN913" s="466" t="s">
        <v>156</v>
      </c>
    </row>
    <row r="914" spans="1:40" ht="17.25" customHeight="1" x14ac:dyDescent="0.3">
      <c r="A914" s="591">
        <v>913</v>
      </c>
      <c r="B914" s="527" t="s">
        <v>1677</v>
      </c>
      <c r="C914" s="453" t="s">
        <v>1466</v>
      </c>
      <c r="D914" s="480" t="s">
        <v>5108</v>
      </c>
      <c r="E914" s="452" t="s">
        <v>62</v>
      </c>
      <c r="F914" s="455" t="s">
        <v>5037</v>
      </c>
      <c r="G914" s="547" t="s">
        <v>5109</v>
      </c>
      <c r="H914" s="557">
        <v>22500000</v>
      </c>
      <c r="I914" s="453" t="s">
        <v>5110</v>
      </c>
      <c r="J914" s="511" t="s">
        <v>5111</v>
      </c>
      <c r="K914" s="535" t="s">
        <v>250</v>
      </c>
      <c r="L914" s="457"/>
      <c r="M914" s="457">
        <v>1946</v>
      </c>
      <c r="N914" s="458">
        <v>46244</v>
      </c>
      <c r="O914" s="557">
        <v>22500000</v>
      </c>
      <c r="P914" s="462">
        <v>46248</v>
      </c>
      <c r="Q914" s="452" t="s">
        <v>50</v>
      </c>
      <c r="R914" s="462">
        <v>46252</v>
      </c>
      <c r="S914" s="452">
        <v>2424</v>
      </c>
      <c r="T914" s="504">
        <v>220301</v>
      </c>
      <c r="U914" s="621">
        <v>22500000</v>
      </c>
      <c r="V914" s="460">
        <v>46254</v>
      </c>
      <c r="W914" s="466" t="s">
        <v>5411</v>
      </c>
      <c r="X914" s="462">
        <v>46255</v>
      </c>
      <c r="Y914" s="463">
        <v>46387</v>
      </c>
      <c r="Z914" s="458"/>
      <c r="AA914" s="453"/>
      <c r="AB914" s="619">
        <v>4500000</v>
      </c>
      <c r="AC914" s="453"/>
      <c r="AD914" s="465"/>
      <c r="AE914" s="295">
        <v>0</v>
      </c>
      <c r="AF914" s="295">
        <v>0</v>
      </c>
      <c r="AG914" s="295">
        <v>0</v>
      </c>
      <c r="AH914" s="453" t="s">
        <v>5112</v>
      </c>
      <c r="AI914" s="453">
        <v>3506570907</v>
      </c>
      <c r="AJ914" s="613" t="s">
        <v>5113</v>
      </c>
      <c r="AK914" s="477">
        <v>32003</v>
      </c>
      <c r="AL914" s="452">
        <v>39</v>
      </c>
      <c r="AM914" s="466" t="s">
        <v>5037</v>
      </c>
      <c r="AN914" s="466" t="s">
        <v>5114</v>
      </c>
    </row>
    <row r="915" spans="1:40" ht="17.25" customHeight="1" x14ac:dyDescent="0.3">
      <c r="A915" s="591">
        <v>914</v>
      </c>
      <c r="B915" s="527" t="s">
        <v>1248</v>
      </c>
      <c r="C915" s="453" t="s">
        <v>1466</v>
      </c>
      <c r="D915" s="453" t="s">
        <v>5115</v>
      </c>
      <c r="E915" s="452" t="s">
        <v>62</v>
      </c>
      <c r="F915" s="455" t="s">
        <v>113</v>
      </c>
      <c r="G915" s="547" t="s">
        <v>4908</v>
      </c>
      <c r="H915" s="557">
        <v>25650000</v>
      </c>
      <c r="I915" s="453" t="s">
        <v>2176</v>
      </c>
      <c r="J915" s="511" t="s">
        <v>5116</v>
      </c>
      <c r="K915" s="535" t="s">
        <v>89</v>
      </c>
      <c r="L915" s="457"/>
      <c r="M915" s="457">
        <v>1285</v>
      </c>
      <c r="N915" s="458">
        <v>46087</v>
      </c>
      <c r="O915" s="557">
        <v>1427850000</v>
      </c>
      <c r="P915" s="462">
        <v>46240</v>
      </c>
      <c r="Q915" s="452" t="s">
        <v>50</v>
      </c>
      <c r="R915" s="462">
        <v>46252</v>
      </c>
      <c r="S915" s="452">
        <v>2425</v>
      </c>
      <c r="T915" s="504">
        <v>221201</v>
      </c>
      <c r="U915" s="621">
        <v>25650000</v>
      </c>
      <c r="V915" s="460">
        <v>46254</v>
      </c>
      <c r="W915" s="466" t="s">
        <v>5408</v>
      </c>
      <c r="X915" s="462">
        <v>46255</v>
      </c>
      <c r="Y915" s="452" t="s">
        <v>892</v>
      </c>
      <c r="Z915" s="458"/>
      <c r="AA915" s="453"/>
      <c r="AB915" s="619">
        <v>8555000</v>
      </c>
      <c r="AC915" s="453"/>
      <c r="AD915" s="465"/>
      <c r="AE915" s="295">
        <v>0</v>
      </c>
      <c r="AF915" s="295">
        <v>0</v>
      </c>
      <c r="AG915" s="295">
        <v>0</v>
      </c>
      <c r="AH915" s="453" t="s">
        <v>5117</v>
      </c>
      <c r="AI915" s="453">
        <v>3154170727</v>
      </c>
      <c r="AJ915" s="613" t="s">
        <v>2180</v>
      </c>
      <c r="AK915" s="477">
        <v>36560</v>
      </c>
      <c r="AL915" s="452">
        <v>26</v>
      </c>
      <c r="AM915" s="466" t="s">
        <v>113</v>
      </c>
      <c r="AN915" s="466" t="s">
        <v>5118</v>
      </c>
    </row>
    <row r="916" spans="1:40" ht="17.25" customHeight="1" x14ac:dyDescent="0.3">
      <c r="A916" s="591">
        <v>915</v>
      </c>
      <c r="B916" s="527" t="s">
        <v>1677</v>
      </c>
      <c r="C916" s="453" t="s">
        <v>1466</v>
      </c>
      <c r="D916" s="480" t="s">
        <v>5108</v>
      </c>
      <c r="E916" s="452" t="s">
        <v>62</v>
      </c>
      <c r="F916" s="455" t="s">
        <v>5037</v>
      </c>
      <c r="G916" s="547" t="s">
        <v>1677</v>
      </c>
      <c r="H916" s="557">
        <v>22500000</v>
      </c>
      <c r="I916" s="453" t="s">
        <v>2950</v>
      </c>
      <c r="J916" s="511" t="s">
        <v>5119</v>
      </c>
      <c r="K916" s="535" t="s">
        <v>5120</v>
      </c>
      <c r="L916" s="457">
        <v>0</v>
      </c>
      <c r="M916" s="457">
        <v>1474</v>
      </c>
      <c r="N916" s="458">
        <v>46129</v>
      </c>
      <c r="O916" s="620">
        <v>90000000</v>
      </c>
      <c r="P916" s="462">
        <v>46248</v>
      </c>
      <c r="Q916" s="452" t="s">
        <v>50</v>
      </c>
      <c r="R916" s="462">
        <v>46252</v>
      </c>
      <c r="S916" s="452">
        <v>2426</v>
      </c>
      <c r="T916" s="504">
        <v>220301</v>
      </c>
      <c r="U916" s="621">
        <v>22500000</v>
      </c>
      <c r="V916" s="460">
        <v>46254</v>
      </c>
      <c r="W916" s="466" t="s">
        <v>5412</v>
      </c>
      <c r="X916" s="462">
        <v>46255</v>
      </c>
      <c r="Y916" s="463">
        <v>46387</v>
      </c>
      <c r="Z916" s="458"/>
      <c r="AA916" s="453"/>
      <c r="AB916" s="619">
        <v>4500000</v>
      </c>
      <c r="AC916" s="453"/>
      <c r="AD916" s="465"/>
      <c r="AE916" s="295">
        <v>0</v>
      </c>
      <c r="AF916" s="295">
        <v>0</v>
      </c>
      <c r="AG916" s="295">
        <v>0</v>
      </c>
      <c r="AH916" s="453" t="s">
        <v>5121</v>
      </c>
      <c r="AI916" s="453">
        <v>3154255999</v>
      </c>
      <c r="AJ916" s="613" t="s">
        <v>2955</v>
      </c>
      <c r="AK916" s="477">
        <v>30522</v>
      </c>
      <c r="AL916" s="452">
        <v>43</v>
      </c>
      <c r="AM916" s="466" t="s">
        <v>4952</v>
      </c>
      <c r="AN916" s="466" t="s">
        <v>5114</v>
      </c>
    </row>
    <row r="917" spans="1:40" ht="17.25" customHeight="1" x14ac:dyDescent="0.3">
      <c r="A917" s="591">
        <v>916</v>
      </c>
      <c r="B917" s="527" t="s">
        <v>1248</v>
      </c>
      <c r="C917" s="453" t="s">
        <v>1466</v>
      </c>
      <c r="D917" s="480" t="s">
        <v>5122</v>
      </c>
      <c r="E917" s="452" t="s">
        <v>62</v>
      </c>
      <c r="F917" s="455" t="s">
        <v>5123</v>
      </c>
      <c r="G917" s="547" t="s">
        <v>1356</v>
      </c>
      <c r="H917" s="557">
        <v>18000000</v>
      </c>
      <c r="I917" s="453" t="s">
        <v>5124</v>
      </c>
      <c r="J917" s="511" t="s">
        <v>5125</v>
      </c>
      <c r="K917" s="535" t="s">
        <v>89</v>
      </c>
      <c r="L917" s="457"/>
      <c r="M917" s="457">
        <v>1938</v>
      </c>
      <c r="N917" s="458">
        <v>46239</v>
      </c>
      <c r="O917" s="557">
        <v>18000000</v>
      </c>
      <c r="P917" s="462">
        <v>46248</v>
      </c>
      <c r="Q917" s="452" t="s">
        <v>50</v>
      </c>
      <c r="R917" s="462">
        <v>46252</v>
      </c>
      <c r="S917" s="452">
        <v>2427</v>
      </c>
      <c r="T917" s="504">
        <v>221212</v>
      </c>
      <c r="U917" s="621">
        <v>18000000</v>
      </c>
      <c r="V917" s="460">
        <v>46253</v>
      </c>
      <c r="W917" s="466" t="s">
        <v>5403</v>
      </c>
      <c r="X917" s="462">
        <v>46254</v>
      </c>
      <c r="Y917" s="452" t="s">
        <v>892</v>
      </c>
      <c r="Z917" s="458"/>
      <c r="AA917" s="453"/>
      <c r="AB917" s="619">
        <v>6000000</v>
      </c>
      <c r="AC917" s="453"/>
      <c r="AD917" s="465"/>
      <c r="AE917" s="295">
        <v>0</v>
      </c>
      <c r="AF917" s="295">
        <v>0</v>
      </c>
      <c r="AG917" s="295">
        <v>0</v>
      </c>
      <c r="AH917" s="453" t="s">
        <v>5126</v>
      </c>
      <c r="AI917" s="453">
        <v>3103273017</v>
      </c>
      <c r="AJ917" s="613" t="s">
        <v>5127</v>
      </c>
      <c r="AK917" s="477">
        <v>35574</v>
      </c>
      <c r="AL917" s="452">
        <v>29</v>
      </c>
      <c r="AM917" s="466" t="s">
        <v>5107</v>
      </c>
      <c r="AN917" s="466" t="s">
        <v>1356</v>
      </c>
    </row>
    <row r="918" spans="1:40" ht="17.25" customHeight="1" x14ac:dyDescent="0.3">
      <c r="A918" s="591">
        <v>917</v>
      </c>
      <c r="B918" s="527" t="s">
        <v>59</v>
      </c>
      <c r="C918" s="453" t="s">
        <v>96</v>
      </c>
      <c r="D918" s="453" t="s">
        <v>5076</v>
      </c>
      <c r="E918" s="452" t="s">
        <v>62</v>
      </c>
      <c r="F918" s="455" t="s">
        <v>5069</v>
      </c>
      <c r="G918" s="547" t="s">
        <v>5077</v>
      </c>
      <c r="H918" s="557">
        <v>24426000</v>
      </c>
      <c r="I918" s="453" t="s">
        <v>690</v>
      </c>
      <c r="J918" s="511" t="s">
        <v>5128</v>
      </c>
      <c r="K918" s="535" t="s">
        <v>4858</v>
      </c>
      <c r="L918" s="457">
        <v>0</v>
      </c>
      <c r="M918" s="457">
        <v>1940</v>
      </c>
      <c r="N918" s="458">
        <v>46239</v>
      </c>
      <c r="O918" s="557">
        <v>24426000</v>
      </c>
      <c r="P918" s="462">
        <v>46248</v>
      </c>
      <c r="Q918" s="452" t="s">
        <v>50</v>
      </c>
      <c r="R918" s="462">
        <v>46249</v>
      </c>
      <c r="S918" s="452">
        <v>2396</v>
      </c>
      <c r="T918" s="504">
        <v>22041509</v>
      </c>
      <c r="U918" s="621">
        <v>24426000</v>
      </c>
      <c r="V918" s="460">
        <v>46253</v>
      </c>
      <c r="W918" s="466" t="s">
        <v>5615</v>
      </c>
      <c r="X918" s="462">
        <v>46254</v>
      </c>
      <c r="Y918" s="463">
        <v>46387</v>
      </c>
      <c r="Z918" s="458"/>
      <c r="AA918" s="453"/>
      <c r="AB918" s="619">
        <v>5428000</v>
      </c>
      <c r="AC918" s="453"/>
      <c r="AD918" s="465"/>
      <c r="AE918" s="295">
        <v>0</v>
      </c>
      <c r="AF918" s="295">
        <v>0</v>
      </c>
      <c r="AG918" s="295">
        <v>0</v>
      </c>
      <c r="AH918" s="453" t="s">
        <v>5129</v>
      </c>
      <c r="AI918" s="453">
        <v>3112684478</v>
      </c>
      <c r="AJ918" s="613" t="s">
        <v>5130</v>
      </c>
      <c r="AK918" s="477">
        <v>32931</v>
      </c>
      <c r="AL918" s="452">
        <v>36</v>
      </c>
      <c r="AM918" s="466" t="s">
        <v>5069</v>
      </c>
      <c r="AN918" s="466" t="s">
        <v>5131</v>
      </c>
    </row>
    <row r="919" spans="1:40" ht="17.25" customHeight="1" x14ac:dyDescent="0.3">
      <c r="A919" s="591">
        <v>918</v>
      </c>
      <c r="B919" s="527" t="s">
        <v>59</v>
      </c>
      <c r="C919" s="453" t="s">
        <v>96</v>
      </c>
      <c r="D919" s="453" t="s">
        <v>5132</v>
      </c>
      <c r="E919" s="452" t="s">
        <v>62</v>
      </c>
      <c r="F919" s="455" t="s">
        <v>1440</v>
      </c>
      <c r="G919" s="547" t="s">
        <v>529</v>
      </c>
      <c r="H919" s="557">
        <v>17775000</v>
      </c>
      <c r="I919" s="453" t="s">
        <v>654</v>
      </c>
      <c r="J919" s="511" t="s">
        <v>5133</v>
      </c>
      <c r="K919" s="535" t="s">
        <v>4858</v>
      </c>
      <c r="L919" s="457"/>
      <c r="M919" s="457">
        <v>1942</v>
      </c>
      <c r="N919" s="458">
        <v>46244</v>
      </c>
      <c r="O919" s="557">
        <v>17775000</v>
      </c>
      <c r="P919" s="462">
        <v>46248</v>
      </c>
      <c r="Q919" s="452" t="s">
        <v>50</v>
      </c>
      <c r="R919" s="462">
        <v>46249</v>
      </c>
      <c r="S919" s="452">
        <v>2397</v>
      </c>
      <c r="T919" s="504">
        <v>22041509</v>
      </c>
      <c r="U919" s="621">
        <v>17775000</v>
      </c>
      <c r="V919" s="460">
        <v>46253</v>
      </c>
      <c r="W919" s="466" t="s">
        <v>5490</v>
      </c>
      <c r="X919" s="462">
        <v>46254</v>
      </c>
      <c r="Y919" s="463">
        <v>46387</v>
      </c>
      <c r="Z919" s="458"/>
      <c r="AA919" s="453"/>
      <c r="AB919" s="619">
        <v>3950000</v>
      </c>
      <c r="AC919" s="453"/>
      <c r="AD919" s="465"/>
      <c r="AE919" s="295">
        <v>0</v>
      </c>
      <c r="AF919" s="295">
        <v>0</v>
      </c>
      <c r="AG919" s="295">
        <v>0</v>
      </c>
      <c r="AH919" s="453" t="s">
        <v>5134</v>
      </c>
      <c r="AI919" s="453">
        <v>3108761420</v>
      </c>
      <c r="AJ919" s="613" t="s">
        <v>5135</v>
      </c>
      <c r="AK919" s="477" t="s">
        <v>5136</v>
      </c>
      <c r="AL919" s="452">
        <v>55</v>
      </c>
      <c r="AM919" s="466" t="s">
        <v>113</v>
      </c>
      <c r="AN919" s="466" t="s">
        <v>529</v>
      </c>
    </row>
    <row r="920" spans="1:40" ht="17.25" customHeight="1" x14ac:dyDescent="0.3">
      <c r="A920" s="591">
        <v>919</v>
      </c>
      <c r="B920" s="527" t="s">
        <v>5041</v>
      </c>
      <c r="C920" s="453" t="s">
        <v>96</v>
      </c>
      <c r="D920" s="453" t="s">
        <v>216</v>
      </c>
      <c r="E920" s="452" t="s">
        <v>1162</v>
      </c>
      <c r="F920" s="455" t="s">
        <v>5137</v>
      </c>
      <c r="G920" s="547" t="s">
        <v>5138</v>
      </c>
      <c r="H920" s="557">
        <v>70000000</v>
      </c>
      <c r="I920" s="453" t="s">
        <v>218</v>
      </c>
      <c r="J920" s="511" t="s">
        <v>5139</v>
      </c>
      <c r="K920" s="535" t="s">
        <v>3454</v>
      </c>
      <c r="L920" s="457">
        <v>2</v>
      </c>
      <c r="M920" s="457">
        <v>1948</v>
      </c>
      <c r="N920" s="458">
        <v>46247</v>
      </c>
      <c r="O920" s="557">
        <v>70000000</v>
      </c>
      <c r="P920" s="462">
        <v>46252</v>
      </c>
      <c r="Q920" s="452" t="s">
        <v>50</v>
      </c>
      <c r="R920" s="462">
        <v>46252</v>
      </c>
      <c r="S920" s="452">
        <v>2428</v>
      </c>
      <c r="T920" s="504">
        <v>220202</v>
      </c>
      <c r="U920" s="621">
        <v>70000000</v>
      </c>
      <c r="V920" s="460">
        <v>46252</v>
      </c>
      <c r="W920" s="466" t="s">
        <v>5545</v>
      </c>
      <c r="X920" s="462">
        <v>46253</v>
      </c>
      <c r="Y920" s="452" t="s">
        <v>4251</v>
      </c>
      <c r="Z920" s="458"/>
      <c r="AA920" s="453"/>
      <c r="AB920" s="619">
        <v>70000000</v>
      </c>
      <c r="AC920" s="453"/>
      <c r="AD920" s="465"/>
      <c r="AE920" s="295">
        <v>0</v>
      </c>
      <c r="AF920" s="295">
        <v>0</v>
      </c>
      <c r="AG920" s="295">
        <v>0</v>
      </c>
      <c r="AH920" s="453" t="s">
        <v>5140</v>
      </c>
      <c r="AI920" s="453">
        <v>3114560450</v>
      </c>
      <c r="AJ920" s="613" t="s">
        <v>5141</v>
      </c>
      <c r="AK920" s="477">
        <v>43481</v>
      </c>
      <c r="AL920" s="452">
        <v>7</v>
      </c>
      <c r="AM920" s="466" t="s">
        <v>5142</v>
      </c>
      <c r="AN920" s="466" t="s">
        <v>5138</v>
      </c>
    </row>
    <row r="921" spans="1:40" ht="17.25" customHeight="1" x14ac:dyDescent="0.3">
      <c r="A921" s="591">
        <v>920</v>
      </c>
      <c r="B921" s="527" t="s">
        <v>59</v>
      </c>
      <c r="C921" s="453" t="s">
        <v>96</v>
      </c>
      <c r="D921" s="453" t="s">
        <v>5143</v>
      </c>
      <c r="E921" s="452" t="s">
        <v>62</v>
      </c>
      <c r="F921" s="455" t="s">
        <v>5093</v>
      </c>
      <c r="G921" s="547" t="s">
        <v>94</v>
      </c>
      <c r="H921" s="557">
        <v>39825000</v>
      </c>
      <c r="I921" s="453" t="s">
        <v>99</v>
      </c>
      <c r="J921" s="511" t="s">
        <v>5144</v>
      </c>
      <c r="K921" s="535" t="s">
        <v>89</v>
      </c>
      <c r="L921" s="457"/>
      <c r="M921" s="457">
        <v>1944</v>
      </c>
      <c r="N921" s="458">
        <v>46244</v>
      </c>
      <c r="O921" s="557">
        <v>39825000</v>
      </c>
      <c r="P921" s="462">
        <v>46252</v>
      </c>
      <c r="Q921" s="452" t="s">
        <v>50</v>
      </c>
      <c r="R921" s="462">
        <v>46252</v>
      </c>
      <c r="S921" s="452">
        <v>2429</v>
      </c>
      <c r="T921" s="504">
        <v>22041509</v>
      </c>
      <c r="U921" s="621">
        <v>39825000</v>
      </c>
      <c r="V921" s="460">
        <v>46253</v>
      </c>
      <c r="W921" s="466" t="s">
        <v>5475</v>
      </c>
      <c r="X921" s="462">
        <v>46254</v>
      </c>
      <c r="Y921" s="463">
        <v>46387</v>
      </c>
      <c r="Z921" s="458"/>
      <c r="AA921" s="453"/>
      <c r="AB921" s="619">
        <v>8850000</v>
      </c>
      <c r="AC921" s="453"/>
      <c r="AD921" s="465"/>
      <c r="AE921" s="295">
        <v>0</v>
      </c>
      <c r="AF921" s="295">
        <v>0</v>
      </c>
      <c r="AG921" s="295">
        <v>0</v>
      </c>
      <c r="AH921" s="453" t="s">
        <v>5145</v>
      </c>
      <c r="AI921" s="453">
        <v>3143424913</v>
      </c>
      <c r="AJ921" s="613" t="s">
        <v>104</v>
      </c>
      <c r="AK921" s="477">
        <v>33875</v>
      </c>
      <c r="AL921" s="452">
        <v>34</v>
      </c>
      <c r="AM921" s="466" t="s">
        <v>5093</v>
      </c>
      <c r="AN921" s="466" t="s">
        <v>5146</v>
      </c>
    </row>
    <row r="922" spans="1:40" ht="17.25" customHeight="1" x14ac:dyDescent="0.3">
      <c r="A922" s="591">
        <v>921</v>
      </c>
      <c r="B922" s="527" t="s">
        <v>59</v>
      </c>
      <c r="C922" s="453" t="s">
        <v>681</v>
      </c>
      <c r="D922" s="480" t="s">
        <v>5464</v>
      </c>
      <c r="E922" s="452" t="s">
        <v>62</v>
      </c>
      <c r="F922" s="455" t="s">
        <v>5379</v>
      </c>
      <c r="G922" s="547" t="s">
        <v>5380</v>
      </c>
      <c r="H922" s="557">
        <v>27680000</v>
      </c>
      <c r="I922" s="453" t="s">
        <v>5381</v>
      </c>
      <c r="J922" s="511" t="s">
        <v>5382</v>
      </c>
      <c r="K922" s="535" t="s">
        <v>89</v>
      </c>
      <c r="L922" s="457"/>
      <c r="M922" s="457">
        <v>1934</v>
      </c>
      <c r="N922" s="458">
        <v>46239</v>
      </c>
      <c r="O922" s="557">
        <v>27720000</v>
      </c>
      <c r="P922" s="462">
        <v>46253</v>
      </c>
      <c r="Q922" s="452" t="s">
        <v>50</v>
      </c>
      <c r="R922" s="462">
        <v>46253</v>
      </c>
      <c r="S922" s="452">
        <v>2431</v>
      </c>
      <c r="T922" s="504">
        <v>22041509</v>
      </c>
      <c r="U922" s="621">
        <v>27680000</v>
      </c>
      <c r="V922" s="460">
        <v>46255</v>
      </c>
      <c r="W922" s="466" t="s">
        <v>5463</v>
      </c>
      <c r="X922" s="462">
        <v>46255</v>
      </c>
      <c r="Y922" s="463">
        <v>46387</v>
      </c>
      <c r="Z922" s="458"/>
      <c r="AA922" s="453"/>
      <c r="AB922" s="619">
        <v>6160000</v>
      </c>
      <c r="AC922" s="453"/>
      <c r="AD922" s="465"/>
      <c r="AE922" s="295">
        <v>0</v>
      </c>
      <c r="AF922" s="295">
        <v>0</v>
      </c>
      <c r="AG922" s="295">
        <v>0</v>
      </c>
      <c r="AH922" s="453" t="s">
        <v>5383</v>
      </c>
      <c r="AI922" s="453">
        <v>3168741530</v>
      </c>
      <c r="AJ922" s="613" t="s">
        <v>5384</v>
      </c>
      <c r="AK922" s="477">
        <v>31143</v>
      </c>
      <c r="AL922" s="452">
        <v>41</v>
      </c>
      <c r="AM922" s="466" t="s">
        <v>4952</v>
      </c>
      <c r="AN922" s="466" t="s">
        <v>5380</v>
      </c>
    </row>
    <row r="923" spans="1:40" ht="17.25" customHeight="1" x14ac:dyDescent="0.3">
      <c r="A923" s="591">
        <v>922</v>
      </c>
      <c r="B923" s="527" t="s">
        <v>59</v>
      </c>
      <c r="C923" s="453" t="s">
        <v>96</v>
      </c>
      <c r="D923" s="453" t="s">
        <v>5385</v>
      </c>
      <c r="E923" s="452" t="s">
        <v>62</v>
      </c>
      <c r="F923" s="455" t="s">
        <v>2669</v>
      </c>
      <c r="G923" s="547" t="s">
        <v>529</v>
      </c>
      <c r="H923" s="557">
        <v>26550000</v>
      </c>
      <c r="I923" s="453" t="s">
        <v>5386</v>
      </c>
      <c r="J923" s="511" t="s">
        <v>5387</v>
      </c>
      <c r="K923" s="535" t="s">
        <v>4858</v>
      </c>
      <c r="L923" s="457"/>
      <c r="M923" s="457">
        <v>1926</v>
      </c>
      <c r="N923" s="458">
        <v>46239</v>
      </c>
      <c r="O923" s="557">
        <v>26550000</v>
      </c>
      <c r="P923" s="462">
        <v>46253</v>
      </c>
      <c r="Q923" s="452" t="s">
        <v>50</v>
      </c>
      <c r="R923" s="462">
        <v>46254</v>
      </c>
      <c r="S923" s="452">
        <v>2433</v>
      </c>
      <c r="T923" s="504">
        <v>22041509</v>
      </c>
      <c r="U923" s="621">
        <v>26550000</v>
      </c>
      <c r="V923" s="460">
        <v>46258</v>
      </c>
      <c r="W923" s="466" t="s">
        <v>5617</v>
      </c>
      <c r="X923" s="462">
        <v>46258</v>
      </c>
      <c r="Y923" s="463">
        <v>46387</v>
      </c>
      <c r="Z923" s="458"/>
      <c r="AA923" s="453"/>
      <c r="AB923" s="619">
        <v>5900000</v>
      </c>
      <c r="AC923" s="453"/>
      <c r="AD923" s="465"/>
      <c r="AE923" s="295">
        <v>0</v>
      </c>
      <c r="AF923" s="295">
        <v>0</v>
      </c>
      <c r="AG923" s="295">
        <v>0</v>
      </c>
      <c r="AH923" s="453" t="s">
        <v>5388</v>
      </c>
      <c r="AI923" s="453">
        <v>3143424913</v>
      </c>
      <c r="AJ923" s="613" t="s">
        <v>5389</v>
      </c>
      <c r="AK923" s="477">
        <v>28623</v>
      </c>
      <c r="AL923" s="452">
        <v>48</v>
      </c>
      <c r="AM923" s="466" t="s">
        <v>5019</v>
      </c>
      <c r="AN923" s="466" t="s">
        <v>529</v>
      </c>
    </row>
    <row r="924" spans="1:40" ht="17.25" customHeight="1" x14ac:dyDescent="0.3">
      <c r="A924" s="591">
        <v>923</v>
      </c>
      <c r="B924" s="527" t="s">
        <v>59</v>
      </c>
      <c r="C924" s="453" t="s">
        <v>96</v>
      </c>
      <c r="D924" s="453" t="s">
        <v>5390</v>
      </c>
      <c r="E924" s="452" t="s">
        <v>62</v>
      </c>
      <c r="F924" s="455" t="s">
        <v>5391</v>
      </c>
      <c r="G924" s="547" t="s">
        <v>5392</v>
      </c>
      <c r="H924" s="557">
        <v>39825000</v>
      </c>
      <c r="I924" s="453" t="s">
        <v>5393</v>
      </c>
      <c r="J924" s="511" t="s">
        <v>5394</v>
      </c>
      <c r="K924" s="535" t="s">
        <v>5395</v>
      </c>
      <c r="L924" s="457">
        <v>0</v>
      </c>
      <c r="M924" s="457">
        <v>1933</v>
      </c>
      <c r="N924" s="458">
        <v>46239</v>
      </c>
      <c r="O924" s="557">
        <v>39825000</v>
      </c>
      <c r="P924" s="462">
        <v>46253</v>
      </c>
      <c r="Q924" s="452" t="s">
        <v>50</v>
      </c>
      <c r="R924" s="462">
        <v>46253</v>
      </c>
      <c r="S924" s="452">
        <v>2432</v>
      </c>
      <c r="T924" s="504">
        <v>22041509</v>
      </c>
      <c r="U924" s="621">
        <v>39825000</v>
      </c>
      <c r="V924" s="460">
        <v>46254</v>
      </c>
      <c r="W924" s="466" t="s">
        <v>5426</v>
      </c>
      <c r="X924" s="462">
        <v>46254</v>
      </c>
      <c r="Y924" s="463">
        <v>46387</v>
      </c>
      <c r="Z924" s="458"/>
      <c r="AA924" s="453"/>
      <c r="AB924" s="619">
        <v>8850000</v>
      </c>
      <c r="AC924" s="453"/>
      <c r="AD924" s="465"/>
      <c r="AE924" s="295">
        <v>0</v>
      </c>
      <c r="AF924" s="295">
        <v>0</v>
      </c>
      <c r="AG924" s="295">
        <v>0</v>
      </c>
      <c r="AH924" s="453" t="s">
        <v>5396</v>
      </c>
      <c r="AI924" s="453">
        <v>3183882555</v>
      </c>
      <c r="AJ924" s="613" t="s">
        <v>574</v>
      </c>
      <c r="AK924" s="477">
        <v>31761</v>
      </c>
      <c r="AL924" s="452">
        <v>40</v>
      </c>
      <c r="AM924" s="466" t="s">
        <v>5093</v>
      </c>
      <c r="AN924" s="466" t="s">
        <v>5397</v>
      </c>
    </row>
    <row r="925" spans="1:40" ht="17.25" customHeight="1" x14ac:dyDescent="0.3">
      <c r="A925" s="591">
        <v>924</v>
      </c>
      <c r="B925" s="527" t="s">
        <v>1677</v>
      </c>
      <c r="C925" s="453" t="s">
        <v>1466</v>
      </c>
      <c r="D925" s="480" t="s">
        <v>5440</v>
      </c>
      <c r="E925" s="452" t="s">
        <v>62</v>
      </c>
      <c r="F925" s="455" t="s">
        <v>434</v>
      </c>
      <c r="G925" s="547" t="s">
        <v>1677</v>
      </c>
      <c r="H925" s="557">
        <v>12400000</v>
      </c>
      <c r="I925" s="453" t="s">
        <v>5441</v>
      </c>
      <c r="J925" s="511" t="s">
        <v>5442</v>
      </c>
      <c r="K925" s="535" t="s">
        <v>89</v>
      </c>
      <c r="L925" s="457"/>
      <c r="M925" s="457">
        <v>1476</v>
      </c>
      <c r="N925" s="458">
        <v>46129</v>
      </c>
      <c r="O925" s="557">
        <v>434000000</v>
      </c>
      <c r="P925" s="462">
        <v>46258</v>
      </c>
      <c r="Q925" s="452" t="s">
        <v>50</v>
      </c>
      <c r="R925" s="462"/>
      <c r="S925" s="452"/>
      <c r="T925" s="504"/>
      <c r="U925" s="459"/>
      <c r="V925" s="460"/>
      <c r="W925" s="466"/>
      <c r="X925" s="462"/>
      <c r="Y925" s="452"/>
      <c r="Z925" s="458"/>
      <c r="AA925" s="453"/>
      <c r="AB925" s="619">
        <v>3100000</v>
      </c>
      <c r="AC925" s="453"/>
      <c r="AD925" s="465"/>
      <c r="AE925" s="295">
        <v>0</v>
      </c>
      <c r="AF925" s="295">
        <v>0</v>
      </c>
      <c r="AG925" s="453">
        <v>0</v>
      </c>
      <c r="AH925" s="453" t="s">
        <v>5443</v>
      </c>
      <c r="AI925" s="453">
        <v>3243257275</v>
      </c>
      <c r="AJ925" s="613" t="s">
        <v>5444</v>
      </c>
      <c r="AK925" s="477">
        <v>37782</v>
      </c>
      <c r="AL925" s="452">
        <v>23</v>
      </c>
      <c r="AM925" s="466" t="s">
        <v>434</v>
      </c>
      <c r="AN925" s="466" t="s">
        <v>1677</v>
      </c>
    </row>
    <row r="926" spans="1:40" ht="17.25" customHeight="1" x14ac:dyDescent="0.3">
      <c r="A926" s="591">
        <v>925</v>
      </c>
      <c r="B926" s="527" t="s">
        <v>1677</v>
      </c>
      <c r="C926" s="453" t="s">
        <v>1466</v>
      </c>
      <c r="D926" s="452" t="s">
        <v>5440</v>
      </c>
      <c r="E926" s="452" t="s">
        <v>62</v>
      </c>
      <c r="F926" s="455" t="s">
        <v>434</v>
      </c>
      <c r="G926" s="547" t="s">
        <v>1677</v>
      </c>
      <c r="H926" s="557">
        <v>12400000</v>
      </c>
      <c r="I926" s="453" t="s">
        <v>5445</v>
      </c>
      <c r="J926" s="511" t="s">
        <v>5446</v>
      </c>
      <c r="K926" s="535" t="s">
        <v>4936</v>
      </c>
      <c r="L926" s="457"/>
      <c r="M926" s="457">
        <v>1476</v>
      </c>
      <c r="N926" s="458">
        <v>46129</v>
      </c>
      <c r="O926" s="557">
        <v>434000000</v>
      </c>
      <c r="P926" s="462">
        <v>46258</v>
      </c>
      <c r="Q926" s="452" t="s">
        <v>50</v>
      </c>
      <c r="R926" s="462"/>
      <c r="S926" s="452"/>
      <c r="T926" s="504"/>
      <c r="U926" s="459"/>
      <c r="V926" s="460"/>
      <c r="W926" s="466"/>
      <c r="X926" s="462"/>
      <c r="Y926" s="452"/>
      <c r="Z926" s="458"/>
      <c r="AA926" s="453"/>
      <c r="AB926" s="619">
        <v>3100000</v>
      </c>
      <c r="AC926" s="453"/>
      <c r="AD926" s="465"/>
      <c r="AE926" s="295">
        <v>0</v>
      </c>
      <c r="AF926" s="295">
        <v>0</v>
      </c>
      <c r="AG926" s="453">
        <v>0</v>
      </c>
      <c r="AH926" s="453" t="s">
        <v>5447</v>
      </c>
      <c r="AI926" s="453">
        <v>3502519469</v>
      </c>
      <c r="AJ926" s="613" t="s">
        <v>5448</v>
      </c>
      <c r="AK926" s="477">
        <v>31074</v>
      </c>
      <c r="AL926" s="452">
        <v>41</v>
      </c>
      <c r="AM926" s="466" t="s">
        <v>434</v>
      </c>
      <c r="AN926" s="466" t="s">
        <v>1677</v>
      </c>
    </row>
    <row r="927" spans="1:40" ht="17.25" customHeight="1" x14ac:dyDescent="0.3">
      <c r="A927" s="591">
        <v>926</v>
      </c>
      <c r="B927" s="527" t="s">
        <v>5041</v>
      </c>
      <c r="C927" s="453" t="s">
        <v>681</v>
      </c>
      <c r="D927" s="480" t="s">
        <v>5449</v>
      </c>
      <c r="E927" s="452" t="s">
        <v>62</v>
      </c>
      <c r="F927" s="455" t="s">
        <v>5450</v>
      </c>
      <c r="G927" s="547" t="s">
        <v>5451</v>
      </c>
      <c r="H927" s="557">
        <v>14400000</v>
      </c>
      <c r="I927" s="453" t="s">
        <v>1085</v>
      </c>
      <c r="J927" s="511" t="s">
        <v>5452</v>
      </c>
      <c r="K927" s="535" t="s">
        <v>89</v>
      </c>
      <c r="L927" s="457"/>
      <c r="M927" s="457">
        <v>1957</v>
      </c>
      <c r="N927" s="458">
        <v>46248</v>
      </c>
      <c r="O927" s="557">
        <v>14400000</v>
      </c>
      <c r="P927" s="462">
        <v>46258</v>
      </c>
      <c r="Q927" s="452" t="s">
        <v>50</v>
      </c>
      <c r="R927" s="462"/>
      <c r="S927" s="452"/>
      <c r="T927" s="504"/>
      <c r="U927" s="459"/>
      <c r="V927" s="460"/>
      <c r="W927" s="466"/>
      <c r="X927" s="462"/>
      <c r="Y927" s="452"/>
      <c r="Z927" s="458"/>
      <c r="AA927" s="453"/>
      <c r="AB927" s="619">
        <v>4800000</v>
      </c>
      <c r="AC927" s="453"/>
      <c r="AD927" s="465"/>
      <c r="AE927" s="295">
        <v>0</v>
      </c>
      <c r="AF927" s="295">
        <v>0</v>
      </c>
      <c r="AG927" s="453">
        <v>0</v>
      </c>
      <c r="AH927" s="453" t="s">
        <v>5453</v>
      </c>
      <c r="AI927" s="453">
        <v>3163047782</v>
      </c>
      <c r="AJ927" s="613" t="s">
        <v>1088</v>
      </c>
      <c r="AK927" s="477">
        <v>34957</v>
      </c>
      <c r="AL927" s="452">
        <v>31</v>
      </c>
      <c r="AM927" s="466" t="s">
        <v>3147</v>
      </c>
      <c r="AN927" s="466" t="s">
        <v>3921</v>
      </c>
    </row>
    <row r="928" spans="1:40" ht="17.25" customHeight="1" x14ac:dyDescent="0.3">
      <c r="A928" s="591">
        <v>927</v>
      </c>
      <c r="B928" s="527" t="s">
        <v>59</v>
      </c>
      <c r="C928" s="453" t="s">
        <v>475</v>
      </c>
      <c r="D928" s="480" t="s">
        <v>5454</v>
      </c>
      <c r="E928" s="452" t="s">
        <v>62</v>
      </c>
      <c r="F928" s="455" t="s">
        <v>5455</v>
      </c>
      <c r="G928" s="547" t="s">
        <v>5456</v>
      </c>
      <c r="H928" s="557">
        <v>319000000</v>
      </c>
      <c r="I928" s="453" t="s">
        <v>5457</v>
      </c>
      <c r="J928" s="511" t="s">
        <v>5458</v>
      </c>
      <c r="K928" s="535" t="s">
        <v>89</v>
      </c>
      <c r="L928" s="457">
        <v>6</v>
      </c>
      <c r="M928" s="457">
        <v>1951</v>
      </c>
      <c r="N928" s="458">
        <v>46248</v>
      </c>
      <c r="O928" s="557">
        <v>319000000</v>
      </c>
      <c r="P928" s="462">
        <v>46258</v>
      </c>
      <c r="Q928" s="452" t="s">
        <v>50</v>
      </c>
      <c r="R928" s="462"/>
      <c r="S928" s="452"/>
      <c r="T928" s="504"/>
      <c r="U928" s="459"/>
      <c r="V928" s="460">
        <v>46258</v>
      </c>
      <c r="W928" s="466" t="s">
        <v>5544</v>
      </c>
      <c r="X928" s="462">
        <v>46259</v>
      </c>
      <c r="Y928" s="463">
        <v>46387</v>
      </c>
      <c r="Z928" s="458"/>
      <c r="AA928" s="453"/>
      <c r="AB928" s="619">
        <v>72000000</v>
      </c>
      <c r="AC928" s="453"/>
      <c r="AD928" s="465"/>
      <c r="AE928" s="295">
        <v>0</v>
      </c>
      <c r="AF928" s="295">
        <v>0</v>
      </c>
      <c r="AG928" s="453">
        <v>0</v>
      </c>
      <c r="AH928" s="453" t="s">
        <v>5459</v>
      </c>
      <c r="AI928" s="453">
        <v>3045643244</v>
      </c>
      <c r="AJ928" s="613" t="s">
        <v>1167</v>
      </c>
      <c r="AK928" s="477">
        <v>40427</v>
      </c>
      <c r="AL928" s="452"/>
      <c r="AM928" s="466" t="s">
        <v>5460</v>
      </c>
      <c r="AN928" s="453" t="s">
        <v>5461</v>
      </c>
    </row>
    <row r="929" spans="1:40" ht="17.25" customHeight="1" x14ac:dyDescent="0.3">
      <c r="A929" s="591">
        <v>928</v>
      </c>
      <c r="B929" s="527" t="s">
        <v>5041</v>
      </c>
      <c r="C929" s="453" t="s">
        <v>681</v>
      </c>
      <c r="D929" s="453" t="s">
        <v>5449</v>
      </c>
      <c r="E929" s="452" t="s">
        <v>62</v>
      </c>
      <c r="F929" s="455" t="s">
        <v>5450</v>
      </c>
      <c r="G929" s="547" t="s">
        <v>64</v>
      </c>
      <c r="H929" s="557">
        <v>14400000</v>
      </c>
      <c r="I929" s="453" t="s">
        <v>1033</v>
      </c>
      <c r="J929" s="511" t="s">
        <v>5476</v>
      </c>
      <c r="K929" s="535" t="s">
        <v>89</v>
      </c>
      <c r="L929" s="457"/>
      <c r="M929" s="457">
        <v>1953</v>
      </c>
      <c r="N929" s="458">
        <v>46248</v>
      </c>
      <c r="O929" s="557">
        <v>14400000</v>
      </c>
      <c r="P929" s="462">
        <v>46259</v>
      </c>
      <c r="Q929" s="452" t="s">
        <v>50</v>
      </c>
      <c r="R929" s="462"/>
      <c r="S929" s="452"/>
      <c r="T929" s="504"/>
      <c r="U929" s="459"/>
      <c r="V929" s="460">
        <v>46260</v>
      </c>
      <c r="W929" s="466" t="s">
        <v>5636</v>
      </c>
      <c r="X929" s="462">
        <v>46261</v>
      </c>
      <c r="Y929" s="452" t="s">
        <v>892</v>
      </c>
      <c r="Z929" s="458"/>
      <c r="AA929" s="453"/>
      <c r="AB929" s="619">
        <v>4800000</v>
      </c>
      <c r="AC929" s="453"/>
      <c r="AD929" s="465"/>
      <c r="AE929" s="295">
        <v>0</v>
      </c>
      <c r="AF929" s="295">
        <v>0</v>
      </c>
      <c r="AG929" s="453">
        <v>0</v>
      </c>
      <c r="AH929" s="453" t="s">
        <v>5477</v>
      </c>
      <c r="AI929" s="453">
        <v>3208749573</v>
      </c>
      <c r="AJ929" s="613" t="s">
        <v>2631</v>
      </c>
      <c r="AK929" s="477">
        <v>35453</v>
      </c>
      <c r="AL929" s="452">
        <v>29</v>
      </c>
      <c r="AM929" s="466" t="s">
        <v>5478</v>
      </c>
      <c r="AN929" s="466" t="s">
        <v>64</v>
      </c>
    </row>
    <row r="930" spans="1:40" ht="17.25" customHeight="1" x14ac:dyDescent="0.3">
      <c r="A930" s="591">
        <v>929</v>
      </c>
      <c r="B930" s="527" t="s">
        <v>5041</v>
      </c>
      <c r="C930" s="453" t="s">
        <v>681</v>
      </c>
      <c r="D930" s="453" t="s">
        <v>5449</v>
      </c>
      <c r="E930" s="452" t="s">
        <v>62</v>
      </c>
      <c r="F930" s="455" t="s">
        <v>5450</v>
      </c>
      <c r="G930" s="547" t="s">
        <v>64</v>
      </c>
      <c r="H930" s="557">
        <v>14400000</v>
      </c>
      <c r="I930" s="453" t="s">
        <v>1020</v>
      </c>
      <c r="J930" s="511" t="s">
        <v>5479</v>
      </c>
      <c r="K930" s="535" t="s">
        <v>89</v>
      </c>
      <c r="L930" s="457"/>
      <c r="M930" s="457">
        <v>1954</v>
      </c>
      <c r="N930" s="458">
        <v>46248</v>
      </c>
      <c r="O930" s="557">
        <v>14400000</v>
      </c>
      <c r="P930" s="462">
        <v>46259</v>
      </c>
      <c r="Q930" s="452" t="s">
        <v>50</v>
      </c>
      <c r="R930" s="462"/>
      <c r="S930" s="452"/>
      <c r="T930" s="504"/>
      <c r="U930" s="459"/>
      <c r="V930" s="460">
        <v>46260</v>
      </c>
      <c r="W930" s="466" t="s">
        <v>5635</v>
      </c>
      <c r="X930" s="462">
        <v>46261</v>
      </c>
      <c r="Y930" s="452" t="s">
        <v>892</v>
      </c>
      <c r="Z930" s="458"/>
      <c r="AA930" s="453"/>
      <c r="AB930" s="619">
        <v>4800000</v>
      </c>
      <c r="AC930" s="453"/>
      <c r="AD930" s="465"/>
      <c r="AE930" s="295">
        <v>0</v>
      </c>
      <c r="AF930" s="295">
        <v>0</v>
      </c>
      <c r="AG930" s="453">
        <v>0</v>
      </c>
      <c r="AH930" s="453" t="s">
        <v>5480</v>
      </c>
      <c r="AI930" s="453">
        <v>3187392682</v>
      </c>
      <c r="AJ930" s="613" t="s">
        <v>1024</v>
      </c>
      <c r="AK930" s="477">
        <v>29577</v>
      </c>
      <c r="AL930" s="452">
        <v>46</v>
      </c>
      <c r="AM930" s="466" t="s">
        <v>5478</v>
      </c>
      <c r="AN930" s="466" t="s">
        <v>64</v>
      </c>
    </row>
    <row r="931" spans="1:40" ht="17.25" customHeight="1" x14ac:dyDescent="0.3">
      <c r="A931" s="591">
        <v>930</v>
      </c>
      <c r="B931" s="527" t="s">
        <v>5481</v>
      </c>
      <c r="C931" s="453" t="s">
        <v>335</v>
      </c>
      <c r="D931" s="453" t="s">
        <v>5482</v>
      </c>
      <c r="E931" s="452" t="s">
        <v>44</v>
      </c>
      <c r="F931" s="455" t="s">
        <v>5483</v>
      </c>
      <c r="G931" s="547" t="s">
        <v>156</v>
      </c>
      <c r="H931" s="557">
        <v>37734475</v>
      </c>
      <c r="I931" s="453" t="s">
        <v>5484</v>
      </c>
      <c r="J931" s="511" t="s">
        <v>5485</v>
      </c>
      <c r="K931" s="535" t="s">
        <v>89</v>
      </c>
      <c r="L931" s="457">
        <v>0</v>
      </c>
      <c r="M931" s="457" t="s">
        <v>5486</v>
      </c>
      <c r="N931" s="458">
        <v>46129</v>
      </c>
      <c r="O931" s="557">
        <v>37734475</v>
      </c>
      <c r="P931" s="462">
        <v>46260</v>
      </c>
      <c r="Q931" s="725" t="s">
        <v>5487</v>
      </c>
      <c r="R931" s="462"/>
      <c r="S931" s="452"/>
      <c r="T931" s="504"/>
      <c r="U931" s="459"/>
      <c r="V931" s="460"/>
      <c r="W931" s="466"/>
      <c r="X931" s="462"/>
      <c r="Y931" s="452"/>
      <c r="Z931" s="458"/>
      <c r="AA931" s="453"/>
      <c r="AB931" s="464"/>
      <c r="AC931" s="453"/>
      <c r="AD931" s="465"/>
      <c r="AE931" s="295">
        <v>0</v>
      </c>
      <c r="AF931" s="295">
        <v>0</v>
      </c>
      <c r="AG931" s="453">
        <v>0</v>
      </c>
      <c r="AH931" s="453" t="s">
        <v>5488</v>
      </c>
      <c r="AI931" s="453">
        <v>3153286166</v>
      </c>
      <c r="AJ931" s="613" t="s">
        <v>5489</v>
      </c>
      <c r="AK931" s="477">
        <v>30117</v>
      </c>
      <c r="AL931" s="452">
        <v>42</v>
      </c>
      <c r="AM931" s="466" t="s">
        <v>5478</v>
      </c>
      <c r="AN931" s="466" t="s">
        <v>64</v>
      </c>
    </row>
    <row r="932" spans="1:40" ht="17.25" customHeight="1" x14ac:dyDescent="0.3">
      <c r="A932" s="591">
        <v>931</v>
      </c>
      <c r="B932" s="527" t="s">
        <v>59</v>
      </c>
      <c r="C932" s="453" t="s">
        <v>60</v>
      </c>
      <c r="D932" s="453" t="s">
        <v>5491</v>
      </c>
      <c r="E932" s="452" t="s">
        <v>62</v>
      </c>
      <c r="F932" s="455" t="s">
        <v>4713</v>
      </c>
      <c r="G932" s="547" t="s">
        <v>5138</v>
      </c>
      <c r="H932" s="557">
        <v>18620000</v>
      </c>
      <c r="I932" s="453" t="s">
        <v>143</v>
      </c>
      <c r="J932" s="511" t="s">
        <v>5492</v>
      </c>
      <c r="K932" s="535" t="s">
        <v>89</v>
      </c>
      <c r="L932" s="457"/>
      <c r="M932" s="457">
        <v>1955</v>
      </c>
      <c r="N932" s="458">
        <v>46248</v>
      </c>
      <c r="O932" s="557">
        <v>18620000</v>
      </c>
      <c r="P932" s="462">
        <v>46260</v>
      </c>
      <c r="Q932" s="452" t="s">
        <v>50</v>
      </c>
      <c r="R932" s="462"/>
      <c r="S932" s="452"/>
      <c r="T932" s="504"/>
      <c r="U932" s="459"/>
      <c r="V932" s="460"/>
      <c r="W932" s="466"/>
      <c r="X932" s="462"/>
      <c r="Y932" s="452"/>
      <c r="Z932" s="458"/>
      <c r="AA932" s="453"/>
      <c r="AB932" s="619">
        <v>4200000</v>
      </c>
      <c r="AC932" s="453"/>
      <c r="AD932" s="465"/>
      <c r="AE932" s="295">
        <v>0</v>
      </c>
      <c r="AF932" s="295">
        <v>0</v>
      </c>
      <c r="AG932" s="453">
        <v>0</v>
      </c>
      <c r="AH932" s="453" t="s">
        <v>5493</v>
      </c>
      <c r="AI932" s="453">
        <v>3164353954</v>
      </c>
      <c r="AJ932" s="613" t="s">
        <v>148</v>
      </c>
      <c r="AK932" s="477">
        <v>35825</v>
      </c>
      <c r="AL932" s="452">
        <v>28</v>
      </c>
      <c r="AM932" s="466" t="s">
        <v>4713</v>
      </c>
      <c r="AN932" s="466" t="s">
        <v>5494</v>
      </c>
    </row>
    <row r="933" spans="1:40" ht="17.25" customHeight="1" x14ac:dyDescent="0.3">
      <c r="A933" s="591">
        <v>932</v>
      </c>
      <c r="B933" s="527" t="s">
        <v>1677</v>
      </c>
      <c r="C933" s="453" t="s">
        <v>1466</v>
      </c>
      <c r="D933" s="453" t="s">
        <v>5495</v>
      </c>
      <c r="E933" s="452" t="s">
        <v>62</v>
      </c>
      <c r="F933" s="455" t="s">
        <v>434</v>
      </c>
      <c r="G933" s="547" t="s">
        <v>5496</v>
      </c>
      <c r="H933" s="557">
        <v>12400000</v>
      </c>
      <c r="I933" s="453" t="s">
        <v>5497</v>
      </c>
      <c r="J933" s="511" t="s">
        <v>5498</v>
      </c>
      <c r="K933" s="535" t="s">
        <v>89</v>
      </c>
      <c r="L933" s="457"/>
      <c r="M933" s="457">
        <v>1476</v>
      </c>
      <c r="N933" s="458">
        <v>46129</v>
      </c>
      <c r="O933" s="557">
        <v>434000000</v>
      </c>
      <c r="P933" s="462" t="s">
        <v>5499</v>
      </c>
      <c r="Q933" s="452" t="s">
        <v>50</v>
      </c>
      <c r="R933" s="462"/>
      <c r="S933" s="452"/>
      <c r="T933" s="504"/>
      <c r="U933" s="459"/>
      <c r="V933" s="460"/>
      <c r="W933" s="466"/>
      <c r="X933" s="462"/>
      <c r="Y933" s="452"/>
      <c r="Z933" s="458"/>
      <c r="AA933" s="453"/>
      <c r="AB933" s="619">
        <v>3100000</v>
      </c>
      <c r="AC933" s="453"/>
      <c r="AD933" s="465"/>
      <c r="AE933" s="295">
        <v>0</v>
      </c>
      <c r="AF933" s="295">
        <v>0</v>
      </c>
      <c r="AG933" s="453">
        <v>0</v>
      </c>
      <c r="AH933" s="453" t="s">
        <v>5500</v>
      </c>
      <c r="AI933" s="453">
        <v>3232077970</v>
      </c>
      <c r="AJ933" s="613" t="s">
        <v>5501</v>
      </c>
      <c r="AK933" s="477">
        <v>32538</v>
      </c>
      <c r="AL933" s="452">
        <v>38</v>
      </c>
      <c r="AM933" s="466" t="s">
        <v>434</v>
      </c>
      <c r="AN933" s="466" t="s">
        <v>5496</v>
      </c>
    </row>
    <row r="934" spans="1:40" ht="17.25" customHeight="1" x14ac:dyDescent="0.3">
      <c r="A934" s="591">
        <v>933</v>
      </c>
      <c r="B934" s="527" t="s">
        <v>59</v>
      </c>
      <c r="C934" s="453" t="s">
        <v>60</v>
      </c>
      <c r="D934" s="453" t="s">
        <v>5491</v>
      </c>
      <c r="E934" s="452" t="s">
        <v>62</v>
      </c>
      <c r="F934" s="455" t="s">
        <v>4713</v>
      </c>
      <c r="G934" s="547" t="s">
        <v>5138</v>
      </c>
      <c r="H934" s="557">
        <v>18620000</v>
      </c>
      <c r="I934" s="453" t="s">
        <v>784</v>
      </c>
      <c r="J934" s="511" t="s">
        <v>5502</v>
      </c>
      <c r="K934" s="535" t="s">
        <v>67</v>
      </c>
      <c r="L934" s="457"/>
      <c r="M934" s="457">
        <v>1965</v>
      </c>
      <c r="N934" s="458">
        <v>46248</v>
      </c>
      <c r="O934" s="557">
        <v>18620000</v>
      </c>
      <c r="P934" s="462">
        <v>46260</v>
      </c>
      <c r="Q934" s="452" t="s">
        <v>50</v>
      </c>
      <c r="R934" s="462"/>
      <c r="S934" s="452"/>
      <c r="T934" s="504"/>
      <c r="U934" s="459"/>
      <c r="V934" s="460"/>
      <c r="W934" s="466"/>
      <c r="X934" s="462"/>
      <c r="Y934" s="452"/>
      <c r="Z934" s="458"/>
      <c r="AA934" s="453"/>
      <c r="AB934" s="619">
        <v>4200000</v>
      </c>
      <c r="AC934" s="453"/>
      <c r="AD934" s="465"/>
      <c r="AE934" s="295">
        <v>0</v>
      </c>
      <c r="AF934" s="295">
        <v>0</v>
      </c>
      <c r="AG934" s="453">
        <v>0</v>
      </c>
      <c r="AH934" s="453" t="s">
        <v>5102</v>
      </c>
      <c r="AI934" s="453">
        <v>3186189305</v>
      </c>
      <c r="AJ934" s="613" t="s">
        <v>5503</v>
      </c>
      <c r="AK934" s="477">
        <v>35195</v>
      </c>
      <c r="AL934" s="452">
        <v>30</v>
      </c>
      <c r="AM934" s="466" t="s">
        <v>4713</v>
      </c>
      <c r="AN934" s="466" t="s">
        <v>5494</v>
      </c>
    </row>
    <row r="935" spans="1:40" ht="17.25" customHeight="1" x14ac:dyDescent="0.3">
      <c r="A935" s="591">
        <v>934</v>
      </c>
      <c r="B935" s="527" t="s">
        <v>59</v>
      </c>
      <c r="C935" s="453" t="s">
        <v>60</v>
      </c>
      <c r="D935" s="480" t="s">
        <v>5504</v>
      </c>
      <c r="E935" s="452" t="s">
        <v>62</v>
      </c>
      <c r="F935" s="455" t="s">
        <v>113</v>
      </c>
      <c r="G935" s="547" t="s">
        <v>5138</v>
      </c>
      <c r="H935" s="557">
        <v>31600128</v>
      </c>
      <c r="I935" s="453" t="s">
        <v>5505</v>
      </c>
      <c r="J935" s="511" t="s">
        <v>5506</v>
      </c>
      <c r="K935" s="535" t="s">
        <v>1108</v>
      </c>
      <c r="L935" s="457">
        <v>0</v>
      </c>
      <c r="M935" s="457">
        <v>1963</v>
      </c>
      <c r="N935" s="458">
        <v>46248</v>
      </c>
      <c r="O935" s="557">
        <v>31600128</v>
      </c>
      <c r="P935" s="462">
        <v>46260</v>
      </c>
      <c r="Q935" s="452" t="s">
        <v>50</v>
      </c>
      <c r="R935" s="462"/>
      <c r="S935" s="452"/>
      <c r="T935" s="504"/>
      <c r="U935" s="459"/>
      <c r="V935" s="460"/>
      <c r="W935" s="466"/>
      <c r="X935" s="462"/>
      <c r="Y935" s="452"/>
      <c r="Z935" s="458"/>
      <c r="AA935" s="453"/>
      <c r="AB935" s="619">
        <v>7900032</v>
      </c>
      <c r="AC935" s="453"/>
      <c r="AD935" s="465"/>
      <c r="AE935" s="295">
        <v>0</v>
      </c>
      <c r="AF935" s="295">
        <v>0</v>
      </c>
      <c r="AG935" s="453">
        <v>0</v>
      </c>
      <c r="AH935" s="453" t="s">
        <v>5507</v>
      </c>
      <c r="AI935" s="453">
        <v>3012055217</v>
      </c>
      <c r="AJ935" s="613" t="s">
        <v>5508</v>
      </c>
      <c r="AK935" s="477">
        <v>36212</v>
      </c>
      <c r="AL935" s="452">
        <v>26</v>
      </c>
      <c r="AM935" s="466" t="s">
        <v>113</v>
      </c>
      <c r="AN935" s="466" t="s">
        <v>5494</v>
      </c>
    </row>
    <row r="936" spans="1:40" ht="17.25" customHeight="1" x14ac:dyDescent="0.3">
      <c r="A936" s="591">
        <v>935</v>
      </c>
      <c r="B936" s="527" t="s">
        <v>59</v>
      </c>
      <c r="C936" s="453" t="s">
        <v>60</v>
      </c>
      <c r="D936" s="453" t="s">
        <v>5509</v>
      </c>
      <c r="E936" s="452" t="s">
        <v>62</v>
      </c>
      <c r="F936" s="455" t="s">
        <v>247</v>
      </c>
      <c r="G936" s="547" t="s">
        <v>5510</v>
      </c>
      <c r="H936" s="557">
        <v>18620000</v>
      </c>
      <c r="I936" s="453" t="s">
        <v>248</v>
      </c>
      <c r="J936" s="511" t="s">
        <v>5511</v>
      </c>
      <c r="K936" s="535" t="s">
        <v>250</v>
      </c>
      <c r="L936" s="457"/>
      <c r="M936" s="457">
        <v>1956</v>
      </c>
      <c r="N936" s="458">
        <v>46248</v>
      </c>
      <c r="O936" s="557">
        <v>18620000</v>
      </c>
      <c r="P936" s="462">
        <v>46260</v>
      </c>
      <c r="Q936" s="452" t="s">
        <v>50</v>
      </c>
      <c r="R936" s="462"/>
      <c r="S936" s="452"/>
      <c r="T936" s="504"/>
      <c r="U936" s="459"/>
      <c r="V936" s="460">
        <v>46261</v>
      </c>
      <c r="W936" s="466" t="s">
        <v>5616</v>
      </c>
      <c r="X936" s="462">
        <v>46242</v>
      </c>
      <c r="Y936" s="463">
        <v>46387</v>
      </c>
      <c r="Z936" s="458"/>
      <c r="AA936" s="453"/>
      <c r="AB936" s="723">
        <v>4200000</v>
      </c>
      <c r="AC936" s="453"/>
      <c r="AD936" s="465"/>
      <c r="AE936" s="295">
        <v>0</v>
      </c>
      <c r="AF936" s="295">
        <v>0</v>
      </c>
      <c r="AG936" s="453">
        <v>0</v>
      </c>
      <c r="AH936" s="453" t="s">
        <v>5512</v>
      </c>
      <c r="AI936" s="453">
        <v>3183964324</v>
      </c>
      <c r="AJ936" s="613" t="s">
        <v>5513</v>
      </c>
      <c r="AK936" s="477">
        <v>26167</v>
      </c>
      <c r="AL936" s="452">
        <v>55</v>
      </c>
      <c r="AM936" s="466" t="s">
        <v>5514</v>
      </c>
      <c r="AN936" s="466" t="s">
        <v>5515</v>
      </c>
    </row>
    <row r="937" spans="1:40" ht="17.25" customHeight="1" x14ac:dyDescent="0.3">
      <c r="A937" s="591">
        <v>936</v>
      </c>
      <c r="B937" s="527" t="s">
        <v>59</v>
      </c>
      <c r="C937" s="453" t="s">
        <v>5516</v>
      </c>
      <c r="D937" s="453" t="s">
        <v>5491</v>
      </c>
      <c r="E937" s="452" t="s">
        <v>62</v>
      </c>
      <c r="F937" s="455" t="s">
        <v>4713</v>
      </c>
      <c r="G937" s="547" t="s">
        <v>5138</v>
      </c>
      <c r="H937" s="557">
        <v>18620000</v>
      </c>
      <c r="I937" s="453" t="s">
        <v>778</v>
      </c>
      <c r="J937" s="511" t="s">
        <v>5517</v>
      </c>
      <c r="K937" s="535" t="s">
        <v>89</v>
      </c>
      <c r="L937" s="457"/>
      <c r="M937" s="457">
        <v>1967</v>
      </c>
      <c r="N937" s="458">
        <v>46248</v>
      </c>
      <c r="O937" s="557">
        <v>18620000</v>
      </c>
      <c r="P937" s="462">
        <v>46260</v>
      </c>
      <c r="Q937" s="452" t="s">
        <v>50</v>
      </c>
      <c r="R937" s="462"/>
      <c r="S937" s="452"/>
      <c r="T937" s="504"/>
      <c r="U937" s="459"/>
      <c r="V937" s="460"/>
      <c r="W937" s="466"/>
      <c r="X937" s="462"/>
      <c r="Y937" s="452"/>
      <c r="Z937" s="458"/>
      <c r="AA937" s="453"/>
      <c r="AB937" s="619">
        <v>4200000</v>
      </c>
      <c r="AC937" s="453"/>
      <c r="AD937" s="465"/>
      <c r="AE937" s="295">
        <v>0</v>
      </c>
      <c r="AF937" s="295">
        <v>0</v>
      </c>
      <c r="AG937" s="453">
        <v>0</v>
      </c>
      <c r="AH937" s="453" t="s">
        <v>5518</v>
      </c>
      <c r="AI937" s="453">
        <v>3202836318</v>
      </c>
      <c r="AJ937" s="613" t="s">
        <v>5519</v>
      </c>
      <c r="AK937" s="477">
        <v>31472</v>
      </c>
      <c r="AL937" s="452">
        <v>40</v>
      </c>
      <c r="AM937" s="466" t="s">
        <v>4713</v>
      </c>
      <c r="AN937" s="466" t="s">
        <v>5494</v>
      </c>
    </row>
    <row r="938" spans="1:40" ht="17.25" customHeight="1" x14ac:dyDescent="0.3">
      <c r="A938" s="591">
        <v>937</v>
      </c>
      <c r="B938" s="527" t="s">
        <v>59</v>
      </c>
      <c r="C938" s="453" t="s">
        <v>5516</v>
      </c>
      <c r="D938" s="453" t="s">
        <v>5491</v>
      </c>
      <c r="E938" s="452" t="s">
        <v>62</v>
      </c>
      <c r="F938" s="455" t="s">
        <v>4713</v>
      </c>
      <c r="G938" s="547" t="s">
        <v>5138</v>
      </c>
      <c r="H938" s="557">
        <v>18620000</v>
      </c>
      <c r="I938" s="453" t="s">
        <v>770</v>
      </c>
      <c r="J938" s="511" t="s">
        <v>5521</v>
      </c>
      <c r="K938" s="535" t="s">
        <v>89</v>
      </c>
      <c r="L938" s="457"/>
      <c r="M938" s="457">
        <v>1966</v>
      </c>
      <c r="N938" s="458">
        <v>46260</v>
      </c>
      <c r="O938" s="557">
        <v>18620000</v>
      </c>
      <c r="P938" s="462">
        <v>46260</v>
      </c>
      <c r="Q938" s="452" t="s">
        <v>50</v>
      </c>
      <c r="R938" s="462"/>
      <c r="S938" s="452"/>
      <c r="T938" s="504"/>
      <c r="U938" s="459"/>
      <c r="V938" s="460"/>
      <c r="W938" s="466"/>
      <c r="X938" s="462"/>
      <c r="Y938" s="452"/>
      <c r="Z938" s="458"/>
      <c r="AA938" s="453"/>
      <c r="AB938" s="619">
        <v>4200000</v>
      </c>
      <c r="AC938" s="453"/>
      <c r="AD938" s="465"/>
      <c r="AE938" s="295">
        <v>0</v>
      </c>
      <c r="AF938" s="295">
        <v>0</v>
      </c>
      <c r="AG938" s="453">
        <v>0</v>
      </c>
      <c r="AH938" s="453" t="s">
        <v>5522</v>
      </c>
      <c r="AI938" s="453">
        <v>3208903753</v>
      </c>
      <c r="AJ938" s="613" t="s">
        <v>5523</v>
      </c>
      <c r="AK938" s="477">
        <v>35641</v>
      </c>
      <c r="AL938" s="452">
        <v>29</v>
      </c>
      <c r="AM938" s="466" t="s">
        <v>4713</v>
      </c>
      <c r="AN938" s="466" t="s">
        <v>5494</v>
      </c>
    </row>
    <row r="939" spans="1:40" ht="17.25" customHeight="1" x14ac:dyDescent="0.3">
      <c r="A939" s="591">
        <v>938</v>
      </c>
      <c r="B939" s="527" t="s">
        <v>1677</v>
      </c>
      <c r="C939" s="453" t="s">
        <v>1466</v>
      </c>
      <c r="D939" s="453" t="s">
        <v>5495</v>
      </c>
      <c r="E939" s="452" t="s">
        <v>62</v>
      </c>
      <c r="F939" s="455" t="s">
        <v>434</v>
      </c>
      <c r="G939" s="547" t="s">
        <v>5496</v>
      </c>
      <c r="H939" s="557">
        <v>12400000</v>
      </c>
      <c r="I939" s="453" t="s">
        <v>5524</v>
      </c>
      <c r="J939" s="511" t="s">
        <v>5525</v>
      </c>
      <c r="K939" s="535" t="s">
        <v>5526</v>
      </c>
      <c r="L939" s="457">
        <v>0</v>
      </c>
      <c r="M939" s="457">
        <v>1476</v>
      </c>
      <c r="N939" s="458">
        <v>46129</v>
      </c>
      <c r="O939" s="557">
        <v>434000000</v>
      </c>
      <c r="P939" s="462" t="s">
        <v>5499</v>
      </c>
      <c r="Q939" s="452" t="s">
        <v>50</v>
      </c>
      <c r="R939" s="462"/>
      <c r="S939" s="452"/>
      <c r="T939" s="504"/>
      <c r="U939" s="459"/>
      <c r="V939" s="460"/>
      <c r="W939" s="466"/>
      <c r="X939" s="462"/>
      <c r="Y939" s="452"/>
      <c r="Z939" s="458"/>
      <c r="AA939" s="453"/>
      <c r="AB939" s="619">
        <v>3100000</v>
      </c>
      <c r="AC939" s="453"/>
      <c r="AD939" s="465"/>
      <c r="AE939" s="295">
        <v>0</v>
      </c>
      <c r="AF939" s="295">
        <v>0</v>
      </c>
      <c r="AG939" s="453">
        <v>0</v>
      </c>
      <c r="AH939" s="453" t="s">
        <v>5527</v>
      </c>
      <c r="AI939" s="453">
        <v>3134622026</v>
      </c>
      <c r="AJ939" s="613" t="s">
        <v>5528</v>
      </c>
      <c r="AK939" s="477">
        <v>38865</v>
      </c>
      <c r="AL939" s="452">
        <v>20</v>
      </c>
      <c r="AM939" s="466" t="s">
        <v>434</v>
      </c>
      <c r="AN939" s="466" t="s">
        <v>3921</v>
      </c>
    </row>
    <row r="940" spans="1:40" ht="17.25" customHeight="1" x14ac:dyDescent="0.3">
      <c r="A940" s="591">
        <v>939</v>
      </c>
      <c r="B940" s="527" t="s">
        <v>59</v>
      </c>
      <c r="C940" s="453" t="s">
        <v>335</v>
      </c>
      <c r="D940" s="453" t="s">
        <v>5529</v>
      </c>
      <c r="E940" s="452" t="s">
        <v>62</v>
      </c>
      <c r="F940" s="455" t="s">
        <v>385</v>
      </c>
      <c r="G940" s="547" t="s">
        <v>356</v>
      </c>
      <c r="H940" s="557">
        <v>10083768</v>
      </c>
      <c r="I940" s="453" t="s">
        <v>5530</v>
      </c>
      <c r="J940" s="511" t="s">
        <v>5531</v>
      </c>
      <c r="K940" s="535" t="s">
        <v>89</v>
      </c>
      <c r="L940" s="457"/>
      <c r="M940" s="457">
        <v>1964</v>
      </c>
      <c r="N940" s="458">
        <v>46248</v>
      </c>
      <c r="O940" s="557">
        <v>10083768</v>
      </c>
      <c r="P940" s="462">
        <v>46260</v>
      </c>
      <c r="Q940" s="452" t="s">
        <v>50</v>
      </c>
      <c r="R940" s="462"/>
      <c r="S940" s="452"/>
      <c r="T940" s="504"/>
      <c r="U940" s="459"/>
      <c r="V940" s="460"/>
      <c r="W940" s="466"/>
      <c r="X940" s="462"/>
      <c r="Y940" s="452"/>
      <c r="Z940" s="458"/>
      <c r="AA940" s="453"/>
      <c r="AB940" s="619">
        <v>3361256</v>
      </c>
      <c r="AC940" s="453"/>
      <c r="AD940" s="465"/>
      <c r="AE940" s="295">
        <v>0</v>
      </c>
      <c r="AF940" s="295">
        <v>0</v>
      </c>
      <c r="AG940" s="453">
        <v>0</v>
      </c>
      <c r="AH940" s="453" t="s">
        <v>5532</v>
      </c>
      <c r="AI940" s="453">
        <v>3102163318</v>
      </c>
      <c r="AJ940" s="613" t="s">
        <v>5533</v>
      </c>
      <c r="AK940" s="477">
        <v>35177</v>
      </c>
      <c r="AL940" s="452">
        <v>30</v>
      </c>
      <c r="AM940" s="466" t="s">
        <v>385</v>
      </c>
      <c r="AN940" s="466" t="s">
        <v>5534</v>
      </c>
    </row>
    <row r="941" spans="1:40" ht="17.25" customHeight="1" x14ac:dyDescent="0.3">
      <c r="A941" s="591">
        <v>940</v>
      </c>
      <c r="B941" s="527" t="s">
        <v>5041</v>
      </c>
      <c r="C941" s="453" t="s">
        <v>602</v>
      </c>
      <c r="D941" s="453" t="s">
        <v>5535</v>
      </c>
      <c r="E941" s="452" t="s">
        <v>62</v>
      </c>
      <c r="F941" s="455" t="s">
        <v>5536</v>
      </c>
      <c r="G941" s="547" t="s">
        <v>5537</v>
      </c>
      <c r="H941" s="557">
        <v>19217200</v>
      </c>
      <c r="I941" s="453" t="s">
        <v>605</v>
      </c>
      <c r="J941" s="511" t="s">
        <v>5538</v>
      </c>
      <c r="K941" s="535" t="s">
        <v>5539</v>
      </c>
      <c r="L941" s="457"/>
      <c r="M941" s="457">
        <v>1971</v>
      </c>
      <c r="N941" s="458">
        <v>46252</v>
      </c>
      <c r="O941" s="557">
        <v>19271200</v>
      </c>
      <c r="P941" s="462">
        <v>46260</v>
      </c>
      <c r="Q941" s="452" t="s">
        <v>50</v>
      </c>
      <c r="R941" s="462"/>
      <c r="S941" s="452"/>
      <c r="T941" s="504"/>
      <c r="U941" s="459"/>
      <c r="V941" s="460"/>
      <c r="W941" s="466"/>
      <c r="X941" s="462"/>
      <c r="Y941" s="452"/>
      <c r="Z941" s="458"/>
      <c r="AA941" s="453"/>
      <c r="AB941" s="619">
        <v>4817800</v>
      </c>
      <c r="AC941" s="453"/>
      <c r="AD941" s="465"/>
      <c r="AE941" s="295">
        <v>0</v>
      </c>
      <c r="AF941" s="295">
        <v>0</v>
      </c>
      <c r="AG941" s="453">
        <v>0</v>
      </c>
      <c r="AH941" s="453" t="s">
        <v>5540</v>
      </c>
      <c r="AI941" s="453">
        <v>3186468311</v>
      </c>
      <c r="AJ941" s="613" t="s">
        <v>610</v>
      </c>
      <c r="AK941" s="477">
        <v>36971</v>
      </c>
      <c r="AL941" s="452">
        <v>25</v>
      </c>
      <c r="AM941" s="466" t="s">
        <v>611</v>
      </c>
      <c r="AN941" s="466" t="s">
        <v>5541</v>
      </c>
    </row>
    <row r="942" spans="1:40" ht="17.25" customHeight="1" x14ac:dyDescent="0.3">
      <c r="A942" s="591">
        <v>941</v>
      </c>
      <c r="B942" s="527" t="s">
        <v>5041</v>
      </c>
      <c r="C942" s="453" t="s">
        <v>681</v>
      </c>
      <c r="D942" s="453" t="s">
        <v>5449</v>
      </c>
      <c r="E942" s="452" t="s">
        <v>62</v>
      </c>
      <c r="F942" s="455" t="s">
        <v>5450</v>
      </c>
      <c r="G942" s="547" t="s">
        <v>64</v>
      </c>
      <c r="H942" s="557">
        <v>14400000</v>
      </c>
      <c r="I942" s="453" t="s">
        <v>1026</v>
      </c>
      <c r="J942" s="511" t="s">
        <v>5542</v>
      </c>
      <c r="K942" s="535" t="s">
        <v>1027</v>
      </c>
      <c r="L942" s="457"/>
      <c r="M942" s="457">
        <v>1952</v>
      </c>
      <c r="N942" s="458">
        <v>46248</v>
      </c>
      <c r="O942" s="557">
        <v>14400000</v>
      </c>
      <c r="P942" s="462">
        <v>46260</v>
      </c>
      <c r="Q942" s="452" t="s">
        <v>50</v>
      </c>
      <c r="R942" s="462"/>
      <c r="S942" s="452"/>
      <c r="T942" s="504"/>
      <c r="U942" s="459"/>
      <c r="V942" s="460"/>
      <c r="W942" s="466"/>
      <c r="X942" s="462"/>
      <c r="Y942" s="452"/>
      <c r="Z942" s="458"/>
      <c r="AA942" s="453"/>
      <c r="AB942" s="619">
        <v>4800000</v>
      </c>
      <c r="AC942" s="453"/>
      <c r="AD942" s="465"/>
      <c r="AE942" s="295">
        <v>0</v>
      </c>
      <c r="AF942" s="295">
        <v>0</v>
      </c>
      <c r="AG942" s="453">
        <v>0</v>
      </c>
      <c r="AH942" s="453" t="s">
        <v>5543</v>
      </c>
      <c r="AI942" s="453">
        <v>3187941898</v>
      </c>
      <c r="AJ942" s="613" t="s">
        <v>1031</v>
      </c>
      <c r="AK942" s="477">
        <v>34015</v>
      </c>
      <c r="AL942" s="452">
        <v>33</v>
      </c>
      <c r="AM942" s="466" t="s">
        <v>5478</v>
      </c>
      <c r="AN942" s="466" t="s">
        <v>64</v>
      </c>
    </row>
    <row r="943" spans="1:40" ht="17.25" customHeight="1" x14ac:dyDescent="0.3">
      <c r="A943" s="591">
        <v>942</v>
      </c>
      <c r="B943" s="527" t="s">
        <v>59</v>
      </c>
      <c r="C943" s="453" t="s">
        <v>5555</v>
      </c>
      <c r="D943" s="480" t="s">
        <v>5546</v>
      </c>
      <c r="E943" s="452" t="s">
        <v>62</v>
      </c>
      <c r="F943" s="455" t="s">
        <v>434</v>
      </c>
      <c r="G943" s="547" t="s">
        <v>64</v>
      </c>
      <c r="H943" s="557">
        <v>14116500</v>
      </c>
      <c r="I943" s="453" t="s">
        <v>5547</v>
      </c>
      <c r="J943" s="511" t="s">
        <v>5548</v>
      </c>
      <c r="K943" s="535" t="s">
        <v>4936</v>
      </c>
      <c r="L943" s="457"/>
      <c r="M943" s="457">
        <v>2022</v>
      </c>
      <c r="N943" s="458">
        <v>46258</v>
      </c>
      <c r="O943" s="557">
        <v>14116500</v>
      </c>
      <c r="P943" s="462">
        <v>46261</v>
      </c>
      <c r="Q943" s="452" t="s">
        <v>50</v>
      </c>
      <c r="R943" s="462"/>
      <c r="S943" s="452"/>
      <c r="T943" s="504"/>
      <c r="U943" s="459"/>
      <c r="V943" s="460"/>
      <c r="W943" s="466"/>
      <c r="X943" s="462"/>
      <c r="Y943" s="452"/>
      <c r="Z943" s="458"/>
      <c r="AA943" s="453"/>
      <c r="AB943" s="619">
        <v>3137000</v>
      </c>
      <c r="AC943" s="453"/>
      <c r="AD943" s="465"/>
      <c r="AE943" s="295">
        <v>0</v>
      </c>
      <c r="AF943" s="295">
        <v>0</v>
      </c>
      <c r="AG943" s="453"/>
      <c r="AH943" s="453" t="s">
        <v>5612</v>
      </c>
      <c r="AI943" s="453">
        <v>3504149209</v>
      </c>
      <c r="AJ943" s="613" t="s">
        <v>5613</v>
      </c>
      <c r="AK943" s="477">
        <v>29674</v>
      </c>
      <c r="AL943" s="452">
        <v>45</v>
      </c>
      <c r="AM943" s="466" t="s">
        <v>434</v>
      </c>
      <c r="AN943" s="466" t="s">
        <v>5570</v>
      </c>
    </row>
    <row r="944" spans="1:40" ht="17.25" customHeight="1" x14ac:dyDescent="0.3">
      <c r="A944" s="591">
        <v>943</v>
      </c>
      <c r="B944" s="527" t="s">
        <v>59</v>
      </c>
      <c r="C944" s="453" t="s">
        <v>5555</v>
      </c>
      <c r="D944" s="453" t="s">
        <v>5556</v>
      </c>
      <c r="E944" s="452" t="s">
        <v>62</v>
      </c>
      <c r="F944" s="455" t="s">
        <v>434</v>
      </c>
      <c r="G944" s="547" t="s">
        <v>64</v>
      </c>
      <c r="H944" s="557">
        <v>14116500</v>
      </c>
      <c r="I944" s="453" t="s">
        <v>451</v>
      </c>
      <c r="J944" s="511" t="s">
        <v>5600</v>
      </c>
      <c r="K944" s="535" t="s">
        <v>89</v>
      </c>
      <c r="L944" s="457">
        <v>0</v>
      </c>
      <c r="M944" s="457">
        <v>2021</v>
      </c>
      <c r="N944" s="458">
        <v>46258</v>
      </c>
      <c r="O944" s="557">
        <v>14116500</v>
      </c>
      <c r="P944" s="462">
        <v>46261</v>
      </c>
      <c r="Q944" s="452" t="s">
        <v>50</v>
      </c>
      <c r="R944" s="462"/>
      <c r="S944" s="452"/>
      <c r="T944" s="504"/>
      <c r="U944" s="459"/>
      <c r="V944" s="460"/>
      <c r="W944" s="466"/>
      <c r="X944" s="462"/>
      <c r="Y944" s="452"/>
      <c r="Z944" s="458"/>
      <c r="AA944" s="453"/>
      <c r="AB944" s="619">
        <v>3137000</v>
      </c>
      <c r="AC944" s="453"/>
      <c r="AD944" s="465"/>
      <c r="AE944" s="295">
        <v>0</v>
      </c>
      <c r="AF944" s="295">
        <v>0</v>
      </c>
      <c r="AG944" s="453"/>
      <c r="AH944" s="453" t="s">
        <v>455</v>
      </c>
      <c r="AI944" s="453">
        <v>3125730235</v>
      </c>
      <c r="AJ944" s="613" t="s">
        <v>5601</v>
      </c>
      <c r="AK944" s="477">
        <v>36201</v>
      </c>
      <c r="AL944" s="452">
        <v>27</v>
      </c>
      <c r="AM944" s="466" t="s">
        <v>434</v>
      </c>
      <c r="AN944" s="466" t="s">
        <v>5570</v>
      </c>
    </row>
    <row r="945" spans="1:40" ht="17.25" customHeight="1" x14ac:dyDescent="0.3">
      <c r="A945" s="591">
        <v>944</v>
      </c>
      <c r="B945" s="527" t="s">
        <v>59</v>
      </c>
      <c r="C945" s="453" t="s">
        <v>622</v>
      </c>
      <c r="D945" s="480" t="s">
        <v>5580</v>
      </c>
      <c r="E945" s="452" t="s">
        <v>62</v>
      </c>
      <c r="F945" s="455" t="s">
        <v>434</v>
      </c>
      <c r="G945" s="547" t="s">
        <v>64</v>
      </c>
      <c r="H945" s="557">
        <v>12912000</v>
      </c>
      <c r="I945" s="453" t="s">
        <v>624</v>
      </c>
      <c r="J945" s="511" t="s">
        <v>5602</v>
      </c>
      <c r="K945" s="535" t="s">
        <v>626</v>
      </c>
      <c r="L945" s="457">
        <v>0</v>
      </c>
      <c r="M945" s="457">
        <v>2003</v>
      </c>
      <c r="N945" s="458">
        <v>46255</v>
      </c>
      <c r="O945" s="557">
        <v>12912000</v>
      </c>
      <c r="P945" s="462">
        <v>46261</v>
      </c>
      <c r="Q945" s="452" t="s">
        <v>50</v>
      </c>
      <c r="R945" s="462"/>
      <c r="S945" s="452"/>
      <c r="T945" s="504"/>
      <c r="U945" s="459"/>
      <c r="V945" s="460"/>
      <c r="W945" s="466"/>
      <c r="X945" s="462"/>
      <c r="Y945" s="452"/>
      <c r="Z945" s="458"/>
      <c r="AA945" s="453"/>
      <c r="AB945" s="619">
        <v>3050000</v>
      </c>
      <c r="AC945" s="453"/>
      <c r="AD945" s="465"/>
      <c r="AE945" s="295">
        <v>0</v>
      </c>
      <c r="AF945" s="295">
        <v>0</v>
      </c>
      <c r="AG945" s="453"/>
      <c r="AH945" s="453" t="s">
        <v>5603</v>
      </c>
      <c r="AI945" s="453">
        <v>3166230249</v>
      </c>
      <c r="AJ945" s="613" t="s">
        <v>5604</v>
      </c>
      <c r="AK945" s="477">
        <v>28741</v>
      </c>
      <c r="AL945" s="452">
        <v>48</v>
      </c>
      <c r="AM945" s="466" t="s">
        <v>434</v>
      </c>
      <c r="AN945" s="466" t="s">
        <v>5583</v>
      </c>
    </row>
    <row r="946" spans="1:40" ht="17.25" customHeight="1" x14ac:dyDescent="0.3">
      <c r="A946" s="591">
        <v>945</v>
      </c>
      <c r="B946" s="527" t="s">
        <v>59</v>
      </c>
      <c r="C946" s="453" t="s">
        <v>622</v>
      </c>
      <c r="D946" s="480" t="s">
        <v>5580</v>
      </c>
      <c r="E946" s="452" t="s">
        <v>62</v>
      </c>
      <c r="F946" s="455" t="s">
        <v>434</v>
      </c>
      <c r="G946" s="547" t="s">
        <v>64</v>
      </c>
      <c r="H946" s="557">
        <v>12912000</v>
      </c>
      <c r="I946" s="453" t="s">
        <v>615</v>
      </c>
      <c r="J946" s="511" t="s">
        <v>5605</v>
      </c>
      <c r="K946" s="535" t="s">
        <v>89</v>
      </c>
      <c r="L946" s="457">
        <v>0</v>
      </c>
      <c r="M946" s="457">
        <v>2006</v>
      </c>
      <c r="N946" s="458">
        <v>46255</v>
      </c>
      <c r="O946" s="557">
        <v>12912000</v>
      </c>
      <c r="P946" s="462">
        <v>46261</v>
      </c>
      <c r="Q946" s="452" t="s">
        <v>50</v>
      </c>
      <c r="R946" s="462"/>
      <c r="S946" s="452"/>
      <c r="T946" s="504"/>
      <c r="U946" s="459"/>
      <c r="V946" s="460"/>
      <c r="W946" s="466"/>
      <c r="X946" s="462"/>
      <c r="Y946" s="452"/>
      <c r="Z946" s="458"/>
      <c r="AA946" s="453"/>
      <c r="AB946" s="619">
        <v>3050000</v>
      </c>
      <c r="AC946" s="453"/>
      <c r="AD946" s="465"/>
      <c r="AE946" s="295">
        <v>0</v>
      </c>
      <c r="AF946" s="295">
        <v>0</v>
      </c>
      <c r="AG946" s="453"/>
      <c r="AH946" s="453" t="s">
        <v>5606</v>
      </c>
      <c r="AI946" s="453">
        <v>3124815885</v>
      </c>
      <c r="AJ946" s="613" t="s">
        <v>5607</v>
      </c>
      <c r="AK946" s="477">
        <v>32279</v>
      </c>
      <c r="AL946" s="452">
        <v>38</v>
      </c>
      <c r="AM946" s="466" t="s">
        <v>434</v>
      </c>
      <c r="AN946" s="466" t="s">
        <v>5583</v>
      </c>
    </row>
    <row r="947" spans="1:40" ht="17.25" customHeight="1" x14ac:dyDescent="0.3">
      <c r="A947" s="591">
        <v>946</v>
      </c>
      <c r="B947" s="527" t="s">
        <v>59</v>
      </c>
      <c r="C947" s="453" t="s">
        <v>622</v>
      </c>
      <c r="D947" s="480" t="s">
        <v>5580</v>
      </c>
      <c r="E947" s="452" t="s">
        <v>62</v>
      </c>
      <c r="F947" s="455" t="s">
        <v>434</v>
      </c>
      <c r="G947" s="547" t="s">
        <v>64</v>
      </c>
      <c r="H947" s="557">
        <v>12912000</v>
      </c>
      <c r="I947" s="453" t="s">
        <v>5608</v>
      </c>
      <c r="J947" s="511" t="s">
        <v>5609</v>
      </c>
      <c r="K947" s="535" t="s">
        <v>89</v>
      </c>
      <c r="L947" s="457">
        <v>0</v>
      </c>
      <c r="M947" s="457">
        <v>2002</v>
      </c>
      <c r="N947" s="458">
        <v>46255</v>
      </c>
      <c r="O947" s="557">
        <v>12912000</v>
      </c>
      <c r="P947" s="462">
        <v>46261</v>
      </c>
      <c r="Q947" s="452" t="s">
        <v>50</v>
      </c>
      <c r="R947" s="462"/>
      <c r="S947" s="452"/>
      <c r="T947" s="504"/>
      <c r="U947" s="459"/>
      <c r="V947" s="460"/>
      <c r="W947" s="466"/>
      <c r="X947" s="462"/>
      <c r="Y947" s="452"/>
      <c r="Z947" s="458"/>
      <c r="AA947" s="453"/>
      <c r="AB947" s="619">
        <v>3050000</v>
      </c>
      <c r="AC947" s="453"/>
      <c r="AD947" s="465"/>
      <c r="AE947" s="295">
        <v>0</v>
      </c>
      <c r="AF947" s="295">
        <v>0</v>
      </c>
      <c r="AG947" s="453"/>
      <c r="AH947" s="453" t="s">
        <v>5610</v>
      </c>
      <c r="AI947" s="453">
        <v>3209766479</v>
      </c>
      <c r="AJ947" s="613" t="s">
        <v>5611</v>
      </c>
      <c r="AK947" s="477">
        <v>33245</v>
      </c>
      <c r="AL947" s="452">
        <v>35</v>
      </c>
      <c r="AM947" s="466" t="s">
        <v>434</v>
      </c>
      <c r="AN947" s="466" t="s">
        <v>5583</v>
      </c>
    </row>
    <row r="948" spans="1:40" ht="17.25" customHeight="1" x14ac:dyDescent="0.3">
      <c r="A948" s="591">
        <v>947</v>
      </c>
      <c r="B948" s="527" t="s">
        <v>59</v>
      </c>
      <c r="C948" s="453" t="s">
        <v>622</v>
      </c>
      <c r="D948" s="480" t="s">
        <v>5584</v>
      </c>
      <c r="E948" s="452" t="s">
        <v>62</v>
      </c>
      <c r="F948" s="455" t="s">
        <v>434</v>
      </c>
      <c r="G948" s="547" t="s">
        <v>64</v>
      </c>
      <c r="H948" s="557">
        <v>11840000</v>
      </c>
      <c r="I948" s="453" t="s">
        <v>915</v>
      </c>
      <c r="J948" s="511" t="s">
        <v>5585</v>
      </c>
      <c r="K948" s="535" t="s">
        <v>4936</v>
      </c>
      <c r="L948" s="457">
        <v>0</v>
      </c>
      <c r="M948" s="457">
        <v>2018</v>
      </c>
      <c r="N948" s="458">
        <v>46255</v>
      </c>
      <c r="O948" s="557">
        <v>11840000</v>
      </c>
      <c r="P948" s="462">
        <v>46261</v>
      </c>
      <c r="Q948" s="452" t="s">
        <v>50</v>
      </c>
      <c r="R948" s="462"/>
      <c r="S948" s="452"/>
      <c r="T948" s="504"/>
      <c r="U948" s="459"/>
      <c r="V948" s="460"/>
      <c r="W948" s="466"/>
      <c r="X948" s="462"/>
      <c r="Y948" s="452"/>
      <c r="Z948" s="458"/>
      <c r="AA948" s="453"/>
      <c r="AB948" s="619">
        <v>3200000</v>
      </c>
      <c r="AC948" s="453"/>
      <c r="AD948" s="465"/>
      <c r="AE948" s="295">
        <v>0</v>
      </c>
      <c r="AF948" s="295">
        <v>0</v>
      </c>
      <c r="AG948" s="453"/>
      <c r="AH948" s="453" t="s">
        <v>5586</v>
      </c>
      <c r="AI948" s="453">
        <v>3142680086</v>
      </c>
      <c r="AJ948" s="613" t="s">
        <v>920</v>
      </c>
      <c r="AK948" s="477">
        <v>26305</v>
      </c>
      <c r="AL948" s="452">
        <v>54</v>
      </c>
      <c r="AM948" s="466" t="s">
        <v>434</v>
      </c>
      <c r="AN948" s="466" t="s">
        <v>5587</v>
      </c>
    </row>
    <row r="949" spans="1:40" ht="17.25" customHeight="1" x14ac:dyDescent="0.3">
      <c r="A949" s="591">
        <v>948</v>
      </c>
      <c r="B949" s="527" t="s">
        <v>59</v>
      </c>
      <c r="C949" s="453" t="s">
        <v>5555</v>
      </c>
      <c r="D949" s="453" t="s">
        <v>5556</v>
      </c>
      <c r="E949" s="452" t="s">
        <v>62</v>
      </c>
      <c r="F949" s="455" t="s">
        <v>434</v>
      </c>
      <c r="G949" s="547" t="s">
        <v>64</v>
      </c>
      <c r="H949" s="557">
        <v>14116500</v>
      </c>
      <c r="I949" s="453" t="s">
        <v>468</v>
      </c>
      <c r="J949" s="511" t="s">
        <v>5588</v>
      </c>
      <c r="K949" s="535" t="s">
        <v>89</v>
      </c>
      <c r="L949" s="457">
        <v>0</v>
      </c>
      <c r="M949" s="457">
        <v>2020</v>
      </c>
      <c r="N949" s="458">
        <v>46258</v>
      </c>
      <c r="O949" s="557">
        <v>14116500</v>
      </c>
      <c r="P949" s="462">
        <v>46261</v>
      </c>
      <c r="Q949" s="452" t="s">
        <v>50</v>
      </c>
      <c r="R949" s="462"/>
      <c r="S949" s="452"/>
      <c r="T949" s="504"/>
      <c r="U949" s="459"/>
      <c r="V949" s="460"/>
      <c r="W949" s="466"/>
      <c r="X949" s="462"/>
      <c r="Y949" s="452"/>
      <c r="Z949" s="458"/>
      <c r="AA949" s="453"/>
      <c r="AB949" s="619">
        <v>3137000</v>
      </c>
      <c r="AC949" s="453"/>
      <c r="AD949" s="465"/>
      <c r="AE949" s="295">
        <v>0</v>
      </c>
      <c r="AF949" s="295">
        <v>0</v>
      </c>
      <c r="AG949" s="453"/>
      <c r="AH949" s="453" t="s">
        <v>5589</v>
      </c>
      <c r="AI949" s="453">
        <v>3163699200</v>
      </c>
      <c r="AJ949" s="613" t="s">
        <v>5590</v>
      </c>
      <c r="AK949" s="477" t="s">
        <v>5591</v>
      </c>
      <c r="AL949" s="452">
        <v>37</v>
      </c>
      <c r="AM949" s="466" t="s">
        <v>434</v>
      </c>
      <c r="AN949" s="466" t="s">
        <v>5570</v>
      </c>
    </row>
    <row r="950" spans="1:40" ht="17.25" customHeight="1" x14ac:dyDescent="0.3">
      <c r="A950" s="591">
        <v>949</v>
      </c>
      <c r="B950" s="527" t="s">
        <v>59</v>
      </c>
      <c r="C950" s="453" t="s">
        <v>5555</v>
      </c>
      <c r="D950" s="453" t="s">
        <v>5556</v>
      </c>
      <c r="E950" s="452" t="s">
        <v>62</v>
      </c>
      <c r="F950" s="455" t="s">
        <v>434</v>
      </c>
      <c r="G950" s="547" t="s">
        <v>64</v>
      </c>
      <c r="H950" s="557">
        <v>14116500</v>
      </c>
      <c r="I950" s="453" t="s">
        <v>5592</v>
      </c>
      <c r="J950" s="511" t="s">
        <v>5593</v>
      </c>
      <c r="K950" s="535" t="s">
        <v>89</v>
      </c>
      <c r="L950" s="457">
        <v>0</v>
      </c>
      <c r="M950" s="457">
        <v>2025</v>
      </c>
      <c r="N950" s="458">
        <v>46258</v>
      </c>
      <c r="O950" s="557">
        <v>14116500</v>
      </c>
      <c r="P950" s="462">
        <v>46261</v>
      </c>
      <c r="Q950" s="452" t="s">
        <v>50</v>
      </c>
      <c r="R950" s="462"/>
      <c r="S950" s="452"/>
      <c r="T950" s="504"/>
      <c r="U950" s="459"/>
      <c r="V950" s="460"/>
      <c r="W950" s="466"/>
      <c r="X950" s="462"/>
      <c r="Y950" s="452"/>
      <c r="Z950" s="458"/>
      <c r="AA950" s="453"/>
      <c r="AB950" s="619">
        <v>3137000</v>
      </c>
      <c r="AC950" s="453"/>
      <c r="AD950" s="465"/>
      <c r="AE950" s="295">
        <v>0</v>
      </c>
      <c r="AF950" s="295">
        <v>0</v>
      </c>
      <c r="AG950" s="453"/>
      <c r="AH950" s="453" t="s">
        <v>5594</v>
      </c>
      <c r="AI950" s="453">
        <v>3138994883</v>
      </c>
      <c r="AJ950" s="613" t="s">
        <v>707</v>
      </c>
      <c r="AK950" s="477">
        <v>37833</v>
      </c>
      <c r="AL950" s="452">
        <v>23</v>
      </c>
      <c r="AM950" s="466" t="s">
        <v>434</v>
      </c>
      <c r="AN950" s="466" t="s">
        <v>5570</v>
      </c>
    </row>
    <row r="951" spans="1:40" ht="17.25" customHeight="1" x14ac:dyDescent="0.3">
      <c r="A951" s="591">
        <v>950</v>
      </c>
      <c r="B951" s="527" t="s">
        <v>59</v>
      </c>
      <c r="C951" s="453" t="s">
        <v>4985</v>
      </c>
      <c r="D951" s="480" t="s">
        <v>5595</v>
      </c>
      <c r="E951" s="452" t="s">
        <v>62</v>
      </c>
      <c r="F951" s="455" t="s">
        <v>314</v>
      </c>
      <c r="G951" s="547" t="s">
        <v>5596</v>
      </c>
      <c r="H951" s="557">
        <v>26890044</v>
      </c>
      <c r="I951" s="453" t="s">
        <v>1311</v>
      </c>
      <c r="J951" s="511" t="s">
        <v>5597</v>
      </c>
      <c r="K951" s="535" t="s">
        <v>89</v>
      </c>
      <c r="L951" s="457">
        <v>0</v>
      </c>
      <c r="M951" s="457">
        <v>2001</v>
      </c>
      <c r="N951" s="458">
        <v>46255</v>
      </c>
      <c r="O951" s="557">
        <v>26890044</v>
      </c>
      <c r="P951" s="462">
        <v>46261</v>
      </c>
      <c r="Q951" s="452" t="s">
        <v>50</v>
      </c>
      <c r="R951" s="462"/>
      <c r="S951" s="452"/>
      <c r="T951" s="504"/>
      <c r="U951" s="459"/>
      <c r="V951" s="460"/>
      <c r="W951" s="466"/>
      <c r="X951" s="462"/>
      <c r="Y951" s="452"/>
      <c r="Z951" s="458"/>
      <c r="AA951" s="453"/>
      <c r="AB951" s="619">
        <v>6722511</v>
      </c>
      <c r="AC951" s="453"/>
      <c r="AD951" s="465"/>
      <c r="AE951" s="295">
        <v>0</v>
      </c>
      <c r="AF951" s="295">
        <v>0</v>
      </c>
      <c r="AG951" s="453"/>
      <c r="AH951" s="453" t="s">
        <v>5598</v>
      </c>
      <c r="AI951" s="453">
        <v>3155572796</v>
      </c>
      <c r="AJ951" s="613" t="s">
        <v>1315</v>
      </c>
      <c r="AK951" s="477">
        <v>34312</v>
      </c>
      <c r="AL951" s="452">
        <v>33</v>
      </c>
      <c r="AM951" s="466" t="s">
        <v>5158</v>
      </c>
      <c r="AN951" s="466" t="s">
        <v>5599</v>
      </c>
    </row>
    <row r="952" spans="1:40" ht="17.25" customHeight="1" x14ac:dyDescent="0.3">
      <c r="A952" s="591">
        <v>951</v>
      </c>
      <c r="B952" s="527" t="s">
        <v>59</v>
      </c>
      <c r="C952" s="453" t="s">
        <v>5516</v>
      </c>
      <c r="D952" s="453" t="s">
        <v>5549</v>
      </c>
      <c r="E952" s="452" t="s">
        <v>62</v>
      </c>
      <c r="F952" s="455" t="s">
        <v>836</v>
      </c>
      <c r="G952" s="547" t="s">
        <v>5550</v>
      </c>
      <c r="H952" s="557">
        <v>18320000</v>
      </c>
      <c r="I952" s="453" t="s">
        <v>259</v>
      </c>
      <c r="J952" s="511" t="s">
        <v>5551</v>
      </c>
      <c r="K952" s="535" t="s">
        <v>261</v>
      </c>
      <c r="L952" s="457">
        <v>0</v>
      </c>
      <c r="M952" s="457">
        <v>1999</v>
      </c>
      <c r="N952" s="458">
        <v>46255</v>
      </c>
      <c r="O952" s="557">
        <v>18320000</v>
      </c>
      <c r="P952" s="462">
        <v>46261</v>
      </c>
      <c r="Q952" s="452" t="s">
        <v>50</v>
      </c>
      <c r="R952" s="462"/>
      <c r="S952" s="452"/>
      <c r="T952" s="504"/>
      <c r="U952" s="459"/>
      <c r="V952" s="460"/>
      <c r="W952" s="466"/>
      <c r="X952" s="462"/>
      <c r="Y952" s="452"/>
      <c r="Z952" s="458"/>
      <c r="AA952" s="453"/>
      <c r="AB952" s="619">
        <v>4580000</v>
      </c>
      <c r="AC952" s="453"/>
      <c r="AD952" s="465"/>
      <c r="AE952" s="295">
        <v>0</v>
      </c>
      <c r="AF952" s="295">
        <v>0</v>
      </c>
      <c r="AG952" s="453"/>
      <c r="AH952" s="453" t="s">
        <v>5552</v>
      </c>
      <c r="AI952" s="453">
        <v>3042092595</v>
      </c>
      <c r="AJ952" s="613" t="s">
        <v>265</v>
      </c>
      <c r="AK952" s="477">
        <v>34272</v>
      </c>
      <c r="AL952" s="452">
        <v>33</v>
      </c>
      <c r="AM952" s="466" t="s">
        <v>5553</v>
      </c>
      <c r="AN952" s="724" t="s">
        <v>5554</v>
      </c>
    </row>
    <row r="953" spans="1:40" ht="17.25" customHeight="1" x14ac:dyDescent="0.3">
      <c r="A953" s="591">
        <v>952</v>
      </c>
      <c r="B953" s="527" t="s">
        <v>59</v>
      </c>
      <c r="C953" s="453" t="s">
        <v>5555</v>
      </c>
      <c r="D953" s="453" t="s">
        <v>5556</v>
      </c>
      <c r="E953" s="452" t="s">
        <v>62</v>
      </c>
      <c r="F953" s="455" t="s">
        <v>434</v>
      </c>
      <c r="G953" s="547" t="s">
        <v>5557</v>
      </c>
      <c r="H953" s="557">
        <v>14116500</v>
      </c>
      <c r="I953" s="453" t="s">
        <v>1134</v>
      </c>
      <c r="J953" s="511" t="s">
        <v>5558</v>
      </c>
      <c r="K953" s="535" t="s">
        <v>89</v>
      </c>
      <c r="L953" s="457">
        <v>0</v>
      </c>
      <c r="M953" s="457">
        <v>2032</v>
      </c>
      <c r="N953" s="458">
        <v>46258</v>
      </c>
      <c r="O953" s="557">
        <v>14116500</v>
      </c>
      <c r="P953" s="462">
        <v>46261</v>
      </c>
      <c r="Q953" s="452" t="s">
        <v>50</v>
      </c>
      <c r="R953" s="462"/>
      <c r="S953" s="452"/>
      <c r="T953" s="504"/>
      <c r="U953" s="459"/>
      <c r="V953" s="460"/>
      <c r="W953" s="466"/>
      <c r="X953" s="462"/>
      <c r="Y953" s="452"/>
      <c r="Z953" s="458"/>
      <c r="AA953" s="453"/>
      <c r="AB953" s="619">
        <v>3137000</v>
      </c>
      <c r="AC953" s="453"/>
      <c r="AD953" s="465"/>
      <c r="AE953" s="295">
        <v>0</v>
      </c>
      <c r="AF953" s="295">
        <v>0</v>
      </c>
      <c r="AG953" s="453"/>
      <c r="AH953" s="453" t="s">
        <v>5559</v>
      </c>
      <c r="AI953" s="453">
        <v>3213099111</v>
      </c>
      <c r="AJ953" s="613" t="s">
        <v>5560</v>
      </c>
      <c r="AK953" s="477">
        <v>34436</v>
      </c>
      <c r="AL953" s="452">
        <v>32</v>
      </c>
      <c r="AM953" s="466" t="s">
        <v>434</v>
      </c>
      <c r="AN953" s="466" t="s">
        <v>5561</v>
      </c>
    </row>
    <row r="954" spans="1:40" ht="17.25" customHeight="1" x14ac:dyDescent="0.3">
      <c r="A954" s="591">
        <v>953</v>
      </c>
      <c r="B954" s="527" t="s">
        <v>59</v>
      </c>
      <c r="C954" s="453" t="s">
        <v>5516</v>
      </c>
      <c r="D954" s="453" t="s">
        <v>5562</v>
      </c>
      <c r="E954" s="452" t="s">
        <v>62</v>
      </c>
      <c r="F954" s="455" t="s">
        <v>5563</v>
      </c>
      <c r="G954" s="547" t="s">
        <v>64</v>
      </c>
      <c r="H954" s="557">
        <v>18620000</v>
      </c>
      <c r="I954" s="453" t="s">
        <v>1499</v>
      </c>
      <c r="J954" s="511" t="s">
        <v>5564</v>
      </c>
      <c r="K954" s="535" t="s">
        <v>89</v>
      </c>
      <c r="L954" s="457">
        <v>0</v>
      </c>
      <c r="M954" s="457">
        <v>1968</v>
      </c>
      <c r="N954" s="458">
        <v>46248</v>
      </c>
      <c r="O954" s="557">
        <v>18620000</v>
      </c>
      <c r="P954" s="462">
        <v>46261</v>
      </c>
      <c r="Q954" s="452" t="s">
        <v>50</v>
      </c>
      <c r="R954" s="462"/>
      <c r="S954" s="452"/>
      <c r="T954" s="504"/>
      <c r="U954" s="459"/>
      <c r="V954" s="460"/>
      <c r="W954" s="466"/>
      <c r="X954" s="462"/>
      <c r="Y954" s="452"/>
      <c r="Z954" s="458"/>
      <c r="AA954" s="453"/>
      <c r="AB954" s="619">
        <v>4200000</v>
      </c>
      <c r="AC954" s="453"/>
      <c r="AD954" s="465"/>
      <c r="AE954" s="295">
        <v>0</v>
      </c>
      <c r="AF954" s="295">
        <v>0</v>
      </c>
      <c r="AG954" s="453"/>
      <c r="AH954" s="453" t="s">
        <v>5565</v>
      </c>
      <c r="AI954" s="453">
        <v>3185548204</v>
      </c>
      <c r="AJ954" s="613" t="s">
        <v>1504</v>
      </c>
      <c r="AK954" s="477">
        <v>37085</v>
      </c>
      <c r="AL954" s="452">
        <v>25</v>
      </c>
      <c r="AM954" s="466" t="s">
        <v>4713</v>
      </c>
      <c r="AN954" s="724" t="s">
        <v>5566</v>
      </c>
    </row>
    <row r="955" spans="1:40" ht="17.25" customHeight="1" x14ac:dyDescent="0.3">
      <c r="A955" s="591">
        <v>954</v>
      </c>
      <c r="B955" s="527" t="s">
        <v>59</v>
      </c>
      <c r="C955" s="453" t="s">
        <v>5555</v>
      </c>
      <c r="D955" s="453" t="s">
        <v>5556</v>
      </c>
      <c r="E955" s="452" t="s">
        <v>62</v>
      </c>
      <c r="F955" s="455" t="s">
        <v>434</v>
      </c>
      <c r="G955" s="547" t="s">
        <v>64</v>
      </c>
      <c r="H955" s="557">
        <v>14116500</v>
      </c>
      <c r="I955" s="453" t="s">
        <v>709</v>
      </c>
      <c r="J955" s="511" t="s">
        <v>5567</v>
      </c>
      <c r="K955" s="535" t="s">
        <v>89</v>
      </c>
      <c r="L955" s="457">
        <v>0</v>
      </c>
      <c r="M955" s="457">
        <v>2024</v>
      </c>
      <c r="N955" s="458">
        <v>46258</v>
      </c>
      <c r="O955" s="557">
        <v>14116500</v>
      </c>
      <c r="P955" s="462">
        <v>46261</v>
      </c>
      <c r="Q955" s="452" t="s">
        <v>50</v>
      </c>
      <c r="R955" s="462"/>
      <c r="S955" s="452"/>
      <c r="T955" s="504"/>
      <c r="U955" s="459"/>
      <c r="V955" s="460"/>
      <c r="W955" s="466"/>
      <c r="X955" s="462"/>
      <c r="Y955" s="452"/>
      <c r="Z955" s="458"/>
      <c r="AA955" s="453"/>
      <c r="AB955" s="619">
        <v>3137000</v>
      </c>
      <c r="AC955" s="453"/>
      <c r="AD955" s="465"/>
      <c r="AE955" s="295">
        <v>0</v>
      </c>
      <c r="AF955" s="295">
        <v>0</v>
      </c>
      <c r="AG955" s="453"/>
      <c r="AH955" s="480" t="s">
        <v>5568</v>
      </c>
      <c r="AI955" s="453">
        <v>3152082792</v>
      </c>
      <c r="AJ955" s="613" t="s">
        <v>5569</v>
      </c>
      <c r="AK955" s="477">
        <v>33827</v>
      </c>
      <c r="AL955" s="452">
        <v>34</v>
      </c>
      <c r="AM955" s="466" t="s">
        <v>434</v>
      </c>
      <c r="AN955" s="466" t="s">
        <v>5570</v>
      </c>
    </row>
    <row r="956" spans="1:40" ht="17.25" customHeight="1" x14ac:dyDescent="0.3">
      <c r="A956" s="591">
        <v>955</v>
      </c>
      <c r="B956" s="527" t="s">
        <v>59</v>
      </c>
      <c r="C956" s="453" t="s">
        <v>5555</v>
      </c>
      <c r="D956" s="453" t="s">
        <v>5556</v>
      </c>
      <c r="E956" s="452" t="s">
        <v>62</v>
      </c>
      <c r="F956" s="455" t="s">
        <v>434</v>
      </c>
      <c r="G956" s="547" t="s">
        <v>64</v>
      </c>
      <c r="H956" s="557">
        <v>14116500</v>
      </c>
      <c r="I956" s="453" t="s">
        <v>435</v>
      </c>
      <c r="J956" s="511" t="s">
        <v>5571</v>
      </c>
      <c r="K956" s="535" t="s">
        <v>89</v>
      </c>
      <c r="L956" s="457">
        <v>0</v>
      </c>
      <c r="M956" s="457">
        <v>2026</v>
      </c>
      <c r="N956" s="458">
        <v>46258</v>
      </c>
      <c r="O956" s="557">
        <v>14116500</v>
      </c>
      <c r="P956" s="462">
        <v>46261</v>
      </c>
      <c r="Q956" s="452" t="s">
        <v>50</v>
      </c>
      <c r="R956" s="462"/>
      <c r="S956" s="452"/>
      <c r="T956" s="504"/>
      <c r="U956" s="459"/>
      <c r="V956" s="460"/>
      <c r="W956" s="466"/>
      <c r="X956" s="462"/>
      <c r="Y956" s="452"/>
      <c r="Z956" s="458"/>
      <c r="AA956" s="453"/>
      <c r="AB956" s="619">
        <v>3137000</v>
      </c>
      <c r="AC956" s="453"/>
      <c r="AD956" s="465"/>
      <c r="AE956" s="295">
        <v>0</v>
      </c>
      <c r="AF956" s="295">
        <v>0</v>
      </c>
      <c r="AG956" s="453"/>
      <c r="AH956" s="453" t="s">
        <v>5572</v>
      </c>
      <c r="AI956" s="453">
        <v>6082646827</v>
      </c>
      <c r="AJ956" s="613" t="s">
        <v>5573</v>
      </c>
      <c r="AK956" s="477">
        <v>32795</v>
      </c>
      <c r="AL956" s="452">
        <v>37</v>
      </c>
      <c r="AM956" s="466" t="s">
        <v>434</v>
      </c>
      <c r="AN956" s="466" t="s">
        <v>5570</v>
      </c>
    </row>
    <row r="957" spans="1:40" ht="17.25" customHeight="1" x14ac:dyDescent="0.3">
      <c r="A957" s="591">
        <v>956</v>
      </c>
      <c r="B957" s="527" t="s">
        <v>59</v>
      </c>
      <c r="C957" s="453" t="s">
        <v>5555</v>
      </c>
      <c r="D957" s="453" t="s">
        <v>5556</v>
      </c>
      <c r="E957" s="452" t="s">
        <v>62</v>
      </c>
      <c r="F957" s="455" t="s">
        <v>434</v>
      </c>
      <c r="G957" s="547" t="s">
        <v>64</v>
      </c>
      <c r="H957" s="557">
        <v>14116500</v>
      </c>
      <c r="I957" s="453" t="s">
        <v>459</v>
      </c>
      <c r="J957" s="511" t="s">
        <v>5574</v>
      </c>
      <c r="K957" s="535" t="s">
        <v>89</v>
      </c>
      <c r="L957" s="457">
        <v>0</v>
      </c>
      <c r="M957" s="457">
        <v>2023</v>
      </c>
      <c r="N957" s="458">
        <v>46258</v>
      </c>
      <c r="O957" s="557">
        <v>14116500</v>
      </c>
      <c r="P957" s="462">
        <v>46261</v>
      </c>
      <c r="Q957" s="452" t="s">
        <v>50</v>
      </c>
      <c r="R957" s="462"/>
      <c r="S957" s="452"/>
      <c r="T957" s="504"/>
      <c r="U957" s="459"/>
      <c r="V957" s="460"/>
      <c r="W957" s="466"/>
      <c r="X957" s="462"/>
      <c r="Y957" s="452"/>
      <c r="Z957" s="458"/>
      <c r="AA957" s="453"/>
      <c r="AB957" s="619">
        <v>3137000</v>
      </c>
      <c r="AC957" s="453"/>
      <c r="AD957" s="465"/>
      <c r="AE957" s="295">
        <v>0</v>
      </c>
      <c r="AF957" s="295">
        <v>0</v>
      </c>
      <c r="AG957" s="453"/>
      <c r="AH957" s="453" t="s">
        <v>5575</v>
      </c>
      <c r="AI957" s="453">
        <v>3504149209</v>
      </c>
      <c r="AJ957" s="613" t="s">
        <v>5576</v>
      </c>
      <c r="AK957" s="477">
        <v>37048</v>
      </c>
      <c r="AL957" s="452">
        <v>25</v>
      </c>
      <c r="AM957" s="466" t="s">
        <v>434</v>
      </c>
      <c r="AN957" s="466" t="s">
        <v>5570</v>
      </c>
    </row>
    <row r="958" spans="1:40" ht="17.25" customHeight="1" x14ac:dyDescent="0.3">
      <c r="A958" s="591">
        <v>957</v>
      </c>
      <c r="B958" s="527" t="s">
        <v>59</v>
      </c>
      <c r="C958" s="453" t="s">
        <v>5516</v>
      </c>
      <c r="D958" s="453" t="s">
        <v>5549</v>
      </c>
      <c r="E958" s="452" t="s">
        <v>62</v>
      </c>
      <c r="F958" s="455" t="s">
        <v>836</v>
      </c>
      <c r="G958" s="547" t="s">
        <v>5550</v>
      </c>
      <c r="H958" s="557">
        <v>18320000</v>
      </c>
      <c r="I958" s="453" t="s">
        <v>837</v>
      </c>
      <c r="J958" s="511" t="s">
        <v>5577</v>
      </c>
      <c r="K958" s="535" t="s">
        <v>838</v>
      </c>
      <c r="L958" s="457">
        <v>0</v>
      </c>
      <c r="M958" s="457">
        <v>2000</v>
      </c>
      <c r="N958" s="458">
        <v>46255</v>
      </c>
      <c r="O958" s="557">
        <v>18320000</v>
      </c>
      <c r="P958" s="462">
        <v>46261</v>
      </c>
      <c r="Q958" s="452" t="s">
        <v>50</v>
      </c>
      <c r="R958" s="462"/>
      <c r="S958" s="452"/>
      <c r="T958" s="504"/>
      <c r="U958" s="459"/>
      <c r="V958" s="460"/>
      <c r="W958" s="466"/>
      <c r="X958" s="462"/>
      <c r="Y958" s="452"/>
      <c r="Z958" s="458"/>
      <c r="AA958" s="453"/>
      <c r="AB958" s="619">
        <v>4580000</v>
      </c>
      <c r="AC958" s="453"/>
      <c r="AD958" s="465"/>
      <c r="AE958" s="295">
        <v>0</v>
      </c>
      <c r="AF958" s="295">
        <v>0</v>
      </c>
      <c r="AG958" s="453"/>
      <c r="AH958" s="453" t="s">
        <v>5578</v>
      </c>
      <c r="AI958" s="453">
        <v>3208510380</v>
      </c>
      <c r="AJ958" s="613" t="s">
        <v>5579</v>
      </c>
      <c r="AK958" s="477">
        <v>35383</v>
      </c>
      <c r="AL958" s="452">
        <v>30</v>
      </c>
      <c r="AM958" s="466" t="s">
        <v>5553</v>
      </c>
      <c r="AN958" s="724" t="s">
        <v>5554</v>
      </c>
    </row>
    <row r="959" spans="1:40" ht="17.25" customHeight="1" x14ac:dyDescent="0.3">
      <c r="A959" s="591">
        <v>958</v>
      </c>
      <c r="B959" s="527" t="s">
        <v>59</v>
      </c>
      <c r="C959" s="453" t="s">
        <v>622</v>
      </c>
      <c r="D959" s="742" t="s">
        <v>5580</v>
      </c>
      <c r="E959" s="452" t="s">
        <v>62</v>
      </c>
      <c r="F959" s="455" t="s">
        <v>434</v>
      </c>
      <c r="G959" s="547" t="s">
        <v>64</v>
      </c>
      <c r="H959" s="557">
        <v>12912000</v>
      </c>
      <c r="I959" s="453" t="s">
        <v>595</v>
      </c>
      <c r="J959" s="511" t="s">
        <v>5581</v>
      </c>
      <c r="K959" s="535" t="s">
        <v>388</v>
      </c>
      <c r="L959" s="457">
        <v>0</v>
      </c>
      <c r="M959" s="457">
        <v>2005</v>
      </c>
      <c r="N959" s="458">
        <v>46255</v>
      </c>
      <c r="O959" s="557">
        <v>12912000</v>
      </c>
      <c r="P959" s="462">
        <v>46261</v>
      </c>
      <c r="Q959" s="452" t="s">
        <v>50</v>
      </c>
      <c r="R959" s="462"/>
      <c r="S959" s="452"/>
      <c r="T959" s="504"/>
      <c r="U959" s="459"/>
      <c r="V959" s="460"/>
      <c r="W959" s="466"/>
      <c r="X959" s="462"/>
      <c r="Y959" s="452"/>
      <c r="Z959" s="458"/>
      <c r="AA959" s="453"/>
      <c r="AB959" s="619">
        <v>3050000</v>
      </c>
      <c r="AC959" s="453"/>
      <c r="AD959" s="465"/>
      <c r="AE959" s="295">
        <v>0</v>
      </c>
      <c r="AF959" s="295">
        <v>0</v>
      </c>
      <c r="AG959" s="453"/>
      <c r="AH959" s="453" t="s">
        <v>5582</v>
      </c>
      <c r="AI959" s="453">
        <v>3232510569</v>
      </c>
      <c r="AJ959" s="613" t="s">
        <v>600</v>
      </c>
      <c r="AK959" s="477">
        <v>31602</v>
      </c>
      <c r="AL959" s="452">
        <v>40</v>
      </c>
      <c r="AM959" s="466" t="s">
        <v>434</v>
      </c>
      <c r="AN959" s="466" t="s">
        <v>5583</v>
      </c>
    </row>
    <row r="960" spans="1:40" ht="17.25" customHeight="1" x14ac:dyDescent="0.3">
      <c r="A960" s="591">
        <v>959</v>
      </c>
      <c r="B960" s="527" t="s">
        <v>1677</v>
      </c>
      <c r="C960" s="453" t="s">
        <v>1466</v>
      </c>
      <c r="D960" s="742" t="s">
        <v>5618</v>
      </c>
      <c r="E960" s="452" t="s">
        <v>62</v>
      </c>
      <c r="F960" s="455" t="s">
        <v>434</v>
      </c>
      <c r="G960" s="547" t="s">
        <v>5114</v>
      </c>
      <c r="H960" s="557">
        <v>12400000</v>
      </c>
      <c r="I960" s="453" t="s">
        <v>2905</v>
      </c>
      <c r="J960" s="511" t="s">
        <v>5619</v>
      </c>
      <c r="K960" s="535" t="s">
        <v>89</v>
      </c>
      <c r="L960" s="457">
        <v>0</v>
      </c>
      <c r="M960" s="457">
        <v>1476</v>
      </c>
      <c r="N960" s="458">
        <v>46129</v>
      </c>
      <c r="O960" s="557">
        <v>434000000</v>
      </c>
      <c r="P960" s="462">
        <v>46262</v>
      </c>
      <c r="Q960" s="452" t="s">
        <v>50</v>
      </c>
      <c r="R960" s="462"/>
      <c r="S960" s="452"/>
      <c r="T960" s="504"/>
      <c r="U960" s="459"/>
      <c r="V960" s="460"/>
      <c r="W960" s="466"/>
      <c r="X960" s="462"/>
      <c r="Y960" s="452"/>
      <c r="Z960" s="458"/>
      <c r="AA960" s="453"/>
      <c r="AB960" s="619">
        <v>3100000</v>
      </c>
      <c r="AC960" s="453"/>
      <c r="AD960" s="465"/>
      <c r="AE960" s="295">
        <v>0</v>
      </c>
      <c r="AF960" s="295">
        <v>0</v>
      </c>
      <c r="AG960" s="453"/>
      <c r="AH960" s="453" t="s">
        <v>5620</v>
      </c>
      <c r="AI960" s="453">
        <v>3229225936</v>
      </c>
      <c r="AJ960" s="613" t="s">
        <v>5621</v>
      </c>
      <c r="AK960" s="477">
        <v>24579</v>
      </c>
      <c r="AL960" s="452">
        <v>59</v>
      </c>
      <c r="AM960" s="466" t="s">
        <v>434</v>
      </c>
      <c r="AN960" s="724" t="s">
        <v>5622</v>
      </c>
    </row>
    <row r="961" spans="1:40" ht="17.25" customHeight="1" x14ac:dyDescent="0.3">
      <c r="A961" s="591">
        <v>960</v>
      </c>
      <c r="B961" s="527" t="s">
        <v>59</v>
      </c>
      <c r="C961" s="453" t="s">
        <v>622</v>
      </c>
      <c r="D961" s="742" t="s">
        <v>5584</v>
      </c>
      <c r="E961" s="452" t="s">
        <v>62</v>
      </c>
      <c r="F961" s="455" t="s">
        <v>434</v>
      </c>
      <c r="G961" s="547" t="s">
        <v>64</v>
      </c>
      <c r="H961" s="557">
        <v>11840000</v>
      </c>
      <c r="I961" s="453" t="s">
        <v>845</v>
      </c>
      <c r="J961" s="511" t="s">
        <v>5623</v>
      </c>
      <c r="K961" s="535" t="s">
        <v>89</v>
      </c>
      <c r="L961" s="457">
        <v>0</v>
      </c>
      <c r="M961" s="457">
        <v>2007</v>
      </c>
      <c r="N961" s="458">
        <v>46255</v>
      </c>
      <c r="O961" s="557">
        <v>11840000</v>
      </c>
      <c r="P961" s="462">
        <v>46262</v>
      </c>
      <c r="Q961" s="452" t="s">
        <v>50</v>
      </c>
      <c r="R961" s="462"/>
      <c r="S961" s="452"/>
      <c r="T961" s="504"/>
      <c r="U961" s="459"/>
      <c r="V961" s="460"/>
      <c r="W961" s="466"/>
      <c r="X961" s="462"/>
      <c r="Y961" s="452"/>
      <c r="Z961" s="458"/>
      <c r="AA961" s="453"/>
      <c r="AB961" s="619">
        <v>3200000</v>
      </c>
      <c r="AC961" s="453"/>
      <c r="AD961" s="465"/>
      <c r="AE961" s="295">
        <v>0</v>
      </c>
      <c r="AF961" s="295">
        <v>0</v>
      </c>
      <c r="AG961" s="453"/>
      <c r="AH961" s="453" t="s">
        <v>5624</v>
      </c>
      <c r="AI961" s="453">
        <v>3227733251</v>
      </c>
      <c r="AJ961" s="613" t="s">
        <v>5625</v>
      </c>
      <c r="AK961" s="477">
        <v>36194</v>
      </c>
      <c r="AL961" s="452">
        <v>27</v>
      </c>
      <c r="AM961" s="466" t="s">
        <v>434</v>
      </c>
      <c r="AN961" s="724" t="s">
        <v>5626</v>
      </c>
    </row>
    <row r="962" spans="1:40" ht="17.25" customHeight="1" x14ac:dyDescent="0.3">
      <c r="A962" s="591">
        <v>961</v>
      </c>
      <c r="B962" s="527" t="s">
        <v>5041</v>
      </c>
      <c r="C962" s="453" t="s">
        <v>176</v>
      </c>
      <c r="D962" s="742" t="s">
        <v>5627</v>
      </c>
      <c r="E962" s="452" t="s">
        <v>62</v>
      </c>
      <c r="F962" s="455" t="s">
        <v>5628</v>
      </c>
      <c r="G962" s="547" t="s">
        <v>4902</v>
      </c>
      <c r="H962" s="557">
        <v>12000000</v>
      </c>
      <c r="I962" s="480" t="s">
        <v>5629</v>
      </c>
      <c r="J962" s="511" t="s">
        <v>5630</v>
      </c>
      <c r="K962" s="535" t="s">
        <v>89</v>
      </c>
      <c r="L962" s="457">
        <v>0</v>
      </c>
      <c r="M962" s="457">
        <v>2028</v>
      </c>
      <c r="N962" s="458">
        <v>46258</v>
      </c>
      <c r="O962" s="557">
        <v>12000000</v>
      </c>
      <c r="P962" s="462">
        <v>46262</v>
      </c>
      <c r="Q962" s="452" t="s">
        <v>50</v>
      </c>
      <c r="R962" s="462"/>
      <c r="S962" s="452"/>
      <c r="T962" s="504"/>
      <c r="U962" s="459"/>
      <c r="V962" s="460"/>
      <c r="W962" s="466"/>
      <c r="X962" s="462"/>
      <c r="Y962" s="452"/>
      <c r="Z962" s="458"/>
      <c r="AA962" s="453"/>
      <c r="AB962" s="723" t="s">
        <v>5631</v>
      </c>
      <c r="AC962" s="453"/>
      <c r="AD962" s="465"/>
      <c r="AE962" s="295">
        <v>0</v>
      </c>
      <c r="AF962" s="295">
        <v>0</v>
      </c>
      <c r="AG962" s="453"/>
      <c r="AH962" s="453" t="s">
        <v>5633</v>
      </c>
      <c r="AI962" s="453">
        <v>3158991476</v>
      </c>
      <c r="AJ962" s="613" t="s">
        <v>5632</v>
      </c>
      <c r="AK962" s="477">
        <v>28917</v>
      </c>
      <c r="AL962" s="452">
        <v>46</v>
      </c>
      <c r="AM962" s="466"/>
      <c r="AN962" s="466" t="s">
        <v>5634</v>
      </c>
    </row>
    <row r="963" spans="1:40" ht="17.25" customHeight="1" x14ac:dyDescent="0.3">
      <c r="A963" s="591">
        <v>962</v>
      </c>
      <c r="B963" s="527" t="s">
        <v>59</v>
      </c>
      <c r="C963" s="453" t="s">
        <v>622</v>
      </c>
      <c r="D963" s="742" t="s">
        <v>5584</v>
      </c>
      <c r="E963" s="452" t="s">
        <v>62</v>
      </c>
      <c r="F963" s="455" t="s">
        <v>434</v>
      </c>
      <c r="G963" s="547" t="s">
        <v>64</v>
      </c>
      <c r="H963" s="557">
        <v>11840000</v>
      </c>
      <c r="I963" s="453" t="s">
        <v>904</v>
      </c>
      <c r="J963" s="511" t="s">
        <v>5637</v>
      </c>
      <c r="K963" s="535" t="s">
        <v>89</v>
      </c>
      <c r="L963" s="457">
        <v>0</v>
      </c>
      <c r="M963" s="457">
        <v>2009</v>
      </c>
      <c r="N963" s="458">
        <v>46255</v>
      </c>
      <c r="O963" s="557">
        <v>11840000</v>
      </c>
      <c r="P963" s="462">
        <v>46262</v>
      </c>
      <c r="Q963" s="452" t="s">
        <v>50</v>
      </c>
      <c r="R963" s="462"/>
      <c r="S963" s="452"/>
      <c r="T963" s="504"/>
      <c r="U963" s="459"/>
      <c r="V963" s="460"/>
      <c r="W963" s="466"/>
      <c r="X963" s="462"/>
      <c r="Y963" s="452"/>
      <c r="Z963" s="458"/>
      <c r="AA963" s="453"/>
      <c r="AB963" s="619">
        <v>3200000</v>
      </c>
      <c r="AC963" s="453"/>
      <c r="AD963" s="465"/>
      <c r="AE963" s="295">
        <v>0</v>
      </c>
      <c r="AF963" s="295">
        <v>0</v>
      </c>
      <c r="AG963" s="453"/>
      <c r="AH963" s="453" t="s">
        <v>5638</v>
      </c>
      <c r="AI963" s="453">
        <v>3244436255</v>
      </c>
      <c r="AJ963" s="613" t="s">
        <v>5639</v>
      </c>
      <c r="AK963" s="477">
        <v>38302</v>
      </c>
      <c r="AL963" s="452">
        <v>22</v>
      </c>
      <c r="AM963" s="466" t="s">
        <v>434</v>
      </c>
      <c r="AN963" s="466" t="s">
        <v>5640</v>
      </c>
    </row>
    <row r="964" spans="1:40" ht="17.25" customHeight="1" x14ac:dyDescent="0.3">
      <c r="A964" s="591">
        <v>963</v>
      </c>
      <c r="B964" s="527" t="s">
        <v>59</v>
      </c>
      <c r="C964" s="453" t="s">
        <v>622</v>
      </c>
      <c r="D964" s="742" t="s">
        <v>5584</v>
      </c>
      <c r="E964" s="452" t="s">
        <v>62</v>
      </c>
      <c r="F964" s="455" t="s">
        <v>434</v>
      </c>
      <c r="G964" s="547" t="s">
        <v>64</v>
      </c>
      <c r="H964" s="557">
        <v>11840000</v>
      </c>
      <c r="I964" s="453" t="s">
        <v>957</v>
      </c>
      <c r="J964" s="511" t="s">
        <v>5641</v>
      </c>
      <c r="K964" s="535" t="s">
        <v>240</v>
      </c>
      <c r="L964" s="457">
        <v>0</v>
      </c>
      <c r="M964" s="457">
        <v>2019</v>
      </c>
      <c r="N964" s="458">
        <v>46255</v>
      </c>
      <c r="O964" s="557">
        <v>11840000</v>
      </c>
      <c r="P964" s="462">
        <v>46262</v>
      </c>
      <c r="Q964" s="452" t="s">
        <v>50</v>
      </c>
      <c r="R964" s="462"/>
      <c r="S964" s="452"/>
      <c r="T964" s="504"/>
      <c r="U964" s="459"/>
      <c r="V964" s="460"/>
      <c r="W964" s="466"/>
      <c r="X964" s="462"/>
      <c r="Y964" s="452"/>
      <c r="Z964" s="458"/>
      <c r="AA964" s="453"/>
      <c r="AB964" s="619">
        <v>3200000</v>
      </c>
      <c r="AC964" s="453"/>
      <c r="AD964" s="465"/>
      <c r="AE964" s="295">
        <v>0</v>
      </c>
      <c r="AF964" s="295">
        <v>0</v>
      </c>
      <c r="AG964" s="453"/>
      <c r="AH964" s="453" t="s">
        <v>5642</v>
      </c>
      <c r="AI964" s="453">
        <v>3187205831</v>
      </c>
      <c r="AJ964" s="613" t="s">
        <v>5643</v>
      </c>
      <c r="AK964" s="477">
        <v>27976</v>
      </c>
      <c r="AL964" s="452">
        <v>50</v>
      </c>
      <c r="AM964" s="466" t="s">
        <v>434</v>
      </c>
      <c r="AN964" s="466" t="s">
        <v>5640</v>
      </c>
    </row>
    <row r="965" spans="1:40" ht="17.25" customHeight="1" x14ac:dyDescent="0.3">
      <c r="A965" s="591">
        <v>964</v>
      </c>
      <c r="B965" s="527" t="s">
        <v>59</v>
      </c>
      <c r="C965" s="453" t="s">
        <v>622</v>
      </c>
      <c r="D965" s="480" t="s">
        <v>5580</v>
      </c>
      <c r="E965" s="452" t="s">
        <v>62</v>
      </c>
      <c r="F965" s="455" t="s">
        <v>434</v>
      </c>
      <c r="G965" s="547" t="s">
        <v>64</v>
      </c>
      <c r="H965" s="557">
        <v>12912000</v>
      </c>
      <c r="I965" s="453" t="s">
        <v>5644</v>
      </c>
      <c r="J965" s="511" t="s">
        <v>5645</v>
      </c>
      <c r="K965" s="535" t="s">
        <v>982</v>
      </c>
      <c r="L965" s="457">
        <v>0</v>
      </c>
      <c r="M965" s="457">
        <v>2004</v>
      </c>
      <c r="N965" s="458">
        <v>46255</v>
      </c>
      <c r="O965" s="557">
        <v>12912000</v>
      </c>
      <c r="P965" s="462">
        <v>46262</v>
      </c>
      <c r="Q965" s="452" t="s">
        <v>50</v>
      </c>
      <c r="R965" s="462"/>
      <c r="S965" s="452"/>
      <c r="T965" s="504"/>
      <c r="U965" s="459"/>
      <c r="V965" s="460"/>
      <c r="W965" s="466"/>
      <c r="X965" s="462"/>
      <c r="Y965" s="452"/>
      <c r="Z965" s="458"/>
      <c r="AA965" s="453"/>
      <c r="AB965" s="619">
        <v>3050000</v>
      </c>
      <c r="AC965" s="453"/>
      <c r="AD965" s="465"/>
      <c r="AE965" s="295">
        <v>0</v>
      </c>
      <c r="AF965" s="295">
        <v>0</v>
      </c>
      <c r="AG965" s="453"/>
      <c r="AH965" s="453" t="s">
        <v>5646</v>
      </c>
      <c r="AI965" s="453">
        <v>3127241766</v>
      </c>
      <c r="AJ965" s="613" t="s">
        <v>5647</v>
      </c>
      <c r="AK965" s="477">
        <v>35079</v>
      </c>
      <c r="AL965" s="452">
        <v>30</v>
      </c>
      <c r="AM965" s="466" t="s">
        <v>434</v>
      </c>
      <c r="AN965" s="466" t="s">
        <v>5583</v>
      </c>
    </row>
    <row r="966" spans="1:40" ht="17.25" customHeight="1" x14ac:dyDescent="0.3">
      <c r="A966" s="591">
        <v>965</v>
      </c>
      <c r="B966" s="527" t="s">
        <v>1677</v>
      </c>
      <c r="C966" s="453" t="s">
        <v>1466</v>
      </c>
      <c r="D966" s="742" t="s">
        <v>5648</v>
      </c>
      <c r="E966" s="452" t="s">
        <v>62</v>
      </c>
      <c r="F966" s="455" t="s">
        <v>4793</v>
      </c>
      <c r="G966" s="547" t="s">
        <v>64</v>
      </c>
      <c r="H966" s="557">
        <v>18000000</v>
      </c>
      <c r="I966" s="453" t="s">
        <v>5649</v>
      </c>
      <c r="J966" s="511" t="s">
        <v>5650</v>
      </c>
      <c r="K966" s="535" t="s">
        <v>170</v>
      </c>
      <c r="L966" s="457">
        <v>0</v>
      </c>
      <c r="M966" s="457">
        <v>1969</v>
      </c>
      <c r="N966" s="458">
        <v>46248</v>
      </c>
      <c r="O966" s="557">
        <v>18000000</v>
      </c>
      <c r="P966" s="462">
        <v>46262</v>
      </c>
      <c r="Q966" s="452" t="s">
        <v>50</v>
      </c>
      <c r="R966" s="462"/>
      <c r="S966" s="452"/>
      <c r="T966" s="504"/>
      <c r="U966" s="459"/>
      <c r="V966" s="460"/>
      <c r="W966" s="466"/>
      <c r="X966" s="462"/>
      <c r="Y966" s="452"/>
      <c r="Z966" s="458"/>
      <c r="AA966" s="453"/>
      <c r="AB966" s="619">
        <v>4500000</v>
      </c>
      <c r="AC966" s="453"/>
      <c r="AD966" s="465"/>
      <c r="AE966" s="295">
        <v>0</v>
      </c>
      <c r="AF966" s="295">
        <v>0</v>
      </c>
      <c r="AG966" s="453"/>
      <c r="AH966" s="453" t="s">
        <v>5651</v>
      </c>
      <c r="AI966" s="453">
        <v>3045236216</v>
      </c>
      <c r="AJ966" s="613" t="s">
        <v>5652</v>
      </c>
      <c r="AK966" s="477">
        <v>31870</v>
      </c>
      <c r="AL966" s="452">
        <v>39</v>
      </c>
      <c r="AM966" s="466" t="s">
        <v>4793</v>
      </c>
      <c r="AN966" s="466" t="s">
        <v>5114</v>
      </c>
    </row>
    <row r="967" spans="1:40" ht="17.25" customHeight="1" x14ac:dyDescent="0.3">
      <c r="A967" s="591">
        <v>966</v>
      </c>
      <c r="B967" s="527" t="s">
        <v>1677</v>
      </c>
      <c r="C967" s="453" t="s">
        <v>1466</v>
      </c>
      <c r="D967" s="742" t="s">
        <v>5653</v>
      </c>
      <c r="E967" s="452" t="s">
        <v>62</v>
      </c>
      <c r="F967" s="455" t="s">
        <v>4434</v>
      </c>
      <c r="G967" s="547" t="s">
        <v>64</v>
      </c>
      <c r="H967" s="557">
        <v>13600000</v>
      </c>
      <c r="I967" s="453" t="s">
        <v>5654</v>
      </c>
      <c r="J967" s="511" t="s">
        <v>5655</v>
      </c>
      <c r="K967" s="535" t="s">
        <v>89</v>
      </c>
      <c r="L967" s="457">
        <v>0</v>
      </c>
      <c r="M967" s="457">
        <v>1610</v>
      </c>
      <c r="N967" s="458">
        <v>46167</v>
      </c>
      <c r="O967" s="557">
        <v>136000000</v>
      </c>
      <c r="P967" s="462">
        <v>46262</v>
      </c>
      <c r="Q967" s="452" t="s">
        <v>50</v>
      </c>
      <c r="R967" s="462"/>
      <c r="S967" s="452"/>
      <c r="T967" s="504"/>
      <c r="U967" s="459"/>
      <c r="V967" s="460"/>
      <c r="W967" s="466"/>
      <c r="X967" s="462"/>
      <c r="Y967" s="452"/>
      <c r="Z967" s="458"/>
      <c r="AA967" s="453"/>
      <c r="AB967" s="619">
        <v>3400000</v>
      </c>
      <c r="AC967" s="453"/>
      <c r="AD967" s="465"/>
      <c r="AE967" s="295">
        <v>0</v>
      </c>
      <c r="AF967" s="295">
        <v>0</v>
      </c>
      <c r="AG967" s="453"/>
      <c r="AH967" s="453" t="s">
        <v>5656</v>
      </c>
      <c r="AI967" s="453">
        <v>3204640754</v>
      </c>
      <c r="AJ967" s="613" t="s">
        <v>4608</v>
      </c>
      <c r="AK967" s="477">
        <v>36181</v>
      </c>
      <c r="AL967" s="452">
        <v>27</v>
      </c>
      <c r="AM967" s="466" t="s">
        <v>4434</v>
      </c>
      <c r="AN967" s="466" t="s">
        <v>3921</v>
      </c>
    </row>
    <row r="968" spans="1:40" ht="17.25" customHeight="1" x14ac:dyDescent="0.3">
      <c r="A968" s="591">
        <v>967</v>
      </c>
      <c r="B968" s="527" t="s">
        <v>59</v>
      </c>
      <c r="C968" s="453" t="s">
        <v>622</v>
      </c>
      <c r="D968" s="742" t="s">
        <v>5584</v>
      </c>
      <c r="E968" s="452" t="s">
        <v>62</v>
      </c>
      <c r="F968" s="455" t="s">
        <v>434</v>
      </c>
      <c r="G968" s="547" t="s">
        <v>64</v>
      </c>
      <c r="H968" s="557">
        <v>11840000</v>
      </c>
      <c r="I968" s="453" t="s">
        <v>5657</v>
      </c>
      <c r="J968" s="511" t="s">
        <v>5658</v>
      </c>
      <c r="K968" s="535" t="s">
        <v>975</v>
      </c>
      <c r="L968" s="457">
        <v>0</v>
      </c>
      <c r="M968" s="457">
        <v>2008</v>
      </c>
      <c r="N968" s="458">
        <v>46255</v>
      </c>
      <c r="O968" s="557">
        <v>11840000</v>
      </c>
      <c r="P968" s="462">
        <v>46262</v>
      </c>
      <c r="Q968" s="452" t="s">
        <v>50</v>
      </c>
      <c r="R968" s="462"/>
      <c r="S968" s="452"/>
      <c r="T968" s="504"/>
      <c r="U968" s="459"/>
      <c r="V968" s="460"/>
      <c r="W968" s="466"/>
      <c r="X968" s="462"/>
      <c r="Y968" s="452"/>
      <c r="Z968" s="458"/>
      <c r="AA968" s="453"/>
      <c r="AB968" s="619">
        <v>3200000</v>
      </c>
      <c r="AC968" s="453"/>
      <c r="AD968" s="465"/>
      <c r="AE968" s="295">
        <v>0</v>
      </c>
      <c r="AF968" s="295">
        <v>0</v>
      </c>
      <c r="AG968" s="453"/>
      <c r="AH968" s="453" t="s">
        <v>5659</v>
      </c>
      <c r="AI968" s="453">
        <v>3312554563</v>
      </c>
      <c r="AJ968" s="613" t="s">
        <v>5660</v>
      </c>
      <c r="AK968" s="477">
        <v>34108</v>
      </c>
      <c r="AL968" s="452">
        <v>33</v>
      </c>
      <c r="AM968" s="466" t="s">
        <v>434</v>
      </c>
      <c r="AN968" s="466" t="s">
        <v>5661</v>
      </c>
    </row>
    <row r="969" spans="1:40" ht="17.25" customHeight="1" x14ac:dyDescent="0.3">
      <c r="A969" s="591">
        <v>968</v>
      </c>
      <c r="B969" s="527" t="s">
        <v>59</v>
      </c>
      <c r="C969" s="453" t="s">
        <v>622</v>
      </c>
      <c r="D969" s="742" t="s">
        <v>5584</v>
      </c>
      <c r="E969" s="452" t="s">
        <v>62</v>
      </c>
      <c r="F969" s="455" t="s">
        <v>434</v>
      </c>
      <c r="G969" s="547" t="s">
        <v>64</v>
      </c>
      <c r="H969" s="557">
        <v>11840000</v>
      </c>
      <c r="I969" s="453" t="s">
        <v>5662</v>
      </c>
      <c r="J969" s="511" t="s">
        <v>5663</v>
      </c>
      <c r="K969" s="535" t="s">
        <v>89</v>
      </c>
      <c r="L969" s="457">
        <v>0</v>
      </c>
      <c r="M969" s="457">
        <v>2012</v>
      </c>
      <c r="N969" s="458">
        <v>46255</v>
      </c>
      <c r="O969" s="557">
        <v>11840000</v>
      </c>
      <c r="P969" s="462">
        <v>46262</v>
      </c>
      <c r="Q969" s="452" t="s">
        <v>50</v>
      </c>
      <c r="R969" s="462"/>
      <c r="S969" s="452"/>
      <c r="T969" s="504"/>
      <c r="U969" s="459"/>
      <c r="V969" s="460"/>
      <c r="W969" s="466"/>
      <c r="X969" s="462"/>
      <c r="Y969" s="452"/>
      <c r="Z969" s="458"/>
      <c r="AA969" s="453"/>
      <c r="AB969" s="619">
        <v>3200000</v>
      </c>
      <c r="AC969" s="453"/>
      <c r="AD969" s="465"/>
      <c r="AE969" s="295">
        <v>0</v>
      </c>
      <c r="AF969" s="295">
        <v>0</v>
      </c>
      <c r="AG969" s="453"/>
      <c r="AH969" s="453" t="s">
        <v>912</v>
      </c>
      <c r="AI969" s="453">
        <v>3125718179</v>
      </c>
      <c r="AJ969" s="613" t="s">
        <v>913</v>
      </c>
      <c r="AK969" s="477">
        <v>36268</v>
      </c>
      <c r="AL969" s="452">
        <v>27</v>
      </c>
      <c r="AM969" s="466" t="s">
        <v>434</v>
      </c>
      <c r="AN969" s="466" t="s">
        <v>5661</v>
      </c>
    </row>
    <row r="970" spans="1:40" ht="17.25" customHeight="1" x14ac:dyDescent="0.3">
      <c r="A970" s="591">
        <v>969</v>
      </c>
      <c r="B970" s="527" t="s">
        <v>59</v>
      </c>
      <c r="C970" s="453" t="s">
        <v>622</v>
      </c>
      <c r="D970" s="742" t="s">
        <v>5584</v>
      </c>
      <c r="E970" s="452" t="s">
        <v>62</v>
      </c>
      <c r="F970" s="455" t="s">
        <v>434</v>
      </c>
      <c r="G970" s="547" t="s">
        <v>64</v>
      </c>
      <c r="H970" s="557">
        <v>11840000</v>
      </c>
      <c r="I970" s="453" t="s">
        <v>981</v>
      </c>
      <c r="J970" s="511" t="s">
        <v>5664</v>
      </c>
      <c r="K970" s="535" t="s">
        <v>982</v>
      </c>
      <c r="L970" s="457">
        <v>0</v>
      </c>
      <c r="M970" s="457">
        <v>2011</v>
      </c>
      <c r="N970" s="458">
        <v>46255</v>
      </c>
      <c r="O970" s="557">
        <v>11840000</v>
      </c>
      <c r="P970" s="462">
        <v>46262</v>
      </c>
      <c r="Q970" s="452" t="s">
        <v>50</v>
      </c>
      <c r="R970" s="462"/>
      <c r="S970" s="452"/>
      <c r="T970" s="504"/>
      <c r="U970" s="459"/>
      <c r="V970" s="460"/>
      <c r="W970" s="466"/>
      <c r="X970" s="462"/>
      <c r="Y970" s="452"/>
      <c r="Z970" s="458"/>
      <c r="AA970" s="453"/>
      <c r="AB970" s="619">
        <v>3200000</v>
      </c>
      <c r="AC970" s="453"/>
      <c r="AD970" s="465"/>
      <c r="AE970" s="295">
        <v>0</v>
      </c>
      <c r="AF970" s="295">
        <v>0</v>
      </c>
      <c r="AG970" s="453"/>
      <c r="AH970" s="453" t="s">
        <v>984</v>
      </c>
      <c r="AI970" s="453">
        <v>3118384325</v>
      </c>
      <c r="AJ970" s="613" t="s">
        <v>985</v>
      </c>
      <c r="AK970" s="477">
        <v>23982</v>
      </c>
      <c r="AL970" s="452">
        <v>61</v>
      </c>
      <c r="AM970" s="466" t="s">
        <v>434</v>
      </c>
      <c r="AN970" s="466" t="s">
        <v>5661</v>
      </c>
    </row>
    <row r="971" spans="1:40" ht="17.25" customHeight="1" x14ac:dyDescent="0.3">
      <c r="A971" s="591">
        <v>970</v>
      </c>
      <c r="B971" s="527" t="s">
        <v>59</v>
      </c>
      <c r="C971" s="453" t="s">
        <v>622</v>
      </c>
      <c r="D971" s="742" t="s">
        <v>5584</v>
      </c>
      <c r="E971" s="452" t="s">
        <v>62</v>
      </c>
      <c r="F971" s="455" t="s">
        <v>434</v>
      </c>
      <c r="G971" s="547" t="s">
        <v>64</v>
      </c>
      <c r="H971" s="557">
        <v>11840000</v>
      </c>
      <c r="I971" s="453" t="s">
        <v>852</v>
      </c>
      <c r="J971" s="511" t="s">
        <v>5665</v>
      </c>
      <c r="K971" s="535" t="s">
        <v>89</v>
      </c>
      <c r="L971" s="457">
        <v>0</v>
      </c>
      <c r="M971" s="457">
        <v>2010</v>
      </c>
      <c r="N971" s="458">
        <v>46255</v>
      </c>
      <c r="O971" s="557">
        <v>11840000</v>
      </c>
      <c r="P971" s="462">
        <v>46262</v>
      </c>
      <c r="Q971" s="452" t="s">
        <v>50</v>
      </c>
      <c r="R971" s="462"/>
      <c r="S971" s="452"/>
      <c r="T971" s="504"/>
      <c r="U971" s="459"/>
      <c r="V971" s="460"/>
      <c r="W971" s="466"/>
      <c r="X971" s="462"/>
      <c r="Y971" s="452"/>
      <c r="Z971" s="458"/>
      <c r="AA971" s="453"/>
      <c r="AB971" s="619">
        <v>3200000</v>
      </c>
      <c r="AC971" s="453"/>
      <c r="AD971" s="465"/>
      <c r="AE971" s="295">
        <v>0</v>
      </c>
      <c r="AF971" s="295">
        <v>0</v>
      </c>
      <c r="AG971" s="453"/>
      <c r="AH971" s="453" t="s">
        <v>5666</v>
      </c>
      <c r="AI971" s="453">
        <v>3105669823</v>
      </c>
      <c r="AJ971" s="613" t="s">
        <v>5667</v>
      </c>
      <c r="AK971" s="477">
        <v>36831</v>
      </c>
      <c r="AL971" s="452">
        <v>26</v>
      </c>
      <c r="AM971" s="466" t="s">
        <v>434</v>
      </c>
      <c r="AN971" s="466" t="s">
        <v>5661</v>
      </c>
    </row>
    <row r="972" spans="1:40" ht="17.25" customHeight="1" x14ac:dyDescent="0.3">
      <c r="A972" s="591">
        <v>971</v>
      </c>
      <c r="B972" s="527" t="s">
        <v>59</v>
      </c>
      <c r="C972" s="453" t="s">
        <v>622</v>
      </c>
      <c r="D972" s="742" t="s">
        <v>5584</v>
      </c>
      <c r="E972" s="452" t="s">
        <v>62</v>
      </c>
      <c r="F972" s="455" t="s">
        <v>434</v>
      </c>
      <c r="G972" s="547" t="s">
        <v>64</v>
      </c>
      <c r="H972" s="557">
        <v>11840000</v>
      </c>
      <c r="I972" s="453" t="s">
        <v>969</v>
      </c>
      <c r="J972" s="511" t="s">
        <v>5668</v>
      </c>
      <c r="K972" s="535" t="s">
        <v>89</v>
      </c>
      <c r="L972" s="457">
        <v>0</v>
      </c>
      <c r="M972" s="457">
        <v>2013</v>
      </c>
      <c r="N972" s="458">
        <v>46255</v>
      </c>
      <c r="O972" s="557">
        <v>11840000</v>
      </c>
      <c r="P972" s="462">
        <v>46262</v>
      </c>
      <c r="Q972" s="452" t="s">
        <v>50</v>
      </c>
      <c r="R972" s="462"/>
      <c r="S972" s="452"/>
      <c r="T972" s="504"/>
      <c r="U972" s="459"/>
      <c r="V972" s="460"/>
      <c r="W972" s="466"/>
      <c r="X972" s="462"/>
      <c r="Y972" s="452"/>
      <c r="Z972" s="458"/>
      <c r="AA972" s="453"/>
      <c r="AB972" s="619">
        <v>3200000</v>
      </c>
      <c r="AC972" s="453"/>
      <c r="AD972" s="465"/>
      <c r="AE972" s="295">
        <v>0</v>
      </c>
      <c r="AF972" s="295">
        <v>0</v>
      </c>
      <c r="AG972" s="453"/>
      <c r="AH972" s="453" t="s">
        <v>5669</v>
      </c>
      <c r="AI972" s="453">
        <v>3113544637</v>
      </c>
      <c r="AJ972" s="613" t="s">
        <v>5670</v>
      </c>
      <c r="AK972" s="463">
        <v>28466</v>
      </c>
      <c r="AL972" s="452">
        <v>51</v>
      </c>
      <c r="AM972" s="466" t="s">
        <v>434</v>
      </c>
      <c r="AN972" s="466" t="s">
        <v>5661</v>
      </c>
    </row>
    <row r="973" spans="1:40" ht="17.25" customHeight="1" x14ac:dyDescent="0.3">
      <c r="A973" s="591">
        <v>972</v>
      </c>
      <c r="B973" s="527" t="s">
        <v>59</v>
      </c>
      <c r="C973" s="453" t="s">
        <v>622</v>
      </c>
      <c r="D973" s="742" t="s">
        <v>5584</v>
      </c>
      <c r="E973" s="452" t="s">
        <v>62</v>
      </c>
      <c r="F973" s="455" t="s">
        <v>434</v>
      </c>
      <c r="G973" s="547" t="s">
        <v>64</v>
      </c>
      <c r="H973" s="557">
        <v>11840000</v>
      </c>
      <c r="I973" s="453" t="s">
        <v>994</v>
      </c>
      <c r="J973" s="511" t="s">
        <v>5671</v>
      </c>
      <c r="K973" s="535" t="s">
        <v>995</v>
      </c>
      <c r="L973" s="457">
        <v>0</v>
      </c>
      <c r="M973" s="457">
        <v>2017</v>
      </c>
      <c r="N973" s="458">
        <v>46255</v>
      </c>
      <c r="O973" s="557">
        <v>11840000</v>
      </c>
      <c r="P973" s="462">
        <v>46262</v>
      </c>
      <c r="Q973" s="452" t="s">
        <v>50</v>
      </c>
      <c r="R973" s="462"/>
      <c r="S973" s="452"/>
      <c r="T973" s="504"/>
      <c r="U973" s="459"/>
      <c r="V973" s="460"/>
      <c r="W973" s="466"/>
      <c r="X973" s="462"/>
      <c r="Y973" s="452"/>
      <c r="Z973" s="458"/>
      <c r="AA973" s="453"/>
      <c r="AB973" s="619">
        <v>3200000</v>
      </c>
      <c r="AC973" s="453"/>
      <c r="AD973" s="465"/>
      <c r="AE973" s="295">
        <v>0</v>
      </c>
      <c r="AF973" s="295">
        <v>0</v>
      </c>
      <c r="AG973" s="453"/>
      <c r="AH973" s="453" t="s">
        <v>5672</v>
      </c>
      <c r="AI973" s="453">
        <v>3142680086</v>
      </c>
      <c r="AJ973" s="613" t="s">
        <v>5673</v>
      </c>
      <c r="AK973" s="477">
        <v>37473</v>
      </c>
      <c r="AL973" s="452">
        <v>24</v>
      </c>
      <c r="AM973" s="466" t="s">
        <v>434</v>
      </c>
      <c r="AN973" s="466" t="s">
        <v>5661</v>
      </c>
    </row>
    <row r="974" spans="1:40" ht="17.25" customHeight="1" x14ac:dyDescent="0.3">
      <c r="A974" s="591">
        <v>973</v>
      </c>
      <c r="B974" s="527"/>
      <c r="C974" s="453"/>
      <c r="D974" s="480"/>
      <c r="E974" s="452"/>
      <c r="F974" s="455"/>
      <c r="G974" s="547"/>
      <c r="H974" s="557"/>
      <c r="I974" s="453"/>
      <c r="J974" s="511"/>
      <c r="K974" s="535"/>
      <c r="L974" s="457"/>
      <c r="M974" s="457"/>
      <c r="N974" s="458"/>
      <c r="O974" s="557"/>
      <c r="P974" s="462"/>
      <c r="Q974" s="452"/>
      <c r="R974" s="462"/>
      <c r="S974" s="452"/>
      <c r="T974" s="504"/>
      <c r="U974" s="459"/>
      <c r="V974" s="460"/>
      <c r="W974" s="466"/>
      <c r="X974" s="462"/>
      <c r="Y974" s="452"/>
      <c r="Z974" s="458"/>
      <c r="AA974" s="453"/>
      <c r="AB974" s="619"/>
      <c r="AC974" s="453"/>
      <c r="AD974" s="465"/>
      <c r="AE974" s="295">
        <v>0</v>
      </c>
      <c r="AF974" s="295">
        <v>0</v>
      </c>
      <c r="AG974" s="453"/>
      <c r="AH974" s="453"/>
      <c r="AI974" s="453"/>
      <c r="AJ974" s="613"/>
      <c r="AK974" s="477"/>
      <c r="AL974" s="452"/>
      <c r="AM974" s="466"/>
      <c r="AN974" s="466"/>
    </row>
    <row r="975" spans="1:40" ht="17.25" customHeight="1" x14ac:dyDescent="0.3">
      <c r="A975" s="591">
        <v>974</v>
      </c>
      <c r="B975" s="527"/>
      <c r="C975" s="453"/>
      <c r="D975" s="480"/>
      <c r="E975" s="452"/>
      <c r="F975" s="455"/>
      <c r="G975" s="547"/>
      <c r="H975" s="557"/>
      <c r="I975" s="453"/>
      <c r="J975" s="511"/>
      <c r="K975" s="535"/>
      <c r="L975" s="457"/>
      <c r="M975" s="457"/>
      <c r="N975" s="458"/>
      <c r="O975" s="557"/>
      <c r="P975" s="462"/>
      <c r="Q975" s="452"/>
      <c r="R975" s="462"/>
      <c r="S975" s="452"/>
      <c r="T975" s="504"/>
      <c r="U975" s="459"/>
      <c r="V975" s="460"/>
      <c r="W975" s="466"/>
      <c r="X975" s="462"/>
      <c r="Y975" s="452"/>
      <c r="Z975" s="458"/>
      <c r="AA975" s="453"/>
      <c r="AB975" s="619"/>
      <c r="AC975" s="453"/>
      <c r="AD975" s="465"/>
      <c r="AE975" s="295">
        <v>0</v>
      </c>
      <c r="AF975" s="295">
        <v>0</v>
      </c>
      <c r="AG975" s="453"/>
      <c r="AH975" s="453"/>
      <c r="AI975" s="453"/>
      <c r="AJ975" s="613"/>
      <c r="AK975" s="477"/>
      <c r="AL975" s="452"/>
      <c r="AM975" s="466"/>
      <c r="AN975" s="466"/>
    </row>
    <row r="976" spans="1:40" ht="17.25" customHeight="1" x14ac:dyDescent="0.3">
      <c r="A976" s="591">
        <v>975</v>
      </c>
      <c r="B976" s="527"/>
      <c r="C976" s="453"/>
      <c r="D976" s="480"/>
      <c r="E976" s="452"/>
      <c r="F976" s="455"/>
      <c r="G976" s="547"/>
      <c r="H976" s="557"/>
      <c r="I976" s="453"/>
      <c r="J976" s="511"/>
      <c r="K976" s="535"/>
      <c r="L976" s="457"/>
      <c r="M976" s="457"/>
      <c r="N976" s="458"/>
      <c r="O976" s="557"/>
      <c r="P976" s="462"/>
      <c r="Q976" s="452"/>
      <c r="R976" s="462"/>
      <c r="S976" s="452"/>
      <c r="T976" s="504"/>
      <c r="U976" s="459"/>
      <c r="V976" s="460"/>
      <c r="W976" s="466"/>
      <c r="X976" s="462"/>
      <c r="Y976" s="452"/>
      <c r="Z976" s="458"/>
      <c r="AA976" s="453"/>
      <c r="AB976" s="619"/>
      <c r="AC976" s="453"/>
      <c r="AD976" s="465"/>
      <c r="AE976" s="295">
        <v>0</v>
      </c>
      <c r="AF976" s="295">
        <v>0</v>
      </c>
      <c r="AG976" s="453"/>
      <c r="AH976" s="453"/>
      <c r="AI976" s="453"/>
      <c r="AJ976" s="613"/>
      <c r="AK976" s="477"/>
      <c r="AL976" s="452"/>
      <c r="AM976" s="466"/>
      <c r="AN976" s="466"/>
    </row>
    <row r="977" spans="1:40" ht="17.25" customHeight="1" x14ac:dyDescent="0.3">
      <c r="A977" s="591">
        <v>976</v>
      </c>
      <c r="B977" s="527"/>
      <c r="C977" s="453"/>
      <c r="D977" s="480"/>
      <c r="E977" s="452"/>
      <c r="F977" s="455"/>
      <c r="G977" s="547"/>
      <c r="H977" s="557"/>
      <c r="I977" s="453"/>
      <c r="J977" s="511"/>
      <c r="K977" s="535"/>
      <c r="L977" s="457"/>
      <c r="M977" s="457"/>
      <c r="N977" s="458"/>
      <c r="O977" s="557"/>
      <c r="P977" s="462"/>
      <c r="Q977" s="452"/>
      <c r="R977" s="462"/>
      <c r="S977" s="452"/>
      <c r="T977" s="504"/>
      <c r="U977" s="459"/>
      <c r="V977" s="460"/>
      <c r="W977" s="466"/>
      <c r="X977" s="462"/>
      <c r="Y977" s="452"/>
      <c r="Z977" s="458"/>
      <c r="AA977" s="453"/>
      <c r="AB977" s="619"/>
      <c r="AC977" s="453"/>
      <c r="AD977" s="465"/>
      <c r="AE977" s="295">
        <v>0</v>
      </c>
      <c r="AF977" s="295">
        <v>0</v>
      </c>
      <c r="AG977" s="453"/>
      <c r="AH977" s="453"/>
      <c r="AI977" s="453"/>
      <c r="AJ977" s="613"/>
      <c r="AK977" s="477"/>
      <c r="AL977" s="452"/>
      <c r="AM977" s="466"/>
      <c r="AN977" s="466"/>
    </row>
    <row r="978" spans="1:40" ht="17.25" customHeight="1" x14ac:dyDescent="0.3">
      <c r="A978" s="591">
        <v>977</v>
      </c>
      <c r="B978" s="527"/>
      <c r="C978" s="453"/>
      <c r="D978" s="480"/>
      <c r="E978" s="452"/>
      <c r="F978" s="455"/>
      <c r="G978" s="547"/>
      <c r="H978" s="557"/>
      <c r="I978" s="453"/>
      <c r="J978" s="511"/>
      <c r="K978" s="535"/>
      <c r="L978" s="457"/>
      <c r="M978" s="457"/>
      <c r="N978" s="458"/>
      <c r="O978" s="557"/>
      <c r="P978" s="462"/>
      <c r="Q978" s="452"/>
      <c r="R978" s="462"/>
      <c r="S978" s="452"/>
      <c r="T978" s="504"/>
      <c r="U978" s="459"/>
      <c r="V978" s="460"/>
      <c r="W978" s="466"/>
      <c r="X978" s="462"/>
      <c r="Y978" s="452"/>
      <c r="Z978" s="458"/>
      <c r="AA978" s="453"/>
      <c r="AB978" s="619"/>
      <c r="AC978" s="453"/>
      <c r="AD978" s="465"/>
      <c r="AE978" s="295">
        <v>0</v>
      </c>
      <c r="AF978" s="295">
        <v>0</v>
      </c>
      <c r="AG978" s="453"/>
      <c r="AH978" s="453"/>
      <c r="AI978" s="453"/>
      <c r="AJ978" s="613"/>
      <c r="AK978" s="477"/>
      <c r="AL978" s="452"/>
      <c r="AM978" s="466"/>
      <c r="AN978" s="466"/>
    </row>
    <row r="979" spans="1:40" ht="17.25" customHeight="1" x14ac:dyDescent="0.3">
      <c r="A979" s="591">
        <v>978</v>
      </c>
      <c r="B979" s="527"/>
      <c r="C979" s="453"/>
      <c r="D979" s="480"/>
      <c r="E979" s="452"/>
      <c r="F979" s="455"/>
      <c r="G979" s="547"/>
      <c r="H979" s="557"/>
      <c r="I979" s="453"/>
      <c r="J979" s="511"/>
      <c r="K979" s="535"/>
      <c r="L979" s="457"/>
      <c r="M979" s="457"/>
      <c r="N979" s="458"/>
      <c r="O979" s="557"/>
      <c r="P979" s="462"/>
      <c r="Q979" s="452"/>
      <c r="R979" s="462"/>
      <c r="S979" s="452"/>
      <c r="T979" s="504"/>
      <c r="U979" s="459"/>
      <c r="V979" s="460"/>
      <c r="W979" s="466"/>
      <c r="X979" s="462"/>
      <c r="Y979" s="452"/>
      <c r="Z979" s="458"/>
      <c r="AA979" s="453"/>
      <c r="AB979" s="619"/>
      <c r="AC979" s="453"/>
      <c r="AD979" s="465"/>
      <c r="AE979" s="295">
        <v>0</v>
      </c>
      <c r="AF979" s="295">
        <v>0</v>
      </c>
      <c r="AG979" s="453"/>
      <c r="AH979" s="453"/>
      <c r="AI979" s="453"/>
      <c r="AJ979" s="613"/>
      <c r="AK979" s="477"/>
      <c r="AL979" s="452"/>
      <c r="AM979" s="466"/>
      <c r="AN979" s="466"/>
    </row>
    <row r="980" spans="1:40" ht="17.25" customHeight="1" x14ac:dyDescent="0.3">
      <c r="A980" s="591">
        <v>979</v>
      </c>
      <c r="B980" s="527"/>
      <c r="C980" s="453"/>
      <c r="D980" s="480"/>
      <c r="E980" s="452"/>
      <c r="F980" s="455"/>
      <c r="G980" s="547"/>
      <c r="H980" s="557"/>
      <c r="I980" s="453"/>
      <c r="J980" s="511"/>
      <c r="K980" s="535"/>
      <c r="L980" s="457"/>
      <c r="M980" s="457"/>
      <c r="N980" s="458"/>
      <c r="O980" s="557"/>
      <c r="P980" s="462"/>
      <c r="Q980" s="452"/>
      <c r="R980" s="462"/>
      <c r="S980" s="452"/>
      <c r="T980" s="504"/>
      <c r="U980" s="459"/>
      <c r="V980" s="460"/>
      <c r="W980" s="466"/>
      <c r="X980" s="462"/>
      <c r="Y980" s="452"/>
      <c r="Z980" s="458"/>
      <c r="AA980" s="453"/>
      <c r="AB980" s="619"/>
      <c r="AC980" s="453"/>
      <c r="AD980" s="465"/>
      <c r="AE980" s="295">
        <v>0</v>
      </c>
      <c r="AF980" s="295">
        <v>0</v>
      </c>
      <c r="AG980" s="453"/>
      <c r="AH980" s="453"/>
      <c r="AI980" s="453"/>
      <c r="AJ980" s="613"/>
      <c r="AK980" s="477"/>
      <c r="AL980" s="452"/>
      <c r="AM980" s="466"/>
      <c r="AN980" s="466"/>
    </row>
    <row r="981" spans="1:40" ht="17.25" customHeight="1" x14ac:dyDescent="0.3">
      <c r="A981" s="591">
        <v>980</v>
      </c>
      <c r="B981" s="527"/>
      <c r="C981" s="453"/>
      <c r="D981" s="453"/>
      <c r="E981" s="452"/>
      <c r="F981" s="455"/>
      <c r="G981" s="547"/>
      <c r="H981" s="456"/>
      <c r="I981" s="453"/>
      <c r="J981" s="456"/>
      <c r="K981" s="535"/>
      <c r="L981" s="457"/>
      <c r="M981" s="457"/>
      <c r="N981" s="458"/>
      <c r="O981" s="488"/>
      <c r="P981" s="462"/>
      <c r="Q981" s="452"/>
      <c r="R981" s="462"/>
      <c r="S981" s="452"/>
      <c r="T981" s="504"/>
      <c r="U981" s="459"/>
      <c r="V981" s="460"/>
      <c r="W981" s="466"/>
      <c r="X981" s="462"/>
      <c r="Y981" s="452"/>
      <c r="Z981" s="458"/>
      <c r="AA981" s="453"/>
      <c r="AB981" s="464"/>
      <c r="AC981" s="453"/>
      <c r="AD981" s="465"/>
      <c r="AE981" s="295">
        <v>0</v>
      </c>
      <c r="AF981" s="295">
        <v>0</v>
      </c>
      <c r="AG981" s="453"/>
      <c r="AH981" s="453"/>
      <c r="AI981" s="453"/>
      <c r="AJ981" s="453"/>
      <c r="AK981" s="481"/>
      <c r="AL981" s="452"/>
      <c r="AM981" s="466"/>
      <c r="AN981" s="452"/>
    </row>
    <row r="982" spans="1:40" ht="17.25" customHeight="1" x14ac:dyDescent="0.3">
      <c r="A982" s="591">
        <v>981</v>
      </c>
      <c r="B982" s="527"/>
      <c r="C982" s="453"/>
      <c r="D982" s="453"/>
      <c r="E982" s="452"/>
      <c r="F982" s="455"/>
      <c r="G982" s="547"/>
      <c r="H982" s="456"/>
      <c r="I982" s="453"/>
      <c r="J982" s="456"/>
      <c r="K982" s="535"/>
      <c r="L982" s="457"/>
      <c r="M982" s="457"/>
      <c r="N982" s="458"/>
      <c r="O982" s="488"/>
      <c r="P982" s="462"/>
      <c r="Q982" s="452"/>
      <c r="R982" s="462"/>
      <c r="S982" s="452"/>
      <c r="T982" s="504"/>
      <c r="U982" s="459"/>
      <c r="V982" s="460"/>
      <c r="W982" s="466"/>
      <c r="X982" s="462"/>
      <c r="Y982" s="452"/>
      <c r="Z982" s="458"/>
      <c r="AA982" s="453"/>
      <c r="AB982" s="464"/>
      <c r="AC982" s="453"/>
      <c r="AD982" s="465"/>
      <c r="AE982" s="295">
        <v>0</v>
      </c>
      <c r="AF982" s="295">
        <v>0</v>
      </c>
      <c r="AG982" s="453"/>
      <c r="AH982" s="453"/>
      <c r="AI982" s="453"/>
      <c r="AJ982" s="453"/>
      <c r="AK982" s="481"/>
      <c r="AL982" s="452"/>
      <c r="AM982" s="466"/>
      <c r="AN982" s="452"/>
    </row>
    <row r="983" spans="1:40" ht="17.25" customHeight="1" x14ac:dyDescent="0.3">
      <c r="A983" s="584"/>
    </row>
    <row r="984" spans="1:40" ht="17.25" customHeight="1" x14ac:dyDescent="0.3">
      <c r="A984" s="584"/>
    </row>
    <row r="985" spans="1:40" ht="17.25" customHeight="1" x14ac:dyDescent="0.3">
      <c r="A985" s="584"/>
    </row>
    <row r="986" spans="1:40" ht="17.25" customHeight="1" x14ac:dyDescent="0.3">
      <c r="A986" s="584"/>
    </row>
    <row r="987" spans="1:40" ht="17.25" customHeight="1" x14ac:dyDescent="0.3">
      <c r="A987" s="584"/>
    </row>
    <row r="988" spans="1:40" ht="17.25" customHeight="1" x14ac:dyDescent="0.3">
      <c r="A988" s="584"/>
    </row>
    <row r="989" spans="1:40" ht="17.25" customHeight="1" x14ac:dyDescent="0.3">
      <c r="A989" s="584"/>
    </row>
    <row r="990" spans="1:40" ht="17.25" customHeight="1" x14ac:dyDescent="0.3">
      <c r="A990" s="584"/>
    </row>
    <row r="991" spans="1:40" ht="17.25" customHeight="1" x14ac:dyDescent="0.3">
      <c r="A991" s="584"/>
    </row>
    <row r="992" spans="1:40" ht="17.25" customHeight="1" x14ac:dyDescent="0.3">
      <c r="A992" s="584"/>
    </row>
    <row r="993" spans="1:1" ht="17.25" customHeight="1" x14ac:dyDescent="0.3">
      <c r="A993" s="584"/>
    </row>
    <row r="994" spans="1:1" ht="17.25" customHeight="1" x14ac:dyDescent="0.3">
      <c r="A994" s="584"/>
    </row>
    <row r="995" spans="1:1" ht="17.25" customHeight="1" x14ac:dyDescent="0.3">
      <c r="A995" s="584"/>
    </row>
    <row r="996" spans="1:1" ht="17.25" customHeight="1" x14ac:dyDescent="0.3">
      <c r="A996" s="584"/>
    </row>
    <row r="997" spans="1:1" ht="17.25" customHeight="1" x14ac:dyDescent="0.3">
      <c r="A997" s="584"/>
    </row>
    <row r="998" spans="1:1" ht="17.25" customHeight="1" x14ac:dyDescent="0.3">
      <c r="A998" s="584"/>
    </row>
    <row r="999" spans="1:1" ht="17.25" customHeight="1" x14ac:dyDescent="0.3">
      <c r="A999" s="584"/>
    </row>
    <row r="1000" spans="1:1" ht="17.25" customHeight="1" x14ac:dyDescent="0.3">
      <c r="A1000" s="584"/>
    </row>
    <row r="1001" spans="1:1" ht="17.25" customHeight="1" x14ac:dyDescent="0.3">
      <c r="A1001" s="584"/>
    </row>
  </sheetData>
  <autoFilter ref="A1:AX924" xr:uid="{E0CDCE43-84A7-4431-AC04-FFE0811A816E}"/>
  <phoneticPr fontId="6" type="noConversion"/>
  <hyperlinks>
    <hyperlink ref="AJ73" r:id="rId1" xr:uid="{6B7AEA55-F92A-4510-B1A6-02CAF143F96C}"/>
    <hyperlink ref="AJ74" r:id="rId2" xr:uid="{AF9A6AC6-CC07-4468-BFDC-D50131059E7F}"/>
    <hyperlink ref="AJ75" r:id="rId3" xr:uid="{D4AE19EE-CB30-42C2-8D0C-1209E0B3CC66}"/>
    <hyperlink ref="AJ76" r:id="rId4" xr:uid="{F4653E68-9B00-4572-BD64-24B09D4209E3}"/>
    <hyperlink ref="AJ77" r:id="rId5" xr:uid="{14A38BE4-2AF0-49FF-AC31-A688D5D0B1DC}"/>
    <hyperlink ref="AJ78" r:id="rId6" xr:uid="{242A16DF-B654-4069-83F9-393E66E16005}"/>
    <hyperlink ref="AJ79" r:id="rId7" xr:uid="{6E416AA1-B6FF-4BAD-BFEA-80FE7B7FE7F3}"/>
    <hyperlink ref="AJ80" r:id="rId8" xr:uid="{322A17EB-818C-4418-9FE3-5A889F7C9387}"/>
    <hyperlink ref="AJ81" r:id="rId9" xr:uid="{479F05F8-36E0-428D-9A21-B716174DCA29}"/>
    <hyperlink ref="AJ82" r:id="rId10" xr:uid="{0A028EA1-5ED7-4B38-8A0E-474FE7ACFBE7}"/>
    <hyperlink ref="AJ2" r:id="rId11" xr:uid="{6C231BAF-8290-4DA0-A9DA-52B4F4B0F93B}"/>
    <hyperlink ref="AJ3" r:id="rId12" xr:uid="{C17CF7DC-1EAA-4EBA-9221-CD0562CECF49}"/>
    <hyperlink ref="AJ4" r:id="rId13" xr:uid="{7C10B794-00DC-4B3E-AF99-B1FBD74CA839}"/>
    <hyperlink ref="AJ5" r:id="rId14" xr:uid="{AFC06AAA-1370-46F8-B367-130C398B167F}"/>
    <hyperlink ref="AJ6" r:id="rId15" xr:uid="{03AA086E-FDAE-47C4-B93B-2230D7A5B2FC}"/>
    <hyperlink ref="AJ7" r:id="rId16" xr:uid="{F97F7392-35EF-4602-9011-0AF9D21EA428}"/>
    <hyperlink ref="AJ8" r:id="rId17" xr:uid="{8BD86209-0B11-49DD-8FC7-9B7ABD0A88AF}"/>
    <hyperlink ref="AJ9" r:id="rId18" xr:uid="{7F86C570-FB50-43AC-87BB-DF7BB1531EF9}"/>
    <hyperlink ref="AJ10" r:id="rId19" xr:uid="{90FC2A04-7FB7-4ED4-A49C-712621D8A67F}"/>
    <hyperlink ref="AJ11" r:id="rId20" xr:uid="{7C7E716A-15AF-4ECD-99FA-1973EA6DCBA8}"/>
    <hyperlink ref="AJ12" r:id="rId21" xr:uid="{4B712B0F-3264-40CD-A82C-478CE8466896}"/>
    <hyperlink ref="AJ13" r:id="rId22" xr:uid="{03108A00-E74F-4045-B288-0E4682C2E887}"/>
    <hyperlink ref="AJ14" r:id="rId23" xr:uid="{17FC8646-90B4-47C1-ADC1-B2FB00D31DA4}"/>
    <hyperlink ref="AJ15" r:id="rId24" xr:uid="{2AA19E84-CC5A-440A-82F2-E4A834A82A7F}"/>
    <hyperlink ref="AJ16" r:id="rId25" xr:uid="{A344D1DD-9A8C-4C1C-A940-49DEB8B1E269}"/>
    <hyperlink ref="AJ17" r:id="rId26" xr:uid="{A1FBCC9D-78D3-4B4F-A4DF-61E5F57D1603}"/>
    <hyperlink ref="AJ18" r:id="rId27" xr:uid="{6A998B0A-B1E9-4D52-9D5C-9C03037758D2}"/>
    <hyperlink ref="AJ19" r:id="rId28" xr:uid="{FC073D4E-6AD3-498C-92B0-82813072569D}"/>
    <hyperlink ref="AJ20" r:id="rId29" xr:uid="{6AEBA12E-8AF9-4E01-ACB9-B783327E0803}"/>
    <hyperlink ref="AJ22" r:id="rId30" xr:uid="{9B5388B7-717C-49FD-AA25-F8F13DD6EE95}"/>
    <hyperlink ref="AJ68" r:id="rId31" xr:uid="{0DCC08F8-CF3A-43A8-BC41-06D259D92B56}"/>
    <hyperlink ref="AJ23" r:id="rId32" xr:uid="{F0C1383B-EA3D-46C0-B440-BE97C488DC5A}"/>
    <hyperlink ref="AJ24" r:id="rId33" xr:uid="{0E519FC8-2A8D-450E-B5CD-D9CE53140457}"/>
    <hyperlink ref="AJ21" r:id="rId34" xr:uid="{7B91B884-AA77-4886-BC44-8B78F1552F35}"/>
    <hyperlink ref="AJ26" r:id="rId35" xr:uid="{59B3FC56-D82A-4E57-9B13-C56F8A597418}"/>
    <hyperlink ref="AJ28" r:id="rId36" xr:uid="{8353C0B0-BEC6-4E54-A392-BB35A73E5F37}"/>
    <hyperlink ref="AJ29" r:id="rId37" xr:uid="{4A14856C-1954-45C1-AEEE-3DE11EE24FAE}"/>
    <hyperlink ref="AJ30" r:id="rId38" xr:uid="{9C29E024-353E-4AF5-A271-7D7D6C547891}"/>
    <hyperlink ref="AJ31" r:id="rId39" xr:uid="{3E9EC5A8-F0DB-4036-84AA-6E3882A49ACC}"/>
    <hyperlink ref="AJ32" r:id="rId40" xr:uid="{C80DD41F-CEB3-40C5-9071-76EDA3728D25}"/>
    <hyperlink ref="AJ83" r:id="rId41" xr:uid="{B40244EC-F662-4E89-AB4D-2F071B7ED5BE}"/>
    <hyperlink ref="AJ84" r:id="rId42" xr:uid="{FD9A7284-B21D-4A86-B68E-93A3CD1CEDFA}"/>
    <hyperlink ref="AJ85" r:id="rId43" xr:uid="{49440CD7-07C3-48E7-B81F-01F5452298EB}"/>
    <hyperlink ref="AJ86" r:id="rId44" xr:uid="{61898F16-CC56-4F07-BB95-454FCB941847}"/>
    <hyperlink ref="AJ87" r:id="rId45" xr:uid="{A5940116-6614-4754-85FB-5DDB352AB602}"/>
    <hyperlink ref="AJ88" r:id="rId46" display="eidylorrnaherrerareina@gmail.com" xr:uid="{D561C948-7736-4F37-9389-5D7D678E660C}"/>
    <hyperlink ref="AJ89" r:id="rId47" xr:uid="{C9703877-0BBF-4E98-913A-10F8F46256C1}"/>
    <hyperlink ref="AJ90" r:id="rId48" xr:uid="{334FDF48-0E5C-4AD3-A576-69F40222F9B9}"/>
    <hyperlink ref="AJ91" r:id="rId49" xr:uid="{A13BD76A-90EC-488F-BE98-BB300CB38476}"/>
    <hyperlink ref="AJ92" r:id="rId50" xr:uid="{3BAEBA5E-DF6A-425C-9BCB-9AFD1083B8BE}"/>
    <hyperlink ref="AJ33" r:id="rId51" xr:uid="{BAEF3EAB-BD4C-4390-8BCE-D365782AE9A1}"/>
    <hyperlink ref="AJ34" r:id="rId52" xr:uid="{2E83F32B-6DAC-4F17-8C77-CD1219E5FCFA}"/>
    <hyperlink ref="AJ35" r:id="rId53" xr:uid="{18DC90E1-DB43-401B-9523-0592F47CAF6D}"/>
    <hyperlink ref="AJ36" r:id="rId54" xr:uid="{958400BF-6BBF-4B0F-A7B1-16AC25430824}"/>
    <hyperlink ref="AJ37" r:id="rId55" xr:uid="{76576666-2D08-4BB8-A969-A3714ACB8DD5}"/>
    <hyperlink ref="AJ38" r:id="rId56" xr:uid="{41980935-B99F-45C3-B799-53F14FA0258F}"/>
    <hyperlink ref="AJ39" r:id="rId57" xr:uid="{4FCA8056-A063-4D0D-88E4-4BCE1D7EF74B}"/>
    <hyperlink ref="AJ40" r:id="rId58" xr:uid="{BD7B0231-AC54-4DF5-B2B8-FC8C0E7FC517}"/>
    <hyperlink ref="AJ41" r:id="rId59" xr:uid="{99C0A863-AC86-4458-9D6C-6B743264C5C4}"/>
    <hyperlink ref="AJ42" r:id="rId60" xr:uid="{9939537D-D676-4699-98BE-624A99AA671E}"/>
    <hyperlink ref="AJ43" r:id="rId61" xr:uid="{E182EBDE-B82C-4323-8FEC-821C5273BBFD}"/>
    <hyperlink ref="AJ44" r:id="rId62" xr:uid="{C4056676-D948-4FBA-AE25-1D4A5FC94083}"/>
    <hyperlink ref="AJ45" r:id="rId63" xr:uid="{61E2573B-5FD6-436E-A7FA-EF84DA14F183}"/>
    <hyperlink ref="AJ46" r:id="rId64" xr:uid="{3E8B8314-0AE9-4AC0-B5FE-421FC55BA469}"/>
    <hyperlink ref="AJ47" r:id="rId65" xr:uid="{EF08D102-8F11-4A8B-A902-D712C51E23B3}"/>
    <hyperlink ref="AJ48" r:id="rId66" xr:uid="{D7E9CBBD-322A-4F1F-8A04-6937BF7DC716}"/>
    <hyperlink ref="AJ49" r:id="rId67" xr:uid="{9B72BFD7-EF31-465F-8CD5-CD9FF4A89B73}"/>
    <hyperlink ref="AJ50" r:id="rId68" xr:uid="{C4567A23-6EDA-4FE4-BBA6-8BB6EC68AB39}"/>
    <hyperlink ref="AJ51" r:id="rId69" xr:uid="{B430DE10-36ED-40C9-85B7-E0F582BD1112}"/>
    <hyperlink ref="AJ52" r:id="rId70" xr:uid="{1BEB5052-A33D-4A14-9FFD-F2108FAC1FA7}"/>
    <hyperlink ref="AJ53" r:id="rId71" xr:uid="{6AAC735F-C1EB-481D-9111-BE4548712837}"/>
    <hyperlink ref="AJ54" r:id="rId72" xr:uid="{E48BCD24-C35D-4A0B-84AF-D685EFFB534F}"/>
    <hyperlink ref="AJ55" r:id="rId73" xr:uid="{0FC43EF5-DC8B-4ECA-B72C-4D13E02D6FEF}"/>
    <hyperlink ref="AJ56" r:id="rId74" xr:uid="{9682DD86-77C3-4D61-9B46-2EAD8C64C321}"/>
    <hyperlink ref="AJ57" r:id="rId75" xr:uid="{5E75A298-5E14-46F1-8B24-510A2F506D18}"/>
    <hyperlink ref="AJ58" r:id="rId76" xr:uid="{C29C01E8-5E8E-4CD5-B81D-0F1FB66CF243}"/>
    <hyperlink ref="AJ59" r:id="rId77" xr:uid="{2DAF5BCD-CAA3-482A-9ABC-5231FE4A5858}"/>
    <hyperlink ref="AJ60" r:id="rId78" xr:uid="{4EEF3CE5-EBF2-4032-A107-FD5B3EEDEB2C}"/>
    <hyperlink ref="AJ93" r:id="rId79" xr:uid="{D9032D34-A065-40A5-9986-76702C7AB7B9}"/>
    <hyperlink ref="AJ94" r:id="rId80" xr:uid="{21CA6770-820D-473C-84DF-FF6DFDE29F5D}"/>
    <hyperlink ref="AJ95" r:id="rId81" xr:uid="{C5118562-3CFA-4EB2-A3F5-C9BC6319B05E}"/>
    <hyperlink ref="AJ96" r:id="rId82" xr:uid="{AAF84F10-B6EF-4A23-8493-D63D6704B26A}"/>
    <hyperlink ref="AJ97" r:id="rId83" xr:uid="{6BE04CE4-F154-4B49-98B7-FBF467B1E367}"/>
    <hyperlink ref="AJ98" r:id="rId84" xr:uid="{2BA148FE-4F76-4F15-ACCB-BF64EB2AF83A}"/>
    <hyperlink ref="AJ61" r:id="rId85" xr:uid="{CC2B9644-79C8-4C2E-A714-D9A21F01705B}"/>
    <hyperlink ref="AJ828" r:id="rId86" xr:uid="{5F2F89D2-F92E-4AEE-861D-120EE09594E9}"/>
    <hyperlink ref="AJ63" r:id="rId87" xr:uid="{46F6927C-8DDD-4841-AE79-508DD407B2FD}"/>
    <hyperlink ref="AJ64" r:id="rId88" xr:uid="{0A55F1A3-81E4-4621-88B4-70E441F3ACD0}"/>
    <hyperlink ref="AJ99" r:id="rId89" xr:uid="{D3813361-5C34-47FA-8DB5-0EF3F69C212B}"/>
    <hyperlink ref="AJ100" r:id="rId90" xr:uid="{CE7D58E2-1EFF-4129-993A-6D8AA10FDB3F}"/>
    <hyperlink ref="AJ101" r:id="rId91" xr:uid="{6E0A4C27-55D7-44B4-B5D7-7B6251FE1B57}"/>
    <hyperlink ref="AJ102" r:id="rId92" xr:uid="{CFA543C0-8602-49D6-A753-2A9B9022CF68}"/>
    <hyperlink ref="AJ103" r:id="rId93" xr:uid="{B918C152-5E2E-41D5-9134-38BF8348FC9B}"/>
    <hyperlink ref="AJ104" r:id="rId94" xr:uid="{0A7E2350-FBC2-4952-B6D2-14B591430947}"/>
    <hyperlink ref="AJ105" r:id="rId95" xr:uid="{E5DE5962-BBA7-4FC6-97D3-9160B7BCAE19}"/>
    <hyperlink ref="AJ106" r:id="rId96" xr:uid="{4DE49716-3A38-446B-AFF4-A4E60B3EA933}"/>
    <hyperlink ref="AJ107" r:id="rId97" xr:uid="{A7601F9E-9B3B-4785-A715-2F27C8E490BE}"/>
    <hyperlink ref="AJ108" r:id="rId98" xr:uid="{5935A0D5-67C5-4AF1-9952-C24A8F235CD5}"/>
    <hyperlink ref="AJ109" r:id="rId99" xr:uid="{51F9E494-0C56-4FCE-9362-96689E0F075A}"/>
    <hyperlink ref="AJ110" r:id="rId100" xr:uid="{9AF54DF7-9925-453D-B189-4BDB6DDD335F}"/>
    <hyperlink ref="AJ111" r:id="rId101" xr:uid="{37E56556-FBAD-4915-847C-FDC6FAA222B3}"/>
    <hyperlink ref="AJ112" r:id="rId102" xr:uid="{999CA45E-88A5-48FA-BE22-5B72873F53FB}"/>
    <hyperlink ref="AJ113" r:id="rId103" xr:uid="{968B2102-0222-4B72-90A1-9176F2792B54}"/>
    <hyperlink ref="AJ114" r:id="rId104" xr:uid="{0C814659-64D4-40B4-9B00-22401C2EFFB0}"/>
    <hyperlink ref="AJ65" r:id="rId105" xr:uid="{D4E4F9C4-9508-48BC-847E-7C79D375B3FC}"/>
    <hyperlink ref="AJ66" r:id="rId106" xr:uid="{ED663B91-2FFA-41A4-8094-D2D309D7869C}"/>
    <hyperlink ref="AJ67" r:id="rId107" xr:uid="{63F4CE77-209E-4515-AFA9-0BF125093798}"/>
    <hyperlink ref="AJ69" r:id="rId108" xr:uid="{BE7339C7-BE6E-42B9-8DCB-CB6CC768CDB2}"/>
    <hyperlink ref="AJ70" r:id="rId109" xr:uid="{26CB4BBD-1C15-4C98-889E-9B59ABDB2C84}"/>
    <hyperlink ref="AJ71" r:id="rId110" xr:uid="{1065564F-DC18-4070-AA76-E66EDDCBFE95}"/>
    <hyperlink ref="AJ72" r:id="rId111" xr:uid="{0F99002A-6F3A-4DBA-A825-7E82527A2AC0}"/>
    <hyperlink ref="AJ115" r:id="rId112" xr:uid="{E0955843-AE82-4D77-9E1D-3E6A29326ABF}"/>
    <hyperlink ref="AJ116" r:id="rId113" xr:uid="{3DFACC5E-8971-4911-9581-FF49BCE2766C}"/>
    <hyperlink ref="AJ117" r:id="rId114" xr:uid="{BB818A3C-C1BD-4D43-8F2B-BE1615FAAA8A}"/>
    <hyperlink ref="AJ118" r:id="rId115" xr:uid="{46CA2030-A32F-4CA4-9F25-87E093AC5D26}"/>
    <hyperlink ref="AJ119" r:id="rId116" xr:uid="{C516C58E-A6B1-4037-AE53-A9BA23D96B8F}"/>
    <hyperlink ref="AJ120" r:id="rId117" xr:uid="{6267A24A-0766-44BE-84C1-26737DC89A50}"/>
    <hyperlink ref="AJ121" r:id="rId118" xr:uid="{D0813601-FD0B-4EB6-B65A-3384A99735A7}"/>
    <hyperlink ref="AJ122" r:id="rId119" xr:uid="{7DEFA606-4CE5-429F-8E67-6F4E0E164595}"/>
    <hyperlink ref="AJ123" r:id="rId120" xr:uid="{C1CF5DC9-39DE-4BA5-9914-A4C2BED528F5}"/>
    <hyperlink ref="AJ124" r:id="rId121" xr:uid="{FBD910D6-F1DE-45CB-B9F5-E90E32075803}"/>
    <hyperlink ref="AJ125" r:id="rId122" xr:uid="{3E67132D-99DE-4DAA-B128-EE4F1D6F153C}"/>
    <hyperlink ref="AJ126" r:id="rId123" xr:uid="{226815D0-F3A2-46BE-8249-57181ACD594C}"/>
    <hyperlink ref="AJ127" r:id="rId124" xr:uid="{F77D60E0-5752-42C9-84FC-436DB7717D1C}"/>
    <hyperlink ref="AJ128" r:id="rId125" xr:uid="{7F837892-2DCD-436E-886F-B051CB0B3570}"/>
    <hyperlink ref="AJ129" r:id="rId126" xr:uid="{316117E7-B405-4510-89FB-E78EB0DB29F0}"/>
    <hyperlink ref="AJ130" r:id="rId127" xr:uid="{2E3D6F25-357E-4934-BB64-90A7783C0512}"/>
    <hyperlink ref="AJ131" r:id="rId128" xr:uid="{C810E476-C280-4D36-9758-30D30B29ADEF}"/>
    <hyperlink ref="AJ132" r:id="rId129" xr:uid="{24142E60-6196-4AC0-B972-0BDFC79F1521}"/>
    <hyperlink ref="AJ133" r:id="rId130" xr:uid="{24C83D7B-CF2E-4B61-B609-E51269E2D884}"/>
    <hyperlink ref="AJ134" r:id="rId131" xr:uid="{D31BECD5-F5DD-4103-9D8F-CA823A0FD8B4}"/>
    <hyperlink ref="AJ135" r:id="rId132" xr:uid="{AB686E2E-46A2-48ED-A496-434DEF9CA084}"/>
    <hyperlink ref="AJ136" r:id="rId133" xr:uid="{6939F819-2291-451C-ABCE-56E85C46316D}"/>
    <hyperlink ref="AJ137" r:id="rId134" xr:uid="{8C2157E2-8A75-46E3-891D-C931A1FB74BE}"/>
    <hyperlink ref="AJ138" r:id="rId135" xr:uid="{DE10A245-F62A-4A70-9FA6-793C47B49637}"/>
    <hyperlink ref="AJ139" r:id="rId136" xr:uid="{241985B2-8185-4E14-94D4-EE297E04B045}"/>
    <hyperlink ref="AJ140" r:id="rId137" xr:uid="{E1363258-39BD-4EF9-BB6B-2048F734803E}"/>
    <hyperlink ref="AJ141" r:id="rId138" xr:uid="{1921682B-D952-4854-8802-B39D1178A59D}"/>
    <hyperlink ref="AJ142" r:id="rId139" xr:uid="{092FC514-047A-4CED-9F84-2D72DEA51964}"/>
    <hyperlink ref="AJ143" r:id="rId140" xr:uid="{D2ADCF61-EAEF-4145-843F-2F7356AED98F}"/>
    <hyperlink ref="AJ144" r:id="rId141" xr:uid="{BFD0689C-D927-4F6E-A451-8595A7E8362D}"/>
    <hyperlink ref="AJ145" r:id="rId142" xr:uid="{A0FB650A-73CD-4931-B545-4838BE3DA9B8}"/>
    <hyperlink ref="AJ146" r:id="rId143" xr:uid="{9E5CA1AA-2807-430C-BD8F-79C95F2C6355}"/>
    <hyperlink ref="AJ147" r:id="rId144" xr:uid="{E122F702-E545-4E0C-BD64-C711C118CB59}"/>
    <hyperlink ref="AJ149" r:id="rId145" xr:uid="{DF7EC95A-7851-4A4A-998F-9522C512E6BE}"/>
    <hyperlink ref="AJ150" r:id="rId146" xr:uid="{588A69E4-1097-43AC-8E53-7417C129DC64}"/>
    <hyperlink ref="AJ148" r:id="rId147" xr:uid="{29538277-9532-4673-B144-45B7E6A34EBB}"/>
    <hyperlink ref="AJ151" r:id="rId148" xr:uid="{8F78841F-C77B-47A4-8DB9-CA4AFF058389}"/>
    <hyperlink ref="AJ152" r:id="rId149" xr:uid="{41381690-91E9-4CFE-A73A-8AB463BE56CC}"/>
    <hyperlink ref="AJ153" r:id="rId150" xr:uid="{E977B382-F6BA-4237-AEF6-CD08D9577EF5}"/>
    <hyperlink ref="AJ154" r:id="rId151" xr:uid="{B3030438-0737-4A58-A272-8D8259860399}"/>
    <hyperlink ref="AJ155" r:id="rId152" xr:uid="{469A92E8-D7B2-44B5-BC52-9C9EEB414980}"/>
    <hyperlink ref="AJ159" r:id="rId153" xr:uid="{D5971573-3B57-4AD5-A7C6-3E7517DDD733}"/>
    <hyperlink ref="AJ158" r:id="rId154" xr:uid="{84F403C1-CCEF-437A-9850-8BF3643E073B}"/>
    <hyperlink ref="AJ157" r:id="rId155" xr:uid="{BCD1A0A2-8E83-4655-91AC-C92CC624B758}"/>
    <hyperlink ref="AJ156" r:id="rId156" xr:uid="{89D728BD-0F3A-46DF-BEB2-181A831E4EA8}"/>
    <hyperlink ref="AJ160" r:id="rId157" xr:uid="{750E2025-72DE-4D6D-8D58-0F994456B4D4}"/>
    <hyperlink ref="AJ161" r:id="rId158" xr:uid="{70256FDC-ECD0-428E-99C3-480295BB56B7}"/>
    <hyperlink ref="AJ162" r:id="rId159" xr:uid="{A97D2FF3-828F-4424-B10E-BB949AF82DEA}"/>
    <hyperlink ref="AJ163" r:id="rId160" xr:uid="{EEA5D98F-8A88-49FD-8317-31BAA58DDA42}"/>
    <hyperlink ref="AJ164" r:id="rId161" xr:uid="{C0E52F13-075C-412B-AE56-741F44244202}"/>
    <hyperlink ref="AJ165" r:id="rId162" xr:uid="{430B145F-DD4A-4247-BEBC-9D1950E77EC9}"/>
    <hyperlink ref="AJ166" r:id="rId163" xr:uid="{10E6131F-C7C3-4D8E-9A5B-FE8C22C92458}"/>
    <hyperlink ref="AH123" r:id="rId164" display="CLAUSMIL76@HOTMAIL.COM" xr:uid="{B4304BB5-34B8-45D3-A214-100FB30192E4}"/>
    <hyperlink ref="AH26" r:id="rId165" display="CLAUSMIL76@HOTMAIL.COM" xr:uid="{C756720C-C084-4AAA-8947-16ADCF4A1360}"/>
    <hyperlink ref="A2" r:id="rId166" xr:uid="{C072EB33-C855-4036-9FCB-ECF06028292E}"/>
    <hyperlink ref="A3" r:id="rId167" xr:uid="{72166174-9702-495A-A582-9969F27C5A24}"/>
    <hyperlink ref="A4" r:id="rId168" xr:uid="{7856186A-17E3-47F1-8C7B-8E32F572EC36}"/>
    <hyperlink ref="A5" r:id="rId169" xr:uid="{8201E253-7F21-4CA5-903B-0D552CCF6DB5}"/>
    <hyperlink ref="A6" r:id="rId170" xr:uid="{DEA027DE-530E-4EF0-B3E2-7A40D8046638}"/>
    <hyperlink ref="A7" r:id="rId171" xr:uid="{5054A80F-AAA9-4A03-B203-6719FF92D5D4}"/>
    <hyperlink ref="A8" r:id="rId172" xr:uid="{F122ED61-ED34-4258-BF00-1DC16243D46F}"/>
    <hyperlink ref="A166" r:id="rId173" display="165" xr:uid="{EE1713B3-EF0E-4A78-A99B-93074EAB1617}"/>
    <hyperlink ref="A165" r:id="rId174" display="164" xr:uid="{18B9BD08-784C-4154-926B-2CF093E2065B}"/>
    <hyperlink ref="A164" r:id="rId175" display="163" xr:uid="{4F86891E-26F6-4453-8331-8FE11604C0F4}"/>
    <hyperlink ref="A163" r:id="rId176" display="162" xr:uid="{110AAF5B-E8DC-4493-AD77-8A47347792C5}"/>
    <hyperlink ref="A162" r:id="rId177" display="161" xr:uid="{953377FF-04A0-48CB-8FB3-0086A816C83D}"/>
    <hyperlink ref="A161" r:id="rId178" display="160" xr:uid="{A62E459B-654B-4548-B765-B957C23B6C36}"/>
    <hyperlink ref="A9" r:id="rId179" xr:uid="{9A15E0C8-0738-4A6F-AB55-6FCA9D04E403}"/>
    <hyperlink ref="A160" r:id="rId180" display="159" xr:uid="{B2A86E49-F860-4768-BC63-22E9D2D6D91A}"/>
    <hyperlink ref="A10" r:id="rId181" xr:uid="{CE2B1A2C-35A7-409C-84A0-96B66C6AB0AC}"/>
    <hyperlink ref="A159" r:id="rId182" display="158" xr:uid="{899C37AC-ED9C-42D6-B9AF-3F127316614A}"/>
    <hyperlink ref="A158" r:id="rId183" display="157" xr:uid="{3E81194A-B913-48F2-9980-CE7A09AC0FAB}"/>
    <hyperlink ref="A11" r:id="rId184" xr:uid="{564B988E-447E-48CD-953F-5D1F7B3B5729}"/>
    <hyperlink ref="A157" r:id="rId185" display="156" xr:uid="{B914212D-AD1D-4C04-99EF-EC10C9E1AA57}"/>
    <hyperlink ref="A12" r:id="rId186" xr:uid="{2CEF9398-4CB5-433F-86EC-3C69D752567C}"/>
    <hyperlink ref="A156" r:id="rId187" display="155" xr:uid="{34A4B9AF-7361-4A4C-821A-B8310B1F487D}"/>
    <hyperlink ref="A13" r:id="rId188" xr:uid="{A6746E57-661B-441E-8196-2E7013A0A1FB}"/>
    <hyperlink ref="A155" r:id="rId189" display="154" xr:uid="{AD66A442-808F-4E0F-A146-A2A91A97831F}"/>
    <hyperlink ref="A154" r:id="rId190" xr:uid="{DACBDFF6-2EA8-445F-BC08-C35568B08A3D}"/>
    <hyperlink ref="A153" r:id="rId191" display="152" xr:uid="{CF7E4D87-EB86-4AC3-A91F-2F11B7AD3B70}"/>
    <hyperlink ref="A14" r:id="rId192" xr:uid="{1467F3DB-A483-48E5-9625-D46D5E92C381}"/>
    <hyperlink ref="A152" r:id="rId193" xr:uid="{31E3ACDC-D08F-4322-B655-266CFC8BF563}"/>
    <hyperlink ref="A151" r:id="rId194" display="150" xr:uid="{D5F26A41-C75A-4110-A51A-4D89D5D143B3}"/>
    <hyperlink ref="A150" r:id="rId195" display="149" xr:uid="{A8E5DE39-4A03-4D2E-B1C4-57E7F01AAA68}"/>
    <hyperlink ref="A149" r:id="rId196" xr:uid="{25CBE34D-6960-4425-A75C-DD00A42435BF}"/>
    <hyperlink ref="A15" r:id="rId197" xr:uid="{4E364C47-C596-4128-BBF8-E9A987F35DF2}"/>
    <hyperlink ref="A148" r:id="rId198" xr:uid="{B15C9B50-9F55-48E8-82C0-84CD8CD6DAD4}"/>
    <hyperlink ref="A147" r:id="rId199" display="146" xr:uid="{F36FD627-A595-4998-A1AF-0CBB404D71D8}"/>
    <hyperlink ref="A16" r:id="rId200" xr:uid="{B5805D1D-7377-47E9-BC3E-9B3224B87A31}"/>
    <hyperlink ref="A146" r:id="rId201" display="145" xr:uid="{958D28DA-D914-4496-81E7-5A1A0B4F7003}"/>
    <hyperlink ref="A17" r:id="rId202" xr:uid="{3D939F22-1E1D-4EF9-95ED-97211D3B0575}"/>
    <hyperlink ref="A145" r:id="rId203" display="144" xr:uid="{57DDA1B7-C3F8-4521-B6A2-EB0D4C987ED5}"/>
    <hyperlink ref="A18" r:id="rId204" xr:uid="{3EB393A0-F8E1-4825-B5D7-E3B29B89C517}"/>
    <hyperlink ref="A144" r:id="rId205" display="143" xr:uid="{4A05FAF4-A709-4027-A610-8ACB768076A7}"/>
    <hyperlink ref="A143" r:id="rId206" display="142" xr:uid="{A6249424-5E55-48E2-838F-0F6D6BF74DA3}"/>
    <hyperlink ref="A142" r:id="rId207" display="141" xr:uid="{D4F416A2-177B-4E4E-B3A4-35252DFCAEE7}"/>
    <hyperlink ref="A141" r:id="rId208" display="140" xr:uid="{D8BE4808-E463-4C4A-BCF8-C1BE7F3209EF}"/>
    <hyperlink ref="A140" r:id="rId209" display="139" xr:uid="{7CBA1292-B013-4C4B-84BB-95E5FDA4241A}"/>
    <hyperlink ref="A19" r:id="rId210" xr:uid="{190D75D0-7E88-46EF-B2FB-67E5EBCFF447}"/>
    <hyperlink ref="A20" r:id="rId211" xr:uid="{04A48C30-E842-4EC6-999E-0B89B7206DC6}"/>
    <hyperlink ref="A139" r:id="rId212" display="138" xr:uid="{260107B3-2105-421C-8C37-D5540E288C8E}"/>
    <hyperlink ref="A21" r:id="rId213" xr:uid="{C36E8077-17A7-4F1B-B131-994F8030AB7A}"/>
    <hyperlink ref="A138" r:id="rId214" display="137" xr:uid="{E8A88D68-2063-41AA-847D-7F44CEB186E3}"/>
    <hyperlink ref="A22" r:id="rId215" xr:uid="{692C30C3-5D84-4BDC-8067-C1E5DE25988B}"/>
    <hyperlink ref="A137" r:id="rId216" display="136" xr:uid="{245B2328-CF48-4D46-99DB-074816A77484}"/>
    <hyperlink ref="A23" r:id="rId217" xr:uid="{DA100A03-69D9-49DC-A6AF-9DB6A80C6054}"/>
    <hyperlink ref="A136" r:id="rId218" xr:uid="{B4DC6D39-AF72-47E2-A3C3-D527D0CEE853}"/>
    <hyperlink ref="A24" r:id="rId219" xr:uid="{C4759907-0F2E-4BBA-A875-EA36AC84ACBE}"/>
    <hyperlink ref="A135" r:id="rId220" xr:uid="{2D2BB1D8-F295-41A6-B693-3FF208516BB9}"/>
    <hyperlink ref="A25" r:id="rId221" xr:uid="{028E147D-50A6-41EF-B408-8495333173DF}"/>
    <hyperlink ref="A134" r:id="rId222" display="133" xr:uid="{E9E234F8-3422-4189-89B4-23B1F30AB7FB}"/>
    <hyperlink ref="A26" r:id="rId223" xr:uid="{393E2868-0E3E-4622-90F1-34F32C60DD53}"/>
    <hyperlink ref="A133" r:id="rId224" display="132" xr:uid="{BD098D79-0621-48FB-B4D2-AE25C93834CE}"/>
    <hyperlink ref="A27" r:id="rId225" xr:uid="{45A3641B-EE26-41D4-8792-86AA53C335CF}"/>
    <hyperlink ref="A28" r:id="rId226" xr:uid="{A09C4523-105E-44B7-9FCB-935B1ACC08CC}"/>
    <hyperlink ref="A132" r:id="rId227" xr:uid="{AED64504-F95B-4AEB-8F46-55C5A78377E1}"/>
    <hyperlink ref="A29" r:id="rId228" xr:uid="{17E03BA0-3D79-4072-B4AB-A2CBCF8B0D6D}"/>
    <hyperlink ref="A131" r:id="rId229" display="130" xr:uid="{D7BCF795-6068-4E29-AE3D-7DDE5579C3F3}"/>
    <hyperlink ref="A30" r:id="rId230" xr:uid="{0A379316-D581-4226-9779-4869F2E6F885}"/>
    <hyperlink ref="A130" r:id="rId231" display="129" xr:uid="{7EA52307-06F3-403D-8D3A-A83FC68C8667}"/>
    <hyperlink ref="A31" r:id="rId232" xr:uid="{22CC1671-8C3E-42EF-B086-F83DD267722C}"/>
    <hyperlink ref="A129" r:id="rId233" display="128" xr:uid="{E1CAFE1A-7E47-45C5-8006-7D9B986B575A}"/>
    <hyperlink ref="A32" r:id="rId234" xr:uid="{963396EE-6CE0-44FA-A68E-7DEF00EC5AFA}"/>
    <hyperlink ref="A128" r:id="rId235" display="127" xr:uid="{918EC2CB-BEC3-45D7-BCA9-45C6A1D10B6E}"/>
    <hyperlink ref="A33" r:id="rId236" xr:uid="{15A6D863-BD56-44BA-8A0B-5C0719BE583D}"/>
    <hyperlink ref="A127" r:id="rId237" xr:uid="{8D483E5D-9303-4BFA-AD0D-ACE60193937E}"/>
    <hyperlink ref="A34" r:id="rId238" xr:uid="{48B24C5D-EA96-45D8-885A-47C671426C37}"/>
    <hyperlink ref="A35" r:id="rId239" xr:uid="{59651468-8D84-45B8-8F78-77C24DBBBF41}"/>
    <hyperlink ref="A126" r:id="rId240" xr:uid="{74EEEAB3-605B-428D-B716-EBE0F357C192}"/>
    <hyperlink ref="A36" r:id="rId241" xr:uid="{15793B5B-71EB-449F-A4AF-9B54A417193A}"/>
    <hyperlink ref="A125" r:id="rId242" xr:uid="{ECA6D723-73D1-4658-AE91-C20DDA1F202F}"/>
    <hyperlink ref="A37" r:id="rId243" xr:uid="{AA9603DB-4EFE-4FA4-B7DE-9BFC1649395E}"/>
    <hyperlink ref="A124" r:id="rId244" xr:uid="{0DC35F8F-7F64-48A7-A033-66977F8D5614}"/>
    <hyperlink ref="A38" r:id="rId245" xr:uid="{7E323084-A7D7-4511-B13B-FD3648255B29}"/>
    <hyperlink ref="A39" r:id="rId246" xr:uid="{846806D4-A45F-42A4-B779-4217836AB371}"/>
    <hyperlink ref="A123" r:id="rId247" xr:uid="{37A871F7-3BDE-4145-B277-C6880E1AF00A}"/>
    <hyperlink ref="A40" r:id="rId248" xr:uid="{44F5D3A0-6321-4CB8-8807-708469A2D8B6}"/>
    <hyperlink ref="A122" r:id="rId249" xr:uid="{62961325-4C5D-4C17-B116-39682522BCAF}"/>
    <hyperlink ref="A41" r:id="rId250" xr:uid="{A8516451-9720-48E1-A1BC-87A12A53AA6B}"/>
    <hyperlink ref="A42" r:id="rId251" xr:uid="{DA94789A-AF8C-409D-A545-D62729E53140}"/>
    <hyperlink ref="A121" r:id="rId252" xr:uid="{B32B145B-DBB7-479E-A19F-18637040A180}"/>
    <hyperlink ref="A43" r:id="rId253" xr:uid="{04D9C0E1-C8E6-4699-9BDE-9969BE3C4B46}"/>
    <hyperlink ref="A44" r:id="rId254" xr:uid="{726F9E3E-983E-4FDE-8118-80898AE43D87}"/>
    <hyperlink ref="A120" r:id="rId255" xr:uid="{26E3D8CD-E96C-4F5E-A88C-3734DCEE9D08}"/>
    <hyperlink ref="A45" r:id="rId256" xr:uid="{F4BA6954-DD90-456E-AAEF-3FD857764FDE}"/>
    <hyperlink ref="A46" r:id="rId257" xr:uid="{39C07CE9-BFF6-45BC-8822-195574C6D1CA}"/>
    <hyperlink ref="A119" r:id="rId258" xr:uid="{6115CE77-A553-43AF-8A57-E17F7F087F02}"/>
    <hyperlink ref="A47" r:id="rId259" xr:uid="{80D686D8-E340-4229-B6C9-094A4D9A0437}"/>
    <hyperlink ref="A48" r:id="rId260" xr:uid="{2B8F964A-132A-4C29-B42B-E8193E64AE2A}"/>
    <hyperlink ref="A49" r:id="rId261" xr:uid="{EB5E5EB5-430B-4872-B213-38490756DAA2}"/>
    <hyperlink ref="A50" r:id="rId262" xr:uid="{8764CA7D-7737-434C-A581-449BE190D27E}"/>
    <hyperlink ref="A51" r:id="rId263" xr:uid="{E1B0936F-AECD-4F94-9066-0B4D6CE65A72}"/>
    <hyperlink ref="A52" r:id="rId264" xr:uid="{64855A69-E4D0-4B5F-9056-F8D09742D8BF}"/>
    <hyperlink ref="A53" r:id="rId265" xr:uid="{2EF13B5C-6A82-4BA5-A1DC-9F93D116204D}"/>
    <hyperlink ref="A54" r:id="rId266" xr:uid="{6DFA5503-9DA1-4AD1-8C3D-99F3AD8CC7AF}"/>
    <hyperlink ref="A55" r:id="rId267" xr:uid="{14E42488-41A5-49EE-94BB-29E64B2D1E7E}"/>
    <hyperlink ref="A56" r:id="rId268" xr:uid="{165533DD-E9D7-44D5-9336-BEE8FC7A1BBD}"/>
    <hyperlink ref="A58" r:id="rId269" xr:uid="{38228F14-BE5A-44D6-B134-A9BFDFCD282A}"/>
    <hyperlink ref="A57" r:id="rId270" xr:uid="{A23D63ED-9F85-47C9-B525-81BC9E3185FC}"/>
    <hyperlink ref="A59" r:id="rId271" xr:uid="{0B86562A-D5DB-4893-B106-C408E7E519E6}"/>
    <hyperlink ref="A60" r:id="rId272" xr:uid="{8A1C70A1-7978-4CAF-A814-61463F8C3E40}"/>
    <hyperlink ref="A61" r:id="rId273" xr:uid="{59CBAB2F-3283-478D-A5E2-4145EC265298}"/>
    <hyperlink ref="A828" r:id="rId274" display="../../../../my?id=%2Fpersonal%2Fjohanacontratacion%5Funisaludi%5Fonmicrosoft%5Fcom%2FDocuments%2FCONTRATACION%202026%2DCONTRATA1%2DHSF%2FCTO%20061%20MARIA%20FERNANDA%20SANCHEZ&amp;viewid=615ec6ce%2Db4c5%2D47c6%2D9959%2D4ea468bd0701" xr:uid="{84C37A7D-7F64-4A9B-B987-5B062DBCEDF3}"/>
    <hyperlink ref="A63" r:id="rId275" xr:uid="{7DCF2E69-1BBA-4012-BBEE-F0429E94FA3E}"/>
    <hyperlink ref="A64" r:id="rId276" xr:uid="{B0F09EC3-82F5-41BE-83BB-5206CE96533E}"/>
    <hyperlink ref="A65" r:id="rId277" xr:uid="{BADA641B-69CD-4F8A-BA64-4997591C3BA9}"/>
    <hyperlink ref="A66" r:id="rId278" xr:uid="{7C94A9BC-C90F-4CD8-AE4C-49CA5C0596B7}"/>
    <hyperlink ref="A67" r:id="rId279" xr:uid="{63A1E418-9B39-4718-8D97-80508B5C908A}"/>
    <hyperlink ref="A68" r:id="rId280" xr:uid="{9A7AD6DA-A4C6-44E8-B1C4-7A6DEAA9AAB3}"/>
    <hyperlink ref="A69" r:id="rId281" xr:uid="{9A93E37F-6606-49BD-8C78-D45AC9CDDA9B}"/>
    <hyperlink ref="A70" r:id="rId282" xr:uid="{4F8F1E08-5848-403D-9D61-CC02C5183BF5}"/>
    <hyperlink ref="A71" r:id="rId283" xr:uid="{4614D88D-969E-4711-B8D0-0386B3B3FC71}"/>
    <hyperlink ref="A72" r:id="rId284" xr:uid="{204B8F90-F894-49EF-AB35-81ABD0E46EB0}"/>
    <hyperlink ref="A73" r:id="rId285" xr:uid="{531D708D-0E21-4A08-AE15-3DBFBB0F2F3D}"/>
    <hyperlink ref="A74" r:id="rId286" xr:uid="{B30BF716-0D24-48A6-91F8-18E8F8514676}"/>
    <hyperlink ref="A75" r:id="rId287" xr:uid="{3AE15A36-6417-4E5F-86E8-4F1A91CB17D6}"/>
    <hyperlink ref="A76" r:id="rId288" xr:uid="{B12490EE-F738-4D87-80A1-9EE229F4D3F7}"/>
    <hyperlink ref="A77" r:id="rId289" xr:uid="{639C6417-4C0A-4F71-ABE0-2242BC42EDF3}"/>
    <hyperlink ref="A78" r:id="rId290" xr:uid="{3FE80DBC-28A8-48D2-A7B4-01EC10C2B8D0}"/>
    <hyperlink ref="A79" r:id="rId291" xr:uid="{39082CCC-A863-47EB-8859-9FC930EFD7E2}"/>
    <hyperlink ref="A80" r:id="rId292" xr:uid="{14442368-9C37-48BF-A8D1-E3E3F4B18A0D}"/>
    <hyperlink ref="A81" r:id="rId293" xr:uid="{F305723D-6522-48C7-87A5-A97B2D1AF10B}"/>
    <hyperlink ref="A82" r:id="rId294" xr:uid="{8EA9660C-71CE-42E1-B9F2-76BA1BCE9F12}"/>
    <hyperlink ref="A83" r:id="rId295" xr:uid="{2E5279DA-7177-4CBB-BB25-24B2F8149D56}"/>
    <hyperlink ref="A84" r:id="rId296" xr:uid="{ACF50408-59B5-4330-AEDA-9684847315C8}"/>
    <hyperlink ref="A85" r:id="rId297" xr:uid="{934E297A-CB0C-4E94-B3A4-BDE0376595A8}"/>
    <hyperlink ref="A86" r:id="rId298" xr:uid="{FB10D524-104F-4D81-92A5-0A3148E6F424}"/>
    <hyperlink ref="A87" r:id="rId299" xr:uid="{8D1D5D49-1CAF-4F7C-A942-F1E3CFD892A4}"/>
    <hyperlink ref="A88" r:id="rId300" xr:uid="{C4FFDF25-175D-44EE-A108-CEE8C43550F7}"/>
    <hyperlink ref="A89" r:id="rId301" xr:uid="{9058543A-2134-4B8A-87B5-61FA680154F3}"/>
    <hyperlink ref="A90" r:id="rId302" xr:uid="{F2440C5F-2C4F-44BE-8597-98B605E58CC3}"/>
    <hyperlink ref="A91" r:id="rId303" xr:uid="{682C8AE9-F3B2-42E7-BA55-2BDE6A3EB95C}"/>
    <hyperlink ref="A92" r:id="rId304" xr:uid="{5F0915DC-A51D-4129-8A24-C9EBACCFC210}"/>
    <hyperlink ref="A93" r:id="rId305" xr:uid="{FFDE9B07-E807-445D-8E73-C540DE03A2FF}"/>
    <hyperlink ref="A94" r:id="rId306" xr:uid="{CAA2037B-0D30-4001-8D12-33800A804266}"/>
    <hyperlink ref="A95" r:id="rId307" xr:uid="{5775B161-59F5-40B0-8788-6DEF9073D070}"/>
    <hyperlink ref="A96" r:id="rId308" xr:uid="{5C1FFDD3-47A6-4568-9F1D-09BF3D53EA2A}"/>
    <hyperlink ref="A97" r:id="rId309" xr:uid="{E4612C32-F25D-4758-A3B9-F394A3E9E74B}"/>
    <hyperlink ref="A98" r:id="rId310" xr:uid="{94FDB0F5-01B8-46B0-8963-466BACF898A5}"/>
    <hyperlink ref="A99" r:id="rId311" xr:uid="{40FAC13D-3867-4E17-9A5D-83ADF17F2F5A}"/>
    <hyperlink ref="A100" r:id="rId312" xr:uid="{35D640A6-0DCD-49EB-A5EE-CE51385C4867}"/>
    <hyperlink ref="A101" r:id="rId313" xr:uid="{A7D67EF0-16C4-4840-9DB2-6B28010F07B4}"/>
    <hyperlink ref="A102" r:id="rId314" xr:uid="{A3DE6861-FF43-4AFA-99C5-F52B9A160ED8}"/>
    <hyperlink ref="A103" r:id="rId315" xr:uid="{86B9B3AB-BA49-4A67-927F-647EF02295A5}"/>
    <hyperlink ref="A104" r:id="rId316" xr:uid="{F4F66ADA-2AF8-4CD1-8546-654192646DCE}"/>
    <hyperlink ref="A105" r:id="rId317" xr:uid="{13714F64-B877-455D-B133-9701EC2F887F}"/>
    <hyperlink ref="A106" r:id="rId318" xr:uid="{F60CA160-C11B-4D06-8BAF-2621EA1027C0}"/>
    <hyperlink ref="A107" r:id="rId319" xr:uid="{1AF990E0-D37D-4124-A392-153C7D4F40F3}"/>
    <hyperlink ref="A108" r:id="rId320" xr:uid="{D000ECC2-4E34-4F3A-BF3C-59679A2DF56F}"/>
    <hyperlink ref="A109" r:id="rId321" xr:uid="{13579B79-72E9-4886-A529-406B1E4A8E69}"/>
    <hyperlink ref="A110" r:id="rId322" xr:uid="{59815DC2-737B-473E-9682-A21BB4791F9D}"/>
    <hyperlink ref="A111" r:id="rId323" xr:uid="{533A276D-D225-4FDB-9528-AB2B9DED7324}"/>
    <hyperlink ref="A112" r:id="rId324" xr:uid="{494D25FC-C6F4-4040-B9AE-B7E21E85DD6D}"/>
    <hyperlink ref="A113" r:id="rId325" xr:uid="{E5D1712A-7033-461D-90BA-CE55522F20D9}"/>
    <hyperlink ref="A114" r:id="rId326" xr:uid="{5630A7C8-F3CD-45D2-94D6-0105805E1580}"/>
    <hyperlink ref="A115" r:id="rId327" xr:uid="{C3C62568-0E1D-4589-8C71-664683BEC17D}"/>
    <hyperlink ref="A116" r:id="rId328" xr:uid="{9166AE20-1A6B-4650-8F4D-FB06D874FC1D}"/>
    <hyperlink ref="A117" r:id="rId329" xr:uid="{1EB145E3-7381-4977-8182-7DFC66777CCA}"/>
    <hyperlink ref="A118" r:id="rId330" xr:uid="{D9BB7F97-019D-430E-A880-3E65AF9AE52D}"/>
    <hyperlink ref="AJ167" r:id="rId331" xr:uid="{FBCE40ED-F707-423A-AC51-61B0B7C1C1AD}"/>
    <hyperlink ref="A167" r:id="rId332" display="166" xr:uid="{E37D870A-3BF7-4684-9D13-30A2A326226D}"/>
    <hyperlink ref="A168" r:id="rId333" display="167" xr:uid="{C265CF85-2F57-4596-8C9C-7527C6D06A72}"/>
    <hyperlink ref="A169" r:id="rId334" display="168" xr:uid="{50B9B61D-F1EE-4F95-9B5C-A487FDA8AE1C}"/>
    <hyperlink ref="A170" r:id="rId335" display="169" xr:uid="{3BE41C7C-777C-4B13-99CE-8AA95DCB7AB1}"/>
    <hyperlink ref="A171" r:id="rId336" display="170" xr:uid="{EFCD58E1-E527-4694-B98B-D8C668346CC4}"/>
    <hyperlink ref="A172" r:id="rId337" display="171" xr:uid="{43C735F4-D6A8-4479-A682-7BA2878734F0}"/>
    <hyperlink ref="A173" r:id="rId338" display="172" xr:uid="{0D88AA3E-2ADB-4766-A3C7-9DE205B57358}"/>
    <hyperlink ref="AJ174" r:id="rId339" xr:uid="{BD3BBD50-11E9-4B9D-84A4-083D4BC8E910}"/>
    <hyperlink ref="AJ175" r:id="rId340" xr:uid="{8604717F-6BD4-4AB2-98BC-D8BEA024F415}"/>
    <hyperlink ref="AJ176" r:id="rId341" xr:uid="{0D9D06FD-226A-4E09-9327-1E11BCCE2AB7}"/>
    <hyperlink ref="AJ177" r:id="rId342" xr:uid="{E0AC6448-BB8F-4F49-9F5C-E187617D07F9}"/>
    <hyperlink ref="AJ178" r:id="rId343" xr:uid="{36F46D63-C305-4C2B-9CED-ADDDBFA4C115}"/>
    <hyperlink ref="AJ179" r:id="rId344" xr:uid="{56FF5716-3396-434B-830E-636B223FA8D5}"/>
    <hyperlink ref="A179" r:id="rId345" display="178" xr:uid="{3E46917E-3F78-432F-A217-3ECB1E618283}"/>
    <hyperlink ref="A178" r:id="rId346" display="177" xr:uid="{C7C3DE7E-FB9C-4331-A97E-374D9E6D1D62}"/>
    <hyperlink ref="A177" r:id="rId347" display="176" xr:uid="{CC559E09-B38A-4018-97A6-B359C172A33B}"/>
    <hyperlink ref="A176" r:id="rId348" display="175" xr:uid="{81F0B15F-EB7A-4A85-A562-E8D353D79E14}"/>
    <hyperlink ref="A175" r:id="rId349" display="174" xr:uid="{2F2EAAF0-090E-4197-975E-44AF1F418802}"/>
    <hyperlink ref="A174" r:id="rId350" display="173" xr:uid="{DD54BE2C-A5DC-4D2F-B65A-027BB2DC7BBE}"/>
    <hyperlink ref="AJ180" r:id="rId351" xr:uid="{5399C6B5-BA39-4310-8F52-1289A527185B}"/>
    <hyperlink ref="A180" r:id="rId352" display="../../../../query?q=148&amp;id=%2Fpersonal%2Fjohanacontratacion%5Funisaludi%5Fonmicrosoft%5Fcom%2FDocuments%2FCONTRATACION%202026%2DCONTRATA1%2DHSF&amp;searchScope=folder" xr:uid="{7016E9F1-8D1A-4C26-AA02-FFC64F7D9B0A}"/>
    <hyperlink ref="AJ181" r:id="rId353" xr:uid="{570BDCE1-FC44-424E-B62A-8940ADD20A24}"/>
    <hyperlink ref="AJ182" r:id="rId354" xr:uid="{DBC01A65-1CC4-41D1-A20C-0F69B74D89A8}"/>
    <hyperlink ref="A182" r:id="rId355" display="../../../../my?id=%2Fpersonal%2Fjohanacontratacion%5Funisaludi%5Fonmicrosoft%5Fcom%2FDocuments%2FCONTRATACION%202026%2DCONTRATA1%2DHSF%2FCTO%20004%20ANGELICA%20MARIA%20MORENO%20OSPINA&amp;viewid=615ec6ce%2Db4c5%2D47c6%2D9959%2D4ea468bd0701" xr:uid="{F35A1EDD-DA46-47EC-ACF6-83199E9FCF5C}"/>
    <hyperlink ref="A183" r:id="rId356" display="169" xr:uid="{0B3C5635-9B86-49D9-8954-E3035A439411}"/>
    <hyperlink ref="AJ183" r:id="rId357" xr:uid="{D6415DC4-B1B3-460C-BE3B-9A296CA6EA39}"/>
    <hyperlink ref="AJ184" r:id="rId358" xr:uid="{E94A8E14-0672-41BF-832C-575980031694}"/>
    <hyperlink ref="A184" r:id="rId359" display="../../../../my?id=%2Fpersonal%2Fjohanacontratacion%5Funisaludi%5Fonmicrosoft%5Fcom%2FDocuments%2FCONTRATACION%202026%2DCONTRATA1%2DHSF%2FCTO%20023%20DISMED%20PHARMA&amp;viewid=615ec6ce%2Db4c5%2D47c6%2D9959%2D4ea468bd0701" xr:uid="{3671043B-D98A-4618-9B0D-A9EE4FB3E05D}"/>
    <hyperlink ref="A181" r:id="rId360" display="180" xr:uid="{12B761BE-9074-4113-86C6-7AC07D7FBA30}"/>
    <hyperlink ref="AJ185" r:id="rId361" xr:uid="{E8300297-A8B8-4E6A-9308-0A31C6574B5E}"/>
    <hyperlink ref="A185" r:id="rId362" display="../../../../my?id=%2Fpersonal%2Fjohanacontratacion%5Funisaludi%5Fonmicrosoft%5Fcom%2FDocuments%2FCONTRATACION%202026%2DCONTRATA1%2DHSF%2FCTO%20023%20DISMED%20PHARMA&amp;viewid=615ec6ce%2Db4c5%2D47c6%2D9959%2D4ea468bd0701" xr:uid="{3797C42A-3EBA-45C3-861C-5FBA663A58A1}"/>
    <hyperlink ref="AJ186" r:id="rId363" xr:uid="{D812EE1D-84FC-4D07-922C-BBF18565B784}"/>
    <hyperlink ref="AJ187" r:id="rId364" xr:uid="{B1ADE862-6B97-4B56-8E80-D0FDF874E405}"/>
    <hyperlink ref="AJ188" r:id="rId365" xr:uid="{45A4EE34-AAE8-4CDB-8BA7-834AB1450360}"/>
    <hyperlink ref="AJ189" r:id="rId366" xr:uid="{D3C1BED0-6F91-4A72-BC63-02EB8156C5DF}"/>
    <hyperlink ref="AJ190" r:id="rId367" xr:uid="{5D81FFAE-56DC-456D-A447-87946D2D2284}"/>
    <hyperlink ref="AJ191" r:id="rId368" xr:uid="{E14269C2-3639-4AF3-A98F-889C4FA209B6}"/>
    <hyperlink ref="AJ192" r:id="rId369" xr:uid="{8CEBEDEA-2891-4A4D-9AA5-BDA0D32E9D98}"/>
    <hyperlink ref="AJ193" r:id="rId370" xr:uid="{2D498468-5755-4937-BEA9-C0FEE327BB8C}"/>
    <hyperlink ref="AJ194" r:id="rId371" xr:uid="{75E088F0-6921-4F33-AE13-09CA72FE26A9}"/>
    <hyperlink ref="AJ195" r:id="rId372" xr:uid="{3FF8214B-7011-4D1B-9075-9D69558AADC7}"/>
    <hyperlink ref="AJ196" r:id="rId373" xr:uid="{BA7415C8-9DCD-4775-BB1C-16BA677957DA}"/>
    <hyperlink ref="AJ197" r:id="rId374" xr:uid="{1DBE41BD-0D40-4AB4-AD6D-C8BC90A02C81}"/>
    <hyperlink ref="AJ198" r:id="rId375" xr:uid="{90FFC7ED-B44E-4CA3-91A0-F33E6551C322}"/>
    <hyperlink ref="AJ200" r:id="rId376" xr:uid="{5EA28AEE-8B88-454E-8349-D0A372BEBBDD}"/>
    <hyperlink ref="AJ199" r:id="rId377" xr:uid="{0B5E60DF-ED8E-48DC-ACD0-FC00E873594D}"/>
    <hyperlink ref="AJ201" r:id="rId378" xr:uid="{5FF8C0D7-999C-4ABA-8CE4-6DE0340AA83C}"/>
    <hyperlink ref="AJ208" r:id="rId379" xr:uid="{D3F3DCA8-87DC-4379-BCDE-545D4034A081}"/>
    <hyperlink ref="AJ209" r:id="rId380" xr:uid="{507D74AF-0DCD-41D2-9785-83DFC6C7A801}"/>
    <hyperlink ref="AJ210" r:id="rId381" xr:uid="{2EC80B0D-A56B-4BD8-AEC2-C51D43E67291}"/>
    <hyperlink ref="AJ203" r:id="rId382" xr:uid="{3982B277-88F3-4782-BA70-E98750F1574B}"/>
    <hyperlink ref="AJ204" r:id="rId383" xr:uid="{850A1127-1543-49DE-A4F2-1E69F2EFA1A9}"/>
    <hyperlink ref="AJ205" r:id="rId384" xr:uid="{B3EBA5BB-EB1C-4E4F-B280-67492EBF6208}"/>
    <hyperlink ref="AJ206" r:id="rId385" xr:uid="{854F1683-983D-4123-A733-8E86F83F1DCD}"/>
    <hyperlink ref="AJ207" r:id="rId386" xr:uid="{DCE860D5-E941-4B90-81FD-4CCAAF3547B6}"/>
    <hyperlink ref="AJ211" r:id="rId387" xr:uid="{FD56814B-996C-4BD5-8F1D-34D1B331E9EF}"/>
    <hyperlink ref="AJ232" r:id="rId388" xr:uid="{0939DAA6-C56F-4A87-976C-BC089651D405}"/>
    <hyperlink ref="AJ250" r:id="rId389" xr:uid="{EB71F588-CBF5-4417-88BB-3589CACFFB43}"/>
    <hyperlink ref="AJ251" r:id="rId390" xr:uid="{B8E04CFE-D3BA-46E2-8967-2CF8D2E3A375}"/>
    <hyperlink ref="AJ252" r:id="rId391" xr:uid="{73B385FC-ED0D-42FB-8430-662901E03F04}"/>
    <hyperlink ref="AJ253" r:id="rId392" xr:uid="{7AEDD26F-E22A-4E61-A047-A4AD961FBAF8}"/>
    <hyperlink ref="AJ254" r:id="rId393" xr:uid="{C6BF1DB1-FAB9-4797-9662-ED4146B8FD6A}"/>
    <hyperlink ref="AJ255" r:id="rId394" xr:uid="{A4A6C2E5-D885-44C6-90ED-71A6E9275A2E}"/>
    <hyperlink ref="AJ256" r:id="rId395" xr:uid="{1BAA9E0E-7236-4C35-8BE7-E18F8EE774BB}"/>
    <hyperlink ref="AJ257" r:id="rId396" xr:uid="{5872AEAC-B279-46C1-9E87-1FEF770EBB52}"/>
    <hyperlink ref="AJ258" r:id="rId397" xr:uid="{F9E6D1A2-470A-4F23-A2A2-EA1C3D669D98}"/>
    <hyperlink ref="AJ259" r:id="rId398" xr:uid="{E35E816E-A4AB-4DFF-829B-DD4B66F506CA}"/>
    <hyperlink ref="AJ260" r:id="rId399" xr:uid="{E638608D-676F-4816-BF6E-FF8112C3D536}"/>
    <hyperlink ref="AJ261" r:id="rId400" xr:uid="{5192F540-CCC2-44A4-B391-F7C6CB8B9755}"/>
    <hyperlink ref="AJ262" r:id="rId401" xr:uid="{E8DE0511-2483-487C-A7CF-41C4EAE4BE09}"/>
    <hyperlink ref="AJ263" r:id="rId402" xr:uid="{2503AE3E-E391-48CD-87DF-0D217271DC9B}"/>
    <hyperlink ref="AJ212" r:id="rId403" xr:uid="{5E52CAAA-4C77-47AA-8E89-8CED9F141D0C}"/>
    <hyperlink ref="AJ213" r:id="rId404" xr:uid="{23E78020-890E-4CB9-850C-E2EC1C2048EE}"/>
    <hyperlink ref="AJ214" r:id="rId405" xr:uid="{E37C10DC-9181-4AEA-AB04-60FF8CD160F4}"/>
    <hyperlink ref="AJ215" r:id="rId406" xr:uid="{00258E49-97B7-4C46-838D-5A860B33AB14}"/>
    <hyperlink ref="AJ216" r:id="rId407" xr:uid="{C55E5074-C799-403D-AD45-908C8DBE169E}"/>
    <hyperlink ref="AJ217" r:id="rId408" xr:uid="{DA7066B0-04E1-4727-B078-9A62D89FF64F}"/>
    <hyperlink ref="AJ218" r:id="rId409" xr:uid="{55415B9A-4388-43D7-AB2A-ADCD78C8CD38}"/>
    <hyperlink ref="AJ219" r:id="rId410" xr:uid="{613806C0-7A81-47BC-ABDE-C73D293B4143}"/>
    <hyperlink ref="AJ220" r:id="rId411" xr:uid="{0A95F132-2EF0-469D-AE70-48D5527EDA3A}"/>
    <hyperlink ref="AJ221" r:id="rId412" xr:uid="{85FEE798-87EE-4488-8777-939262060939}"/>
    <hyperlink ref="AJ222" r:id="rId413" xr:uid="{3358C2C1-EE1C-44B8-91D4-24CCFF611282}"/>
    <hyperlink ref="AJ223" r:id="rId414" xr:uid="{E3308D6F-E6D5-47ED-B02B-F15F2384B2B5}"/>
    <hyperlink ref="AJ224" r:id="rId415" xr:uid="{FB652DFD-118C-419F-B475-3027D1521C22}"/>
    <hyperlink ref="AJ225" r:id="rId416" xr:uid="{6A2FBB47-2E40-41D7-A6E1-E2D000EE3363}"/>
    <hyperlink ref="AJ226" r:id="rId417" xr:uid="{2E22F7BE-8240-4111-8760-D4E2D5E10A24}"/>
    <hyperlink ref="AJ227" r:id="rId418" xr:uid="{51002807-BF7F-41C7-A8B5-73CE62F24E98}"/>
    <hyperlink ref="AJ228" r:id="rId419" xr:uid="{E1F87E6A-8837-429F-B1B0-A2D44CE6FC13}"/>
    <hyperlink ref="AJ283" r:id="rId420" xr:uid="{96D2E799-25F6-4CD2-AF6A-77761F24CBDE}"/>
    <hyperlink ref="AJ284" r:id="rId421" xr:uid="{0E5603BA-F401-4634-AA2D-468C2BC5E845}"/>
    <hyperlink ref="AJ285" r:id="rId422" xr:uid="{EB22236F-14C7-4E1F-B0FE-07E2AE6EA4D6}"/>
    <hyperlink ref="AJ286" r:id="rId423" xr:uid="{3E7D0FF5-8930-4842-A3B4-16C4D4B5CD01}"/>
    <hyperlink ref="AJ288" r:id="rId424" xr:uid="{7FBF8E87-48EC-441F-9DD7-FAB3640A53B7}"/>
    <hyperlink ref="AJ287" r:id="rId425" xr:uid="{F704F934-B787-4069-A715-0A21B5EA5A4E}"/>
    <hyperlink ref="AJ289" r:id="rId426" xr:uid="{BF99FCAE-A72E-42FB-9120-A152F3D8AA60}"/>
    <hyperlink ref="AJ290" r:id="rId427" xr:uid="{A71DFC40-25DE-480E-AE96-5CE2828402E1}"/>
    <hyperlink ref="AJ291" r:id="rId428" xr:uid="{8812F3DF-84E6-4B2C-B389-F13BB4F668E7}"/>
    <hyperlink ref="AJ292" r:id="rId429" xr:uid="{B6EFD6D7-EC10-4626-A0E0-275C61A7FE0E}"/>
    <hyperlink ref="AJ229" r:id="rId430" xr:uid="{120A8C03-4FC2-4773-AE10-5B332AD5453E}"/>
    <hyperlink ref="AJ293" r:id="rId431" xr:uid="{23B9C470-A26E-4E60-8E8E-BEC011BFAFAF}"/>
    <hyperlink ref="AJ295" r:id="rId432" xr:uid="{E5EDE870-CE8F-4655-A527-5FA1397BD969}"/>
    <hyperlink ref="AJ294" r:id="rId433" xr:uid="{650A69F7-76ED-4B3B-A681-103C4A74F139}"/>
    <hyperlink ref="AJ230" r:id="rId434" xr:uid="{51390E96-2256-4FD2-87E8-EF32F50B5C49}"/>
    <hyperlink ref="AJ231" r:id="rId435" xr:uid="{0424ABA0-E01F-48E4-A0B3-E7F9C9A91BDA}"/>
    <hyperlink ref="AJ302" r:id="rId436" xr:uid="{B31D3B3D-1E98-41E9-95E2-391E28F50414}"/>
    <hyperlink ref="AJ303" r:id="rId437" xr:uid="{C96E78BF-0622-4401-8CAD-836C06BF8C38}"/>
    <hyperlink ref="AJ304" r:id="rId438" xr:uid="{1DA3D15E-9946-4701-9B7B-0ABBCD48AEC0}"/>
    <hyperlink ref="AJ305" r:id="rId439" xr:uid="{D9EC793A-E48A-40F0-83BC-40D204EDAB70}"/>
    <hyperlink ref="AJ307" r:id="rId440" xr:uid="{76C163FF-90D7-4C9A-BAA2-13DC6F8D0DBF}"/>
    <hyperlink ref="AJ234" r:id="rId441" xr:uid="{E95410B3-F6E1-405D-B6C3-6046DE5549A7}"/>
    <hyperlink ref="AJ306" r:id="rId442" xr:uid="{0C2E26AC-6E09-43B0-9EC1-72EEED85BF5B}"/>
    <hyperlink ref="AJ235" r:id="rId443" xr:uid="{025DC477-C7A9-4CE0-AF9C-2DA47AF373D1}"/>
    <hyperlink ref="AJ296" r:id="rId444" xr:uid="{F0C14761-35C5-4086-B287-DC6CD46C67DE}"/>
    <hyperlink ref="AJ297" r:id="rId445" xr:uid="{52CD3A2E-B9F2-443C-B44D-E0EF2A744813}"/>
    <hyperlink ref="AJ298" r:id="rId446" xr:uid="{44854D4F-8A4A-4BD3-B639-041E423942B8}"/>
    <hyperlink ref="AJ299" r:id="rId447" xr:uid="{722E1E18-1C88-49C1-8312-B720FCC03DA0}"/>
    <hyperlink ref="AJ301" r:id="rId448" xr:uid="{55F09E8D-55B4-4AEA-AFF7-DFD5553D0B9E}"/>
    <hyperlink ref="AJ236" r:id="rId449" xr:uid="{48E372F0-8F96-4107-9DA3-0AE7AC545E91}"/>
    <hyperlink ref="AJ237" r:id="rId450" xr:uid="{C22D144F-FD06-4842-AEF0-DD828C2B55FF}"/>
    <hyperlink ref="AJ300" r:id="rId451" xr:uid="{F5280612-31A4-4AE7-9AA9-63E1E4D6926D}"/>
    <hyperlink ref="AJ238" r:id="rId452" xr:uid="{52922A09-38AF-492F-A83D-E08725190EB0}"/>
    <hyperlink ref="AJ239" r:id="rId453" xr:uid="{2E5C6E60-DF0F-4F82-A4BB-CA7C8AA5D4B4}"/>
    <hyperlink ref="AJ240" r:id="rId454" xr:uid="{A400D6BB-A3C6-4405-90D9-27BC459604EC}"/>
    <hyperlink ref="AJ241" r:id="rId455" xr:uid="{9CA24451-191A-4E3E-A51E-74AD5C448ED1}"/>
    <hyperlink ref="AJ242" r:id="rId456" xr:uid="{94AF89F6-50DB-42F5-A73F-93CD758EA704}"/>
    <hyperlink ref="AJ243" r:id="rId457" xr:uid="{30CD0266-8F0B-4C2F-A30C-6D53D50F16D1}"/>
    <hyperlink ref="AJ244" r:id="rId458" xr:uid="{7A830108-C7BB-4498-B3D3-ED0A6B01B61C}"/>
    <hyperlink ref="AJ245" r:id="rId459" xr:uid="{D0CB69C1-429A-49C9-9D28-764A9D2E8AF2}"/>
    <hyperlink ref="AJ246" r:id="rId460" xr:uid="{7DB79800-8AA5-4DDF-B71E-79C004BD9009}"/>
    <hyperlink ref="AJ247" r:id="rId461" xr:uid="{1B5C6DE1-2486-428D-A61D-127FE3774BA6}"/>
    <hyperlink ref="AJ248" r:id="rId462" xr:uid="{4BF2B34A-13E1-4490-8E32-1F7040EF9CA5}"/>
    <hyperlink ref="AJ249" r:id="rId463" xr:uid="{76FEF7E0-4D0E-49D0-A854-750D5FF587D3}"/>
    <hyperlink ref="AJ264" r:id="rId464" xr:uid="{03CC85C8-AF60-4B87-82C2-CB6D58688AE4}"/>
    <hyperlink ref="AJ265" r:id="rId465" xr:uid="{E177863A-AF90-4176-B0DD-A0524ECB3DF2}"/>
    <hyperlink ref="AJ266" r:id="rId466" xr:uid="{4C6F2F77-3DEA-4D29-8924-7406CB5910FC}"/>
    <hyperlink ref="AJ267" r:id="rId467" xr:uid="{6116655B-06FC-4B09-9D6D-1DE54F3BB2C2}"/>
    <hyperlink ref="AJ268" r:id="rId468" xr:uid="{D90DE856-1AD1-4B31-B2AF-375578A84F0F}"/>
    <hyperlink ref="AJ269" r:id="rId469" xr:uid="{B58FCD9A-0369-49B6-882D-B20BDDE1DD4E}"/>
    <hyperlink ref="AJ270" r:id="rId470" xr:uid="{CD41A171-E885-4096-9312-18BF036A1599}"/>
    <hyperlink ref="AJ271" r:id="rId471" xr:uid="{1FA95CC6-3B40-43A8-B3D3-516EBAD87DBE}"/>
    <hyperlink ref="AJ272" r:id="rId472" xr:uid="{2D74266E-3582-422C-9360-B0B96DA23B16}"/>
    <hyperlink ref="AJ273" r:id="rId473" xr:uid="{7D337E72-9EAA-497D-B574-156A5973080A}"/>
    <hyperlink ref="AJ274" r:id="rId474" xr:uid="{3F74D9A2-ABB4-4E66-A1B0-C02AD73FF2A8}"/>
    <hyperlink ref="AJ275" r:id="rId475" xr:uid="{DD23B5C9-3AD9-4B44-8A6F-0D787ECB100F}"/>
    <hyperlink ref="AJ276" r:id="rId476" xr:uid="{A73DF1AB-F0D4-4488-A102-9FB806067090}"/>
    <hyperlink ref="AJ277" r:id="rId477" xr:uid="{BAA82536-6586-46A4-9933-22C9940BE316}"/>
    <hyperlink ref="AJ278" r:id="rId478" xr:uid="{4FCADA04-FD6A-4501-B7EA-F5127C313E68}"/>
    <hyperlink ref="AJ279" r:id="rId479" xr:uid="{6EEFE9AA-F8F9-44E0-8E41-940D54AE8BD3}"/>
    <hyperlink ref="AJ280" r:id="rId480" xr:uid="{3C4C3F84-2B99-4B0F-81B0-1B5E2A4CC3C4}"/>
    <hyperlink ref="AJ281" r:id="rId481" xr:uid="{2D35B83B-BD46-41E0-9C4E-8202E7643A1F}"/>
    <hyperlink ref="AJ282" r:id="rId482" xr:uid="{081B1479-49C0-45CD-B7DF-79A7FDA2A922}"/>
    <hyperlink ref="AJ233" r:id="rId483" xr:uid="{67CECA30-3882-4631-B3B0-4EFA9EBB6FD5}"/>
    <hyperlink ref="AJ310" r:id="rId484" xr:uid="{9E09920E-1D85-4312-857A-F497693C896B}"/>
    <hyperlink ref="AJ311" r:id="rId485" xr:uid="{3C379D7B-E0F8-445D-ADCD-9E1630BB29DD}"/>
    <hyperlink ref="AJ312" r:id="rId486" xr:uid="{C0F29407-27E9-4B4A-A4B6-B2F83D3C922A}"/>
    <hyperlink ref="AJ313" r:id="rId487" xr:uid="{1E02193D-EB7D-4E47-BF19-AFACD001B56D}"/>
    <hyperlink ref="AJ314" r:id="rId488" xr:uid="{AE186C19-E674-41EA-A931-C6CECFF6A715}"/>
    <hyperlink ref="AJ315" r:id="rId489" xr:uid="{B5AD2F1F-995B-496D-A9FB-173218F44065}"/>
    <hyperlink ref="AJ308" r:id="rId490" xr:uid="{A84ACFE1-4392-4F64-945B-9B75915FA410}"/>
    <hyperlink ref="AJ309" r:id="rId491" xr:uid="{EDD9E669-F8A5-403F-8828-CE63F576BCD1}"/>
    <hyperlink ref="AJ316" r:id="rId492" xr:uid="{0143922C-FE6D-466A-B108-B20F82298472}"/>
    <hyperlink ref="AJ322" r:id="rId493" xr:uid="{2944519C-8047-46E9-A829-E622C61DF5E7}"/>
    <hyperlink ref="AJ317" r:id="rId494" xr:uid="{8C5248B1-EC58-46DE-ABA4-8E658E1C98CA}"/>
    <hyperlink ref="AJ318" r:id="rId495" xr:uid="{C6B8FACC-46C6-4F69-A549-DAAF983B52EA}"/>
    <hyperlink ref="AJ320" r:id="rId496" xr:uid="{32A9F807-67DE-4BF2-BA4D-D633EE466CD2}"/>
    <hyperlink ref="AJ319" r:id="rId497" xr:uid="{76B28C34-782E-4CA8-933D-BADD10421F5D}"/>
    <hyperlink ref="AJ321" r:id="rId498" xr:uid="{6DE4FCEB-1929-475F-AE56-4B257C513EF4}"/>
    <hyperlink ref="AJ323" r:id="rId499" xr:uid="{D2E23AB9-E6B4-470C-B389-863CA94BF526}"/>
    <hyperlink ref="AJ329" r:id="rId500" xr:uid="{9987A0A3-90DA-44CD-9AF0-E712A78348FA}"/>
    <hyperlink ref="AJ324" r:id="rId501" xr:uid="{121F268D-B606-4E72-A1AE-F00B229296CB}"/>
    <hyperlink ref="AJ325" r:id="rId502" xr:uid="{13C4B896-1165-4EB3-A98C-CB7FE25FCA00}"/>
    <hyperlink ref="AJ327" r:id="rId503" xr:uid="{EB8D2631-9C1A-4071-9740-7761E1994072}"/>
    <hyperlink ref="AJ326" r:id="rId504" xr:uid="{BAB76639-95A3-4CBD-95E8-31F4FCAD5E1A}"/>
    <hyperlink ref="AJ328" r:id="rId505" xr:uid="{FAA04E01-E193-4DB1-AF40-D65F72F24DA1}"/>
    <hyperlink ref="AJ330" r:id="rId506" xr:uid="{EB94D4D1-04F1-4B89-AB14-6A78EDF129C2}"/>
    <hyperlink ref="A186" r:id="rId507" display="185" xr:uid="{D4DC656A-C684-442A-B4AE-B78BC41D4F0C}"/>
    <hyperlink ref="A187" r:id="rId508" display="186" xr:uid="{05386E5E-ADC2-4FFB-A29E-0EB855B8B880}"/>
    <hyperlink ref="A188" r:id="rId509" display="187" xr:uid="{44A50D97-DDB6-4998-BF08-4068C9E4B5E8}"/>
    <hyperlink ref="A189" r:id="rId510" display="188" xr:uid="{E8E85947-F85A-4609-8ECF-0D616E17FB16}"/>
    <hyperlink ref="A190" r:id="rId511" display="189" xr:uid="{8D248585-0E5E-4520-99E8-2369FFA82812}"/>
    <hyperlink ref="A191" r:id="rId512" display="190" xr:uid="{65D71B8F-A17F-486D-9F73-F13A7CA4AE84}"/>
    <hyperlink ref="A192" r:id="rId513" display="191" xr:uid="{2581AB86-4661-4DBA-A2AE-90846B4B350E}"/>
    <hyperlink ref="A193" r:id="rId514" display="192" xr:uid="{130DBF10-7DD1-496A-AA54-3C8D6E7C7967}"/>
    <hyperlink ref="A194" r:id="rId515" display="193" xr:uid="{C08F7201-2F82-4266-8F60-DECF27D5770A}"/>
    <hyperlink ref="A195" r:id="rId516" display="194" xr:uid="{C1557A76-F14B-4040-BB4D-6CE0630BCC1C}"/>
    <hyperlink ref="A196" r:id="rId517" display="195" xr:uid="{F5C16C27-2803-4370-B84B-5A5C7E2D0721}"/>
    <hyperlink ref="A197" r:id="rId518" display="196" xr:uid="{F2B53D8F-D33B-49F2-AB03-3ECA30065765}"/>
    <hyperlink ref="A198" r:id="rId519" display="197" xr:uid="{28E99EF2-3031-492F-AD7F-397FE391C1CE}"/>
    <hyperlink ref="AJ331" r:id="rId520" xr:uid="{586224C8-8348-44E3-A156-05F7B462A253}"/>
    <hyperlink ref="AJ337" r:id="rId521" xr:uid="{42C0B6C7-8394-4F2E-AA9C-B60D2FDA31EE}"/>
    <hyperlink ref="AJ332" r:id="rId522" xr:uid="{FB9E917F-A920-489F-B5EF-003CDE50BA04}"/>
    <hyperlink ref="AJ333" r:id="rId523" xr:uid="{5DE8A2D1-BE90-4078-885E-38A25F73CBA7}"/>
    <hyperlink ref="AJ335" r:id="rId524" xr:uid="{CF16842A-A986-4E64-866E-269C7F524488}"/>
    <hyperlink ref="AJ334" r:id="rId525" xr:uid="{80D89E16-B48A-4A2B-8AE5-1B3E6A8D4B9A}"/>
    <hyperlink ref="AJ336" r:id="rId526" xr:uid="{3D67DF60-2CC1-47FF-84C0-DC6247853300}"/>
    <hyperlink ref="AJ338" r:id="rId527" xr:uid="{39034BA0-FB34-4227-BEDE-B220E00D5EBD}"/>
    <hyperlink ref="AJ344" r:id="rId528" xr:uid="{FC2D66C1-C186-4589-98B7-5CD64585BAA2}"/>
    <hyperlink ref="AJ339" r:id="rId529" xr:uid="{4A23CE5B-27CA-4833-8677-D9A5FD1363A5}"/>
    <hyperlink ref="AJ340" r:id="rId530" xr:uid="{E8D34493-1E78-4334-B78E-99671115C3A0}"/>
    <hyperlink ref="AJ342" r:id="rId531" xr:uid="{7D4A6FA1-ECC3-4868-8AE9-C42E7ACAD863}"/>
    <hyperlink ref="AJ341" r:id="rId532" xr:uid="{26C57258-EFD6-40B8-86FB-A668470957EA}"/>
    <hyperlink ref="AJ343" r:id="rId533" xr:uid="{7C7C7980-5FC6-42A7-8ABD-ED32D2F01648}"/>
    <hyperlink ref="AJ345" r:id="rId534" xr:uid="{14C15B82-FE88-4C93-AE52-74C733618C31}"/>
    <hyperlink ref="A345" r:id="rId535" display="185" xr:uid="{4E00997E-F63E-4D51-873D-D30D5FECE456}"/>
    <hyperlink ref="AJ346" r:id="rId536" xr:uid="{93FFD172-D10E-416C-9CB9-ADEE9A15CDDA}"/>
    <hyperlink ref="A346" r:id="rId537" display="185" xr:uid="{FEE53104-889F-432A-95E2-353BBE2ED9F9}"/>
    <hyperlink ref="AJ347" r:id="rId538" xr:uid="{F39FE208-CC2D-4C6A-9558-70EB87B11E31}"/>
    <hyperlink ref="A347" r:id="rId539" display="185" xr:uid="{5EB98F9D-BF09-43A4-8126-956B3E59FE90}"/>
    <hyperlink ref="AJ348" r:id="rId540" xr:uid="{CB7328A4-6DEF-4376-8444-3D4BA07A911C}"/>
    <hyperlink ref="AJ349" r:id="rId541" xr:uid="{952942F1-726A-40FB-BD52-480CD534CEB3}"/>
    <hyperlink ref="AJ350" r:id="rId542" xr:uid="{BD846673-A750-4178-B42A-19B8F789B5BA}"/>
    <hyperlink ref="AJ351" r:id="rId543" display="LEXANDRA11@HOTMAIL.COM" xr:uid="{FD2551B0-94CC-497D-A94D-1089526C4CEC}"/>
    <hyperlink ref="A351" r:id="rId544" display="185" xr:uid="{59B04922-F047-463C-AE78-B7621BC2FC38}"/>
    <hyperlink ref="AJ352" r:id="rId545" xr:uid="{0784C7CE-554D-4EB5-8EC1-CD05185E0DD7}"/>
    <hyperlink ref="A352" r:id="rId546" display="185" xr:uid="{BE978665-20F0-4B7D-9181-BD3F42648904}"/>
    <hyperlink ref="AJ353" r:id="rId547" xr:uid="{A1A3CC27-0967-4098-8F16-1403EA295EAC}"/>
    <hyperlink ref="A353" r:id="rId548" display="185" xr:uid="{9E707804-3F4D-459C-AAED-589DA66137D2}"/>
    <hyperlink ref="AJ355" r:id="rId549" xr:uid="{4A051564-E3A7-4CC6-A60F-63F3F023CDF8}"/>
    <hyperlink ref="AJ356" r:id="rId550" xr:uid="{AE09FD02-3EAC-4D3E-B869-FB0EF3501CF7}"/>
    <hyperlink ref="AJ357" r:id="rId551" xr:uid="{7A4B503E-31FC-4F2D-83EE-3A5BED4E0121}"/>
    <hyperlink ref="AJ354" r:id="rId552" xr:uid="{896583FC-7D19-40A0-A585-B10649156051}"/>
    <hyperlink ref="A354" r:id="rId553" display="185" xr:uid="{3D1A1EAA-198B-4093-9E0B-A752C9B07B13}"/>
    <hyperlink ref="A199" r:id="rId554" display="198" xr:uid="{654A6A62-C374-45E5-9366-8B70FB1EEB40}"/>
    <hyperlink ref="AJ358" r:id="rId555" xr:uid="{66E09201-ED78-43BB-8D82-1376738CF2D8}"/>
    <hyperlink ref="AJ359" r:id="rId556" xr:uid="{956C434B-F0A4-49AC-A4F4-D25EA6477CB8}"/>
    <hyperlink ref="AJ360" r:id="rId557" xr:uid="{8373FD5F-DB44-4F05-AC11-7067A2A1CA44}"/>
    <hyperlink ref="AJ361" r:id="rId558" xr:uid="{C243ED52-CDAF-4231-A085-63BD79E0A24B}"/>
    <hyperlink ref="AJ362" r:id="rId559" xr:uid="{CF5F5EFD-0FE5-4A00-BF05-65670EE09F07}"/>
    <hyperlink ref="AJ363" r:id="rId560" xr:uid="{D3E469B8-F4DD-4680-BD67-C021D53B695A}"/>
    <hyperlink ref="AJ364" r:id="rId561" xr:uid="{BF9ADC6B-D994-44C5-9211-1718FF3E7662}"/>
    <hyperlink ref="A200" r:id="rId562" display="199" xr:uid="{01C22A85-1D6F-4264-80B9-31D4FB5E31FD}"/>
    <hyperlink ref="A201" r:id="rId563" display="200" xr:uid="{415ABB5F-D6BE-456B-B13F-F0117E410456}"/>
    <hyperlink ref="A202" r:id="rId564" display="201" xr:uid="{7768E78F-AE26-4E72-917D-EC1A7ABCA7C7}"/>
    <hyperlink ref="A203" r:id="rId565" display="202" xr:uid="{473C4C1E-7133-42BB-845A-3FCFB1BCEAB4}"/>
    <hyperlink ref="A204" r:id="rId566" display="203" xr:uid="{8A505C69-DBDC-4DB7-92B9-C135D15EE3D1}"/>
    <hyperlink ref="A205" r:id="rId567" display="204" xr:uid="{139FCA69-8214-4ED2-AF14-AE6AD490EC45}"/>
    <hyperlink ref="A206" r:id="rId568" display="205" xr:uid="{6DF7CBFA-4742-4991-8189-4BAE56370A31}"/>
    <hyperlink ref="A207" r:id="rId569" display="206" xr:uid="{9D5DE05D-438C-45BD-8343-8DF3A683789A}"/>
    <hyperlink ref="A208" r:id="rId570" display="207" xr:uid="{FC41B94A-9DA2-4A43-A33E-7B677109E6E3}"/>
    <hyperlink ref="AJ365" r:id="rId571" xr:uid="{A3DCD2D9-6DB1-4402-A33B-FBB51A7CDD7F}"/>
    <hyperlink ref="A209" r:id="rId572" display="208" xr:uid="{7D6E197C-AF11-4169-A555-A2247E0FB988}"/>
    <hyperlink ref="A210" r:id="rId573" display="209" xr:uid="{C64EB1FE-04E4-4721-BD12-340C667A5EAC}"/>
    <hyperlink ref="A211" r:id="rId574" display="210" xr:uid="{FD3A95BA-5F8A-4613-927C-CBF18639CA6B}"/>
    <hyperlink ref="A212" r:id="rId575" display="211" xr:uid="{14482A52-7971-4DF5-BCC8-CB4D558D81A7}"/>
    <hyperlink ref="A213" r:id="rId576" display="212" xr:uid="{1AF9C9CD-83E8-4489-AF0D-4BC53640C14F}"/>
    <hyperlink ref="A214" r:id="rId577" display="213" xr:uid="{7A809832-0D98-4371-8BCA-3C19FC54B050}"/>
    <hyperlink ref="A215" r:id="rId578" display="214" xr:uid="{A09619C3-141B-43FC-A909-B26FDEA8F233}"/>
    <hyperlink ref="A216" r:id="rId579" display="215" xr:uid="{22E92958-D541-4E2B-9B07-0263A7280D85}"/>
    <hyperlink ref="A217" r:id="rId580" display="216" xr:uid="{CB25F51B-E82F-4CB9-8C8E-47F4E107A5A3}"/>
    <hyperlink ref="A218" r:id="rId581" display="217" xr:uid="{4C62C7C8-D17D-4C8E-8B35-E1C8443EBBD1}"/>
    <hyperlink ref="A219" r:id="rId582" display="218" xr:uid="{7026B561-CA95-4957-A344-92D537DD8C4D}"/>
    <hyperlink ref="A220" r:id="rId583" display="219" xr:uid="{04E33BF7-C63E-458C-BC68-BD4A1CB304EC}"/>
    <hyperlink ref="A221" r:id="rId584" display="220" xr:uid="{3245232D-5C47-48D8-94D4-41D3D59C7020}"/>
    <hyperlink ref="A222" r:id="rId585" display="221" xr:uid="{9B311381-3F63-43B6-81D7-49C2E03475D0}"/>
    <hyperlink ref="A223" r:id="rId586" display="222" xr:uid="{DF6E61C2-C308-4116-B66A-FBEC5F306EEB}"/>
    <hyperlink ref="AJ366" r:id="rId587" xr:uid="{A0D6BC36-1603-4CF6-8BD0-AE78CE459A82}"/>
    <hyperlink ref="A224" r:id="rId588" display="223" xr:uid="{7F0FD233-89D3-40AC-8DEC-5EBCECCA8D68}"/>
    <hyperlink ref="A225" r:id="rId589" display="224" xr:uid="{9C38C88C-B431-4721-A076-6D3743A14A16}"/>
    <hyperlink ref="A226" r:id="rId590" display="225" xr:uid="{AADC87B2-8A56-44ED-9112-5C436792ED5E}"/>
    <hyperlink ref="A227" r:id="rId591" display="226" xr:uid="{FAB0D2A5-F103-419C-B096-5CA33910D82C}"/>
    <hyperlink ref="A228" r:id="rId592" display="227" xr:uid="{043AD29A-B847-4A9A-B1DE-DEE9A9EAEC53}"/>
    <hyperlink ref="A229" r:id="rId593" display="228" xr:uid="{7AFE3D7B-E971-4983-95CC-242B43F04975}"/>
    <hyperlink ref="A230" r:id="rId594" display="229" xr:uid="{1EB4F0E9-E984-4E7B-A603-6EEF66C7B214}"/>
    <hyperlink ref="A231" r:id="rId595" display="230" xr:uid="{BE413B78-AAB3-4E26-8683-0DFC78E68AAB}"/>
    <hyperlink ref="A232" r:id="rId596" display="231" xr:uid="{45207276-BD40-4A24-9E36-FD5FB480D990}"/>
    <hyperlink ref="A233" r:id="rId597" display="232" xr:uid="{1546406F-B3DA-4BCA-88EF-9BF56C388FDB}"/>
    <hyperlink ref="A234" r:id="rId598" display="233" xr:uid="{E96085AC-C8C6-4DF5-93B9-C7FB43CE9345}"/>
    <hyperlink ref="A235" r:id="rId599" display="234" xr:uid="{324789A7-7DD0-444D-BEBE-F109423ABC67}"/>
    <hyperlink ref="A236" r:id="rId600" display="235" xr:uid="{B86C18F0-CC55-4560-B9C8-706C407A414D}"/>
    <hyperlink ref="A237" r:id="rId601" display="236" xr:uid="{13B3D3D8-98C6-4854-B8BC-84BFC3630F0A}"/>
    <hyperlink ref="A238" r:id="rId602" display="237" xr:uid="{170FD5D9-CCDF-4D01-B696-AE02EFB683C1}"/>
    <hyperlink ref="A239" r:id="rId603" display="238" xr:uid="{F4816CC6-6D5F-485F-AF78-EF8ABDECDC26}"/>
    <hyperlink ref="A240" r:id="rId604" display="239" xr:uid="{FBA9F5DF-D557-4678-A6BF-817A90A0B094}"/>
    <hyperlink ref="A241" r:id="rId605" display="240" xr:uid="{A3948C03-7266-45BA-97D8-3FA4F7A2D77B}"/>
    <hyperlink ref="A242" r:id="rId606" display="241" xr:uid="{F1D09836-F1A4-4A67-A9F6-D108AC3880CF}"/>
    <hyperlink ref="A243" r:id="rId607" display="242" xr:uid="{84FA1B64-EA6B-49C0-B306-5B22F9B69999}"/>
    <hyperlink ref="A244" r:id="rId608" display="243" xr:uid="{78D4674D-8C41-4998-9C2A-54404ACFE767}"/>
    <hyperlink ref="A245" r:id="rId609" display="244" xr:uid="{C793E007-DB05-461D-AE99-C9AE2063809F}"/>
    <hyperlink ref="A246" r:id="rId610" display="245" xr:uid="{4FC96CCB-7007-4A19-A330-5229922283BB}"/>
    <hyperlink ref="AJ367" r:id="rId611" xr:uid="{46599437-38BD-4E0F-A7E2-2A7238DB0508}"/>
    <hyperlink ref="A247" r:id="rId612" display="246" xr:uid="{DC0069D4-4082-4CDA-8F2C-08A214718308}"/>
    <hyperlink ref="A248" r:id="rId613" display="247" xr:uid="{5BF330A6-4B0C-4ED4-B0F3-452948E1CBF3}"/>
    <hyperlink ref="A249" r:id="rId614" display="248" xr:uid="{23EE9AF3-A80D-49B7-86B3-B330109D459D}"/>
    <hyperlink ref="A250" r:id="rId615" display="249" xr:uid="{29027C61-0567-4636-8CE9-04AC1A309611}"/>
    <hyperlink ref="AJ368" r:id="rId616" xr:uid="{60F2CB07-0AB9-4132-B61B-FAA2CA2B6512}"/>
    <hyperlink ref="AJ369" r:id="rId617" xr:uid="{7BB7EE36-206F-4860-97F4-DEE6A311D9E0}"/>
    <hyperlink ref="AJ370" r:id="rId618" xr:uid="{0BDAB311-2FA2-43F1-9FD4-BE98EE46B8FF}"/>
    <hyperlink ref="AJ371" r:id="rId619" xr:uid="{050AFAB7-58C6-4337-8C3B-277F8CED8878}"/>
    <hyperlink ref="A251" r:id="rId620" display="250" xr:uid="{833CACF7-E9EE-43DF-9929-99A356E8C41F}"/>
    <hyperlink ref="A252" r:id="rId621" display="251" xr:uid="{E65EAE29-6131-4801-AC47-485261DE83DA}"/>
    <hyperlink ref="A253" r:id="rId622" display="252" xr:uid="{1049941A-AA76-40D1-A953-777551A77275}"/>
    <hyperlink ref="A254" r:id="rId623" display="253" xr:uid="{F8CCFD8E-D46F-4A53-9921-D952ECABCDAB}"/>
    <hyperlink ref="A255" r:id="rId624" display="254" xr:uid="{A6557ADF-56FA-48D0-B271-80540CDD43E8}"/>
    <hyperlink ref="A256" r:id="rId625" display="255" xr:uid="{84D548E5-A505-4DEB-8112-CB071979E70C}"/>
    <hyperlink ref="A257" r:id="rId626" display="256" xr:uid="{A4DCAF06-601C-4D32-B891-CB89203D546F}"/>
    <hyperlink ref="A258" r:id="rId627" display="257" xr:uid="{37EEF26C-BCFC-4555-BCB8-D80F9AAE1AC8}"/>
    <hyperlink ref="A259" r:id="rId628" display="258" xr:uid="{A9464E76-94E0-4D21-88B4-749739155CEE}"/>
    <hyperlink ref="A260" r:id="rId629" display="259" xr:uid="{4B529252-CD57-4203-8FE3-4CF6EA09CBFC}"/>
    <hyperlink ref="A261" r:id="rId630" display="260" xr:uid="{3AB88282-086A-4D06-AC1D-AA748289DCE6}"/>
    <hyperlink ref="A262" r:id="rId631" display="261" xr:uid="{340B9A09-947E-4913-A455-7D3B678ACDC6}"/>
    <hyperlink ref="A263" r:id="rId632" display="262" xr:uid="{25CF7FD9-C661-4DA1-9B38-399FB6C4EB93}"/>
    <hyperlink ref="A264" r:id="rId633" display="263" xr:uid="{42E58E8A-AD1B-4FC5-82B2-D0EA5EF6FCFE}"/>
    <hyperlink ref="A265" r:id="rId634" display="264" xr:uid="{A1789773-840F-490C-8DC5-FB7793657A25}"/>
    <hyperlink ref="A266" r:id="rId635" display="265" xr:uid="{D5E20019-73B6-439B-82A1-5A24B4AC289F}"/>
    <hyperlink ref="A267" r:id="rId636" display="266" xr:uid="{B9784924-1161-4579-AAD7-DF6FC524F649}"/>
    <hyperlink ref="A268" r:id="rId637" display="267" xr:uid="{4482C224-B3A6-4B12-B3C4-FD829B998DC2}"/>
    <hyperlink ref="A269" r:id="rId638" display="268" xr:uid="{2FB655E6-6A2E-4E61-822C-BAD5B6AAA603}"/>
    <hyperlink ref="A270" r:id="rId639" display="269" xr:uid="{5BACF66A-9B2D-4400-A3D0-98ED55A66984}"/>
    <hyperlink ref="A271" r:id="rId640" display="270" xr:uid="{CC3AAED1-7218-4DF4-919C-BAA16CF6C0BC}"/>
    <hyperlink ref="A272" r:id="rId641" display="271" xr:uid="{73E4579C-E0D2-407B-9D31-C02032C3E36E}"/>
    <hyperlink ref="A273" r:id="rId642" display="272" xr:uid="{64F56527-1D00-45B7-924F-D7FA4D801F2C}"/>
    <hyperlink ref="A274" r:id="rId643" display="273" xr:uid="{FE6DB685-501B-4566-ADFC-334325F763BA}"/>
    <hyperlink ref="A275" r:id="rId644" display="274" xr:uid="{03322AFD-61C3-4712-AAAD-873EE481D775}"/>
    <hyperlink ref="A276" r:id="rId645" display="275" xr:uid="{33AEE00A-14D9-4527-AB15-A77A8B8592CB}"/>
    <hyperlink ref="A277" r:id="rId646" display="276" xr:uid="{712670F9-5090-4E19-AA18-2FE98744249C}"/>
    <hyperlink ref="A278" r:id="rId647" display="277" xr:uid="{A0D58CCE-7F2E-47DF-B971-0BE38B90043C}"/>
    <hyperlink ref="A279" r:id="rId648" display="278" xr:uid="{D246FA22-59F3-4701-8A32-6AA296A1F67B}"/>
    <hyperlink ref="A280" r:id="rId649" display="279" xr:uid="{C08DE60C-11D9-49D3-973D-0908339D7008}"/>
    <hyperlink ref="A281" r:id="rId650" display="280" xr:uid="{6D6AC0AD-E977-429F-807F-C905C2A43695}"/>
    <hyperlink ref="A282" r:id="rId651" display="281" xr:uid="{16602E6A-52E7-4C6A-B247-1AF3795AF9D3}"/>
    <hyperlink ref="A283" r:id="rId652" display="282" xr:uid="{DD2B5624-33E4-446F-8742-A588EBA87AF0}"/>
    <hyperlink ref="A284" r:id="rId653" display="283" xr:uid="{B971406D-2E36-4A20-BB42-260777DF10B4}"/>
    <hyperlink ref="A285" r:id="rId654" display="284" xr:uid="{EA7DFE1E-38B4-4F1B-917D-284BC2A7097C}"/>
    <hyperlink ref="A286" r:id="rId655" display="285" xr:uid="{D9205097-176B-47A6-87C4-201B7592B984}"/>
    <hyperlink ref="A287" r:id="rId656" display="286" xr:uid="{DAA5F45A-5B7D-4192-839B-211FE3495D34}"/>
    <hyperlink ref="A288" r:id="rId657" display="287" xr:uid="{0C4C540A-9DBC-4A5D-9969-AEBF682F671D}"/>
    <hyperlink ref="A289" r:id="rId658" display="288" xr:uid="{12AFE435-E856-4D0D-B2B6-40E2F90A83D5}"/>
    <hyperlink ref="A290" r:id="rId659" display="289" xr:uid="{F909EDD4-EF3F-4166-A98E-4661E9A108E5}"/>
    <hyperlink ref="A291" r:id="rId660" display="290" xr:uid="{FD2E7E92-80EB-4A96-9282-84C51DC551CC}"/>
    <hyperlink ref="A292" r:id="rId661" display="291" xr:uid="{F852138F-F45E-455F-A690-EC432A60CD86}"/>
    <hyperlink ref="A293" r:id="rId662" display="292" xr:uid="{B7FC9453-0465-4A48-951D-5C321430DAF8}"/>
    <hyperlink ref="A294" r:id="rId663" display="293" xr:uid="{BE2EFF71-92CD-4E08-8CB3-203F71915B3F}"/>
    <hyperlink ref="A295" r:id="rId664" display="294" xr:uid="{33579AD9-D1C3-465E-8A46-00945141B71B}"/>
    <hyperlink ref="A296" r:id="rId665" display="295" xr:uid="{8C5765F8-2154-40CA-80A4-0788515F3E7F}"/>
    <hyperlink ref="A297" r:id="rId666" display="296" xr:uid="{2788786F-2F5B-4CE9-9D6F-614F13C688BC}"/>
    <hyperlink ref="A298" r:id="rId667" display="297" xr:uid="{9A7329FE-3922-4057-BD2D-1371D724C60B}"/>
    <hyperlink ref="A299" r:id="rId668" display="298" xr:uid="{1C6042D8-114E-49B4-9AA0-B8192FBDBAE9}"/>
    <hyperlink ref="A300" r:id="rId669" display="299" xr:uid="{38C565F5-6883-4E70-B9A8-69CD7A61BACC}"/>
    <hyperlink ref="A301" r:id="rId670" display="300" xr:uid="{184B6250-9472-49CB-9F53-F11601286422}"/>
    <hyperlink ref="A302" r:id="rId671" display="301" xr:uid="{0821774C-071C-40A3-A25C-E505FFDCD0E7}"/>
    <hyperlink ref="A303" r:id="rId672" display="302" xr:uid="{6CFAD6C3-74D7-4A1D-B6BA-57E8B2650D5A}"/>
    <hyperlink ref="A304" r:id="rId673" display="303" xr:uid="{4B46CC9D-55AD-4A4E-A443-EC25A455B3D1}"/>
    <hyperlink ref="A305" r:id="rId674" display="304" xr:uid="{690CB1B0-12CF-425C-BD1D-0B932CD2EC91}"/>
    <hyperlink ref="A306" r:id="rId675" display="305" xr:uid="{4D26411F-0CB7-4DC6-B541-F9B3232EB0D9}"/>
    <hyperlink ref="A307" r:id="rId676" display="306" xr:uid="{4BABB2F4-7121-4890-A4EC-98C5BCE2EB63}"/>
    <hyperlink ref="A308" r:id="rId677" display="307" xr:uid="{B44B0E88-C98C-4831-B261-A0A236ACC6B1}"/>
    <hyperlink ref="A309" r:id="rId678" display="308" xr:uid="{4220AC68-BB68-49D2-8BBA-8846FDF1C904}"/>
    <hyperlink ref="A310" r:id="rId679" display="309" xr:uid="{FD05C068-9B51-40A1-8ADC-4A3B2F5EF178}"/>
    <hyperlink ref="A311" r:id="rId680" display="310" xr:uid="{014FCE69-5C2A-46BD-88D6-4E79388F1D33}"/>
    <hyperlink ref="A312" r:id="rId681" display="311" xr:uid="{E12B8A8E-E8F6-443F-BF61-F540CFBF9F72}"/>
    <hyperlink ref="A313" r:id="rId682" display="312" xr:uid="{E02E4D69-C9DF-4CE0-A223-491C7A77C31A}"/>
    <hyperlink ref="A314" r:id="rId683" display="313" xr:uid="{3B589D46-1490-4485-86CE-900CDA380BBF}"/>
    <hyperlink ref="A315" r:id="rId684" display="314" xr:uid="{89284D51-E2B2-4CE0-A228-51CDAE93327F}"/>
    <hyperlink ref="A316" r:id="rId685" display="315" xr:uid="{1CAF215B-C235-404C-B569-2C361561547D}"/>
    <hyperlink ref="A317" r:id="rId686" display="316" xr:uid="{E7663111-D0BB-42D0-8136-DB68E3DE15A4}"/>
    <hyperlink ref="A318" r:id="rId687" display="317" xr:uid="{ED3C2A79-D060-47A1-8CB0-56AF5ABE31DA}"/>
    <hyperlink ref="A319" r:id="rId688" display="318" xr:uid="{72224D31-3217-4318-B62C-3D012E383AB1}"/>
    <hyperlink ref="A320" r:id="rId689" display="319" xr:uid="{0E9205C4-56CD-4AF7-9D65-A8009C88C1FD}"/>
    <hyperlink ref="A321" r:id="rId690" display="320" xr:uid="{12890C4E-7A0D-4747-9292-B7F591EB9D97}"/>
    <hyperlink ref="A322" r:id="rId691" display="321" xr:uid="{BB7E97FA-C511-4DDE-B3E3-A7CCE5A80116}"/>
    <hyperlink ref="A323" r:id="rId692" display="322" xr:uid="{19FF3EEB-3B4A-45A4-AEE6-553B15A52CF6}"/>
    <hyperlink ref="A324" r:id="rId693" display="323" xr:uid="{5ACE75DD-EB93-4849-8B97-C74C1032E1C9}"/>
    <hyperlink ref="A325" r:id="rId694" display="324" xr:uid="{0E29D645-2EA0-48EB-9B1F-43B5B3EC9E3F}"/>
    <hyperlink ref="A326" r:id="rId695" display="325" xr:uid="{973BEA94-5595-4576-AC09-38541054C008}"/>
    <hyperlink ref="A327" r:id="rId696" display="326" xr:uid="{B8398EE4-0036-497B-BB9E-E2229E4BCB02}"/>
    <hyperlink ref="A328" r:id="rId697" display="327" xr:uid="{CEBE0E32-C416-4764-94E7-82756E69748A}"/>
    <hyperlink ref="A329" r:id="rId698" display="328" xr:uid="{F58E77A2-FD2C-468C-9DED-BF7583758EE8}"/>
    <hyperlink ref="A330" r:id="rId699" display="329" xr:uid="{6CD692CD-D215-4FD2-8C51-D741939FE5EC}"/>
    <hyperlink ref="A331" r:id="rId700" display="330" xr:uid="{E878EB27-4BF4-4A1D-926F-DBC101BC4DCD}"/>
    <hyperlink ref="A332" r:id="rId701" display="331" xr:uid="{0203CFDB-D3F7-4FC9-9A36-001D32A10FCD}"/>
    <hyperlink ref="A333" r:id="rId702" display="332" xr:uid="{06322D91-5607-4488-8D3D-39E37C685433}"/>
    <hyperlink ref="A334" r:id="rId703" display="333" xr:uid="{36E94AED-607C-4BA9-90E1-5EA3A2CF229B}"/>
    <hyperlink ref="A335" r:id="rId704" display="334" xr:uid="{B875E90D-7588-4A9F-8C27-F29727FA3848}"/>
    <hyperlink ref="AJ372" r:id="rId705" xr:uid="{1DEE6239-7561-40B5-A362-3A2D2AD78648}"/>
    <hyperlink ref="A336" r:id="rId706" display="335" xr:uid="{03FAD285-E883-40BA-B898-034E3134280C}"/>
    <hyperlink ref="A337" r:id="rId707" display="336" xr:uid="{0A52A42E-74BB-434C-BE38-6DC835ECE1D3}"/>
    <hyperlink ref="A338" r:id="rId708" display="337" xr:uid="{041568EA-C765-4F52-B5F1-069C05C337F5}"/>
    <hyperlink ref="A339" r:id="rId709" display="338" xr:uid="{F18C0F16-5579-4840-B27D-581BCE7720B8}"/>
    <hyperlink ref="A340" r:id="rId710" display="339" xr:uid="{7E09049F-7E1E-472A-BD29-E33839B690A1}"/>
    <hyperlink ref="A341" r:id="rId711" display="340" xr:uid="{FF5AE986-95F5-4DD2-A414-C0210268D2C8}"/>
    <hyperlink ref="A342" r:id="rId712" display="341" xr:uid="{0448ECF8-3CBF-4F7D-82DD-012D3346E1D4}"/>
    <hyperlink ref="A343" r:id="rId713" display="342" xr:uid="{B9822AAA-1147-44F5-AC10-77AB5BC4A67A}"/>
    <hyperlink ref="A344" r:id="rId714" display="343" xr:uid="{88EABB2E-561E-40C4-B5B7-CBFED6EF38CB}"/>
    <hyperlink ref="A348" r:id="rId715" display="347" xr:uid="{76D83ED5-5535-4A49-B4CA-CCDE98AEB557}"/>
    <hyperlink ref="A349" r:id="rId716" display="348" xr:uid="{951695D1-827D-4ABD-8694-3A616EEB802B}"/>
    <hyperlink ref="A350" r:id="rId717" display="349" xr:uid="{BEC0A98F-5CBF-4688-BAD2-E199B6939EA7}"/>
    <hyperlink ref="A355" r:id="rId718" display="354" xr:uid="{333D103B-4DE1-4636-BF41-A9E827F9CC38}"/>
    <hyperlink ref="A356" r:id="rId719" display="355" xr:uid="{7482DDFC-BF21-4B59-84C0-7A4CAD9A404D}"/>
    <hyperlink ref="A357" r:id="rId720" display="356" xr:uid="{0D7FEC19-3B4A-4F3D-9168-66CCDEB9680B}"/>
    <hyperlink ref="A361" r:id="rId721" display="360" xr:uid="{785621AB-4C0B-40D2-B087-C1AAB7F450B4}"/>
    <hyperlink ref="A362" r:id="rId722" display="361" xr:uid="{7387C629-20A7-4245-81E2-F7F1AC6F5D75}"/>
    <hyperlink ref="A366" r:id="rId723" display="365" xr:uid="{A8C46E45-DB6B-4B7F-B54C-16E170459CF3}"/>
    <hyperlink ref="A367" r:id="rId724" display="366" xr:uid="{AC921E1E-1473-4497-A92E-7EF5D1A54E1C}"/>
    <hyperlink ref="AJ373" r:id="rId725" xr:uid="{8AC08CDC-0602-426B-B216-55E7531FCEAE}"/>
    <hyperlink ref="A373" r:id="rId726" display="360" xr:uid="{A1B438C7-7E14-4589-BEB4-D318DA1F687D}"/>
    <hyperlink ref="AJ374" r:id="rId727" xr:uid="{6FACF2CD-76BE-4677-98A8-7DDA92117946}"/>
    <hyperlink ref="A374" r:id="rId728" display="249" xr:uid="{0B15AF79-08E5-44A8-8D6B-370842C3BFDA}"/>
    <hyperlink ref="AJ375" r:id="rId729" xr:uid="{228777CC-755F-483C-BEC9-940DAA2A29CD}"/>
    <hyperlink ref="A375" r:id="rId730" display="301" xr:uid="{07935CE3-9831-4927-A298-519CE6CA34C1}"/>
    <hyperlink ref="AJ376" r:id="rId731" xr:uid="{63898215-9B7D-47D4-AE66-95835D3ABC7D}"/>
    <hyperlink ref="A376" r:id="rId732" display="301" xr:uid="{1A3D7C3E-FD7F-47BF-9F67-CCB5697C6143}"/>
    <hyperlink ref="AJ377" r:id="rId733" xr:uid="{82CEF815-B032-4B6E-A229-76A311EE47F1}"/>
    <hyperlink ref="A377" r:id="rId734" display="190" xr:uid="{9279FD06-BFEB-4EBC-88A3-AAA5B828D074}"/>
    <hyperlink ref="AJ378" r:id="rId735" xr:uid="{24B73F77-C906-4F81-B991-BD3E326662C9}"/>
    <hyperlink ref="A378" r:id="rId736" display="301" xr:uid="{EDBB7130-6DAC-4B50-900F-2A003937DCA5}"/>
    <hyperlink ref="AJ379" r:id="rId737" xr:uid="{A42B88EB-C11E-4681-B89F-33D31A18D657}"/>
    <hyperlink ref="A379" r:id="rId738" display="267" xr:uid="{241605D1-6F38-4B75-B2A6-A3D0DF2AFBD6}"/>
    <hyperlink ref="AJ380" r:id="rId739" xr:uid="{E15A3288-8A73-4A07-9FC5-331E4D0CA764}"/>
    <hyperlink ref="A380" r:id="rId740" display="292" xr:uid="{A1F841F3-D706-41B6-A16B-3920DBD008DB}"/>
    <hyperlink ref="AJ381" r:id="rId741" xr:uid="{FCA5C1BA-5998-448B-A621-7DD3442749EB}"/>
    <hyperlink ref="AJ382" r:id="rId742" xr:uid="{F2D1B4E6-105C-464B-BF6C-6F6D52757AA5}"/>
    <hyperlink ref="AJ383" r:id="rId743" xr:uid="{49E035FE-1C72-427C-AABE-CD16E8838089}"/>
    <hyperlink ref="AJ384" r:id="rId744" xr:uid="{96AC52F5-F66A-44B9-93B1-611A53827FBD}"/>
    <hyperlink ref="A384" r:id="rId745" display="361" xr:uid="{87F2A16E-75BF-48AC-A6B3-65643DAE6742}"/>
    <hyperlink ref="AJ385" r:id="rId746" xr:uid="{62698F66-EB03-40EF-A36A-D0FD610B1DDC}"/>
    <hyperlink ref="AJ386" r:id="rId747" xr:uid="{6AF1D093-5FFA-42F1-9F9C-2655982B9BF5}"/>
    <hyperlink ref="A386" r:id="rId748" display="360" xr:uid="{B92AE789-4A81-4EC6-9696-5678D750B48E}"/>
    <hyperlink ref="AJ387" r:id="rId749" xr:uid="{0384A5BA-C665-4474-9AA5-1690E0E64803}"/>
    <hyperlink ref="AJ388" r:id="rId750" xr:uid="{E938DC63-6CE2-4DE6-B872-13A80175C5F5}"/>
    <hyperlink ref="AJ389" r:id="rId751" xr:uid="{ABAE29D5-7541-4C9D-8F69-B8B6A1F0F1E7}"/>
    <hyperlink ref="AJ390" r:id="rId752" xr:uid="{662BD675-2426-49DA-90C7-E72A991AF9B8}"/>
    <hyperlink ref="AJ391" r:id="rId753" xr:uid="{54DF0E34-6045-4A00-BA0E-3716B4E3CF92}"/>
    <hyperlink ref="AJ392" r:id="rId754" xr:uid="{2C44101A-4796-4B2A-86C1-4D06C31860AB}"/>
    <hyperlink ref="AJ393" r:id="rId755" xr:uid="{C0ACCAB9-EF7D-4BEF-B273-CA7FBCAC51EF}"/>
    <hyperlink ref="A393" r:id="rId756" display="../../../../my?id=%2Fpersonal%2Fjohanacontratacion%5Funisaludi%5Fonmicrosoft%5Fcom%2FDocuments%2FCONTRATACION%202026%2DCONTRATA1%2DHSF%2FCTO%20021%20LUISA%20FERNANDA%20LIBERATO%20RENDON&amp;viewid=615ec6ce%2Db4c5%2D47c6%2D9959%2D4ea468bd0701" xr:uid="{060AE0B7-A052-43D1-B38A-E762BE4A72C2}"/>
    <hyperlink ref="AJ395" r:id="rId757" xr:uid="{452819EE-27D0-470C-9F7F-CADD0EF6BF3B}"/>
    <hyperlink ref="AJ396" r:id="rId758" xr:uid="{2FD0C724-8387-4305-8A52-BD287991DC8A}"/>
    <hyperlink ref="AJ397" r:id="rId759" xr:uid="{09CBD972-395E-472E-ADCD-F517F2EBFCD4}"/>
    <hyperlink ref="AJ398" r:id="rId760" xr:uid="{3F59FDBD-5A99-4738-A9C6-6E5697F16D69}"/>
    <hyperlink ref="AJ399" r:id="rId761" xr:uid="{9EB81751-1EBA-4257-B061-8850EBFA0686}"/>
    <hyperlink ref="AJ400" r:id="rId762" xr:uid="{E63E7BC1-07B4-41AF-AEB1-A456C0E61D25}"/>
    <hyperlink ref="AJ401" r:id="rId763" xr:uid="{BAF90969-BA9F-480A-9E63-0B499102284A}"/>
    <hyperlink ref="AJ402" r:id="rId764" xr:uid="{947CCBF0-7E7D-43E6-BE29-8C3745D568FD}"/>
    <hyperlink ref="AJ403" r:id="rId765" xr:uid="{A066C45C-F926-487C-ADFE-5EB50086BFB7}"/>
    <hyperlink ref="A403" r:id="rId766" display="../../../../my?id=%2Fpersonal%2Fjohanacontratacion%5Funisaludi%5Fonmicrosoft%5Fcom%2FDocuments%2FCONTRATACION%202026%2DCONTRATA1%2DHSF%2FCTO%20064%20MARIO%20FERNANDO%20PADILLA%20RODRIGUEZ&amp;viewid=615ec6ce%2Db4c5%2D47c6%2D9959%2D4ea468bd0701" xr:uid="{33C80B8E-CCC0-48FF-961B-D7CAA64BF386}"/>
    <hyperlink ref="AJ404" r:id="rId767" xr:uid="{A282486B-568D-4EF3-B15A-17B96DEC8603}"/>
    <hyperlink ref="AJ405" r:id="rId768" xr:uid="{EEB59C62-835C-46FF-A32D-CD0B4B6E3B12}"/>
    <hyperlink ref="AJ406" r:id="rId769" xr:uid="{3516DBC5-3E14-49F8-B33B-05B9C6969A87}"/>
    <hyperlink ref="AJ394" r:id="rId770" xr:uid="{3D530424-1A16-407E-BFF4-6FCA0CEA5671}"/>
    <hyperlink ref="A394" r:id="rId771" display="393" xr:uid="{31735BDA-2BA3-4934-99DA-689D3B808183}"/>
    <hyperlink ref="AJ407" r:id="rId772" xr:uid="{3656D783-C6EE-471F-954A-5A109244A2AC}"/>
    <hyperlink ref="AJ408" r:id="rId773" xr:uid="{F79DE372-FBEB-4B5F-8E30-424DAF0BA529}"/>
    <hyperlink ref="AJ409" r:id="rId774" xr:uid="{0A43849B-68F5-4E2D-A4BF-415F3DEF848D}"/>
    <hyperlink ref="AJ410" r:id="rId775" xr:uid="{9190DD51-6E38-47DE-8E1C-E29C7F7A6977}"/>
    <hyperlink ref="AJ455" r:id="rId776" xr:uid="{E26A3F8F-2E05-4ACA-ADF3-2735DA19815C}"/>
    <hyperlink ref="A455" r:id="rId777" display="356" xr:uid="{CCFDF74C-A932-44DF-A810-7E0BC68110E2}"/>
    <hyperlink ref="AJ411" r:id="rId778" xr:uid="{9EB6E0A2-A3BC-42B9-B48F-5A828F290851}"/>
    <hyperlink ref="AJ412" r:id="rId779" xr:uid="{CB30E1E0-1388-43C0-8AA1-59207CEE3199}"/>
    <hyperlink ref="AJ413" r:id="rId780" xr:uid="{8C9447F5-60BE-45BD-9D7D-AB92EE361C25}"/>
    <hyperlink ref="AJ454" r:id="rId781" xr:uid="{91D470FE-316B-4F9D-ADDD-DE662519EB9A}"/>
    <hyperlink ref="A454" r:id="rId782" display="335" xr:uid="{D50244FC-1989-4878-BFC0-FB2B789718EA}"/>
    <hyperlink ref="AJ453" r:id="rId783" xr:uid="{7657F38E-0A83-4274-97F3-A7F92AF9334B}"/>
    <hyperlink ref="A453" r:id="rId784" display="354" xr:uid="{5D27D8B3-337B-4F26-80CF-849AD864CF28}"/>
    <hyperlink ref="AJ414" r:id="rId785" xr:uid="{0D8E370D-2512-4223-A9A1-A709398F9728}"/>
    <hyperlink ref="AJ415" r:id="rId786" xr:uid="{DBCAB9F8-A632-4C5F-9A46-006AA87C6A6F}"/>
    <hyperlink ref="AJ452" r:id="rId787" xr:uid="{81DF7BE2-E24C-494B-B97B-A5D902A7E651}"/>
    <hyperlink ref="A452" r:id="rId788" display="249" xr:uid="{05876E2E-DDF6-45C4-BF3A-6CAEF1465A77}"/>
    <hyperlink ref="AJ416" r:id="rId789" xr:uid="{845FDB68-9F56-4AEA-9E19-749B455739D5}"/>
    <hyperlink ref="AJ451" r:id="rId790" xr:uid="{9C50C1D3-8650-4BF3-8F51-C762E462F281}"/>
    <hyperlink ref="A451" r:id="rId791" display="249" xr:uid="{C57676DC-2EE0-4802-9EB2-30C7C6138CAC}"/>
    <hyperlink ref="AJ450" r:id="rId792" xr:uid="{F3D9AC59-9FF2-4D16-9B7D-058A67AE016E}"/>
    <hyperlink ref="A450" r:id="rId793" display="249" xr:uid="{F8A75A16-AEBC-4411-89C2-674A8A643F42}"/>
    <hyperlink ref="AJ449" r:id="rId794" xr:uid="{28C91A1C-CE32-48F0-9A87-7FC14287805A}"/>
    <hyperlink ref="A449" r:id="rId795" display="249" xr:uid="{C78A237F-E4D3-46A9-AC2F-7D8267EAE639}"/>
    <hyperlink ref="AJ417" r:id="rId796" xr:uid="{6758118B-2F3C-418C-99FB-E69DB87C0D85}"/>
    <hyperlink ref="AJ418" r:id="rId797" xr:uid="{B936FFB2-05D9-4845-A384-80F03AC781CA}"/>
    <hyperlink ref="AJ456" r:id="rId798" xr:uid="{AB25BE0F-DC96-4177-B097-7EBCC75ACD5B}"/>
    <hyperlink ref="AJ419" r:id="rId799" xr:uid="{41FEFFD9-AA3B-4A81-905E-4827EF0F81AC}"/>
    <hyperlink ref="AJ420" r:id="rId800" xr:uid="{613066C2-116F-4BF3-878C-22CC20DC2A36}"/>
    <hyperlink ref="AJ457" r:id="rId801" xr:uid="{BDF6277F-D0C9-4D10-A4DE-AEB4F6E9E965}"/>
    <hyperlink ref="AJ458" r:id="rId802" xr:uid="{DC1C8CD5-3432-4E00-B097-CD637B915945}"/>
    <hyperlink ref="AJ421" r:id="rId803" xr:uid="{CB756058-1B37-4C1B-A060-D6C5564C01AB}"/>
    <hyperlink ref="AJ459" r:id="rId804" xr:uid="{66B3E342-A5CB-4249-B957-413772EB72B4}"/>
    <hyperlink ref="AJ422" r:id="rId805" xr:uid="{7B403705-7B24-4945-9A33-69170EE7BB54}"/>
    <hyperlink ref="AJ423" r:id="rId806" xr:uid="{0765EABE-072D-49FA-9934-A39BA0DB1F73}"/>
    <hyperlink ref="AJ460" r:id="rId807" xr:uid="{BC109D7B-EFFA-43F2-B684-08222131BAD5}"/>
    <hyperlink ref="AJ461" r:id="rId808" xr:uid="{199F96AE-E0B5-4B76-A653-2A3A74E602AD}"/>
    <hyperlink ref="AJ462" r:id="rId809" xr:uid="{466183BF-2F81-4292-B8FD-602F329E310B}"/>
    <hyperlink ref="AJ463" r:id="rId810" xr:uid="{A372CC99-28CB-4CFC-A758-07F3C0D7AAB8}"/>
    <hyperlink ref="AJ464" r:id="rId811" xr:uid="{266EF66C-B878-491B-BB2B-0ECC93890816}"/>
    <hyperlink ref="AJ465" r:id="rId812" xr:uid="{B5CFB072-C7AE-43F9-844D-33CB1861CE82}"/>
    <hyperlink ref="AJ466" r:id="rId813" display="gise-0127@hotmail.com" xr:uid="{DC8BA489-1487-40BD-835D-7D49C1514279}"/>
    <hyperlink ref="AJ467" r:id="rId814" xr:uid="{B9CA51E9-12A0-4282-A7ED-0FA0F6EACE90}"/>
    <hyperlink ref="AJ468" r:id="rId815" xr:uid="{9732BEC9-D1CC-4851-A005-4FFB3E99CC78}"/>
    <hyperlink ref="AJ469" r:id="rId816" xr:uid="{92D6BECA-8CD1-4B58-A003-7E0A578981F4}"/>
    <hyperlink ref="AJ470" r:id="rId817" xr:uid="{473C50D4-5F66-4C73-A4EE-5370FE3F9D3E}"/>
    <hyperlink ref="AJ471" r:id="rId818" xr:uid="{314608B7-7001-4650-A2EE-2ADDAA922224}"/>
    <hyperlink ref="AJ472" r:id="rId819" xr:uid="{D2730F65-EAFF-4446-B0D4-0CA80D77BF49}"/>
    <hyperlink ref="AJ473" r:id="rId820" xr:uid="{EDB67B65-64B9-46FF-8A25-F7D4BFB2030E}"/>
    <hyperlink ref="AJ474" r:id="rId821" xr:uid="{AF75AE89-1CC5-4A62-9557-B5462EA398A5}"/>
    <hyperlink ref="AJ475" r:id="rId822" xr:uid="{3F476714-1942-40A6-B435-825DAF609232}"/>
    <hyperlink ref="AJ476" r:id="rId823" xr:uid="{CD70FB4E-004A-484A-9991-73A4D8D894E9}"/>
    <hyperlink ref="AJ477" r:id="rId824" xr:uid="{FF4A3FAA-1E83-41BC-977C-7F1B9EFB8615}"/>
    <hyperlink ref="AJ478" r:id="rId825" xr:uid="{AD05403A-0A12-423C-8418-C6D979BB8286}"/>
    <hyperlink ref="AJ479" r:id="rId826" xr:uid="{1F9C1193-BE86-489F-94E8-820E5783B5EC}"/>
    <hyperlink ref="AJ480" r:id="rId827" xr:uid="{F9941859-C468-49FE-BFA9-04172503FB0E}"/>
    <hyperlink ref="AJ481" r:id="rId828" xr:uid="{FD06C825-0B07-414C-BDC9-57619C8FD9AC}"/>
    <hyperlink ref="AJ482" r:id="rId829" xr:uid="{CB77E1F8-B22B-4B70-A38D-AA506DC33F30}"/>
    <hyperlink ref="AJ483" r:id="rId830" xr:uid="{47902EF8-5952-4141-B32E-D833BA249CB6}"/>
    <hyperlink ref="AJ484" r:id="rId831" xr:uid="{BE40E641-27F5-4685-B53A-F33E42675399}"/>
    <hyperlink ref="AJ485" r:id="rId832" xr:uid="{1EABD298-1EE1-45CA-A21D-5A1483CF43D9}"/>
    <hyperlink ref="AJ486" r:id="rId833" xr:uid="{023B3968-F007-4329-BDD1-513B6A5FFFA2}"/>
    <hyperlink ref="AJ487" r:id="rId834" xr:uid="{5D5F825C-6081-492B-987E-8F65B5B954EB}"/>
    <hyperlink ref="AJ488" r:id="rId835" xr:uid="{AB3695FB-7909-4290-B3C9-C4926C45C339}"/>
    <hyperlink ref="AJ489" r:id="rId836" xr:uid="{0FA8758C-1E59-4ED9-A7A1-8BA76020583A}"/>
    <hyperlink ref="AJ490" r:id="rId837" xr:uid="{3D724D07-D660-4577-BB34-3C781343AC24}"/>
    <hyperlink ref="AJ491" r:id="rId838" xr:uid="{BF72582D-645C-4049-AA60-474423A8954C}"/>
    <hyperlink ref="AJ492" r:id="rId839" xr:uid="{0B6FA1AB-96B8-4516-96E6-63CDB33B49B4}"/>
    <hyperlink ref="AJ424" r:id="rId840" xr:uid="{3B413278-002A-4A8E-B1A2-703A93C14816}"/>
    <hyperlink ref="AJ425" r:id="rId841" xr:uid="{00F86FF7-EA77-47AF-B8F3-8455A3FF9C94}"/>
    <hyperlink ref="AJ426" r:id="rId842" xr:uid="{2A29AB9B-D3F3-4D84-8540-7E4BEEAA1BD2}"/>
    <hyperlink ref="AJ428" r:id="rId843" xr:uid="{9451F0E4-5B74-409B-8087-9D43E373D502}"/>
    <hyperlink ref="AJ429" r:id="rId844" xr:uid="{C2F2F8A2-F754-484E-A4C9-58F11E30E271}"/>
    <hyperlink ref="AJ431" r:id="rId845" xr:uid="{A4489AF4-3973-4428-AC68-1189898CFDA0}"/>
    <hyperlink ref="AJ432" r:id="rId846" xr:uid="{B6522DCD-6995-45FE-B31F-8003DC6DA0DC}"/>
    <hyperlink ref="AJ433" r:id="rId847" xr:uid="{1B6DE769-54E9-459B-9C94-CF12326FD65F}"/>
    <hyperlink ref="AJ434" r:id="rId848" xr:uid="{E47063AA-1C2A-4A73-AABA-97A9AA0B0ED7}"/>
    <hyperlink ref="AJ435" r:id="rId849" xr:uid="{05A73E41-A156-440B-A87D-E4DF9E66B460}"/>
    <hyperlink ref="AJ436" r:id="rId850" xr:uid="{63B16FC6-023F-45DF-95F9-FA9D7E132B10}"/>
    <hyperlink ref="AJ437" r:id="rId851" xr:uid="{2FC85256-588C-40F5-A491-E554CAD4EE0A}"/>
    <hyperlink ref="AJ439" r:id="rId852" xr:uid="{E993ADDB-A32C-462C-8E7D-B58A3348268F}"/>
    <hyperlink ref="AJ440" r:id="rId853" xr:uid="{E46E982A-92E4-4E63-847D-03AB43E877E8}"/>
    <hyperlink ref="AJ441" r:id="rId854" xr:uid="{13D64EA7-931D-48FF-A294-30A6BC16F746}"/>
    <hyperlink ref="AJ443" r:id="rId855" xr:uid="{F641FBC8-0140-4349-A3F9-B42236CEFB5E}"/>
    <hyperlink ref="A443" r:id="rId856" display="185" xr:uid="{25098D4A-A9EC-4C42-87E7-F7AC47CB60B8}"/>
    <hyperlink ref="A444" r:id="rId857" display="185" xr:uid="{2723FE68-D114-458D-A191-9C9DE6073381}"/>
    <hyperlink ref="A445" r:id="rId858" display="185" xr:uid="{B832B03B-67C0-4BB2-A380-B8A421DF99D4}"/>
    <hyperlink ref="AJ444" r:id="rId859" xr:uid="{CF024C6E-A6C7-4398-AA5A-680F14A42042}"/>
    <hyperlink ref="AJ445" r:id="rId860" xr:uid="{BAC68638-8312-4C95-9D2D-0145F7E32E5C}"/>
    <hyperlink ref="AJ446" r:id="rId861" xr:uid="{207E869D-D385-40EC-B410-148DB3DA3735}"/>
    <hyperlink ref="A446" r:id="rId862" display="354" xr:uid="{6C1149D3-F6B6-448C-B27A-AD1DACB61BD4}"/>
    <hyperlink ref="AJ447" r:id="rId863" xr:uid="{BD0CD4F2-00FA-4EF5-8715-199D65D72579}"/>
    <hyperlink ref="A447" r:id="rId864" display="335" xr:uid="{6D7E91F1-31DF-40F4-B57E-E2FA78452D24}"/>
    <hyperlink ref="AJ448" r:id="rId865" xr:uid="{D2C56ECD-D64D-4080-9C28-8763DDD652E2}"/>
    <hyperlink ref="A448" r:id="rId866" display="356" xr:uid="{70C9D2CD-AF89-4973-8718-FAA9DC8992B3}"/>
    <hyperlink ref="AJ427" r:id="rId867" xr:uid="{9168DED0-427F-45AA-9897-825A25019762}"/>
    <hyperlink ref="AJ430" r:id="rId868" xr:uid="{BBAED2FD-BEF8-4179-988F-8BE649FB7E60}"/>
    <hyperlink ref="AJ438" r:id="rId869" xr:uid="{1F1CBDE2-8303-4CB4-8EC5-02E5F7E058F6}"/>
    <hyperlink ref="AJ442" r:id="rId870" xr:uid="{CB10DDB4-23D1-4AE5-8CC4-5AEA57524FAF}"/>
    <hyperlink ref="A442" r:id="rId871" display="185" xr:uid="{3ABCE9E8-FE85-4273-A52C-B1BC6A4A3EE4}"/>
    <hyperlink ref="AJ493" r:id="rId872" xr:uid="{E089262C-F2F9-4072-A3A6-C6A4C92AE00C}"/>
    <hyperlink ref="A493" r:id="rId873" display="../../../../my?id=%2Fpersonal%2Fjohanacontratacion%5Funisaludi%5Fonmicrosoft%5Fcom%2FDocuments%2FCONTRATACION%202026%2DCONTRATA1%2DHSF%2FCTO%20112%20JULIAN%20BARRAGAN&amp;viewid=615ec6ce%2Db4c5%2D47c6%2D9959%2D4ea468bd0701" xr:uid="{1645ABA1-B327-411C-99E8-E58CBDBF1E37}"/>
    <hyperlink ref="AJ494" r:id="rId874" xr:uid="{06D7E6F9-66DF-4A10-8229-DD9B9A417618}"/>
    <hyperlink ref="A494" r:id="rId875" display="../../../../my?id=%2Fpersonal%2Fjohanacontratacion%5Funisaludi%5Fonmicrosoft%5Fcom%2FDocuments%2FCONTRATACION%202026%2DCONTRATA1%2DHSF%2FCTO%20111%20JULIAN%20DAVID%20RODRIGUEZ%20RAMIREZ&amp;viewid=615ec6ce%2Db4c5%2D47c6%2D9959%2D4ea468bd0701" xr:uid="{3F81D9D9-729A-4607-B293-6B3EFC6DE2D0}"/>
    <hyperlink ref="AJ495" r:id="rId876" xr:uid="{B8BF2D30-578A-41DD-BA1E-A94F931769CA}"/>
    <hyperlink ref="A495" r:id="rId877" display="../../../../query?q=121&amp;id=%2Fpersonal%2Fjohanacontratacion%5Funisaludi%5Fonmicrosoft%5Fcom%2FDocuments%2FCONTRATACION%202026%2DCONTRATA1%2DHSF&amp;searchScope=folder" xr:uid="{0979A663-6473-45C4-B80A-9C8127809892}"/>
    <hyperlink ref="AJ496" r:id="rId878" xr:uid="{2894C99A-ADCC-437C-BEAE-185519D06DA6}"/>
    <hyperlink ref="A496" r:id="rId879" display="342" xr:uid="{AE4DB988-2217-4C4B-A6F4-374C5C41AC12}"/>
    <hyperlink ref="AJ497" r:id="rId880" xr:uid="{FD611950-81B3-45B5-A833-B3060D2DAE80}"/>
    <hyperlink ref="AJ498" r:id="rId881" xr:uid="{8EC3BDA2-52F4-4763-8278-ADE14FE97E4E}"/>
    <hyperlink ref="AJ499" r:id="rId882" xr:uid="{396ACE5D-D357-4F52-A269-ED5E9122F599}"/>
    <hyperlink ref="A499" r:id="rId883" display="249" xr:uid="{33B55895-397D-4CEB-A1B0-C70917BB1161}"/>
    <hyperlink ref="AJ500" r:id="rId884" xr:uid="{5959F0A8-50C1-440C-B4E2-9BD4761330CB}"/>
    <hyperlink ref="A500" r:id="rId885" display="249" xr:uid="{48204180-349C-4DBC-87A9-1F28F5A1DB32}"/>
    <hyperlink ref="AJ501" r:id="rId886" xr:uid="{AAFD07A1-0859-4D43-B76F-941DB3154985}"/>
    <hyperlink ref="AJ502" r:id="rId887" xr:uid="{0DE107CE-6CEE-40E4-9FB4-830654E9B313}"/>
    <hyperlink ref="AJ503" r:id="rId888" xr:uid="{F567451A-36AA-468A-9317-3759D3BE5B7F}"/>
    <hyperlink ref="AJ504" r:id="rId889" xr:uid="{AD69A574-0574-4398-832D-4EA50ECEFC01}"/>
    <hyperlink ref="A504" r:id="rId890" display="354" xr:uid="{7E6E17C3-611F-4F69-ACFF-DFF34F66B011}"/>
    <hyperlink ref="AJ505" r:id="rId891" xr:uid="{F2543F74-43C5-459F-B138-A5FF1ECCE454}"/>
    <hyperlink ref="A505" r:id="rId892" display="335" xr:uid="{9147DB08-3CE0-4E2E-AAAB-D12553B0D1CA}"/>
    <hyperlink ref="AJ506" r:id="rId893" xr:uid="{529022F9-8557-489D-B790-1D9119F59261}"/>
    <hyperlink ref="A506" r:id="rId894" display="356" xr:uid="{FBD6356D-6AB0-4AC4-8E4F-763AC6B3EE3E}"/>
    <hyperlink ref="AJ507" r:id="rId895" xr:uid="{05F95325-85DC-484C-B335-3A4F347568C8}"/>
    <hyperlink ref="AJ508" r:id="rId896" xr:uid="{63B0BC92-877D-46A8-8C98-0866A752E09F}"/>
    <hyperlink ref="AJ509" r:id="rId897" xr:uid="{238D6645-3F7A-4627-9633-125062A4E8DA}"/>
    <hyperlink ref="AJ510" r:id="rId898" xr:uid="{2B690D4E-1AB2-402B-93E7-7FC95E0A0E1D}"/>
    <hyperlink ref="AJ511" r:id="rId899" xr:uid="{5D90EA4E-F807-4793-A7D0-B8FE9F0E4102}"/>
    <hyperlink ref="AJ512" r:id="rId900" xr:uid="{A3500235-41F5-4E59-99C5-185DBD75C8F0}"/>
    <hyperlink ref="AJ513" r:id="rId901" xr:uid="{CCB09EEA-777D-4222-AA01-A14FF12960C0}"/>
    <hyperlink ref="AJ514" r:id="rId902" xr:uid="{36D801A7-F547-4E31-9399-91E8D3FC7E77}"/>
    <hyperlink ref="AJ515" r:id="rId903" xr:uid="{64E9FE55-378D-49A3-AA26-03564E613C0B}"/>
    <hyperlink ref="AJ516" r:id="rId904" xr:uid="{D5CC31F9-4A50-46CF-B9F8-0C18E6FED723}"/>
    <hyperlink ref="AJ518" r:id="rId905" xr:uid="{36335004-35C4-4058-8A4A-2DA67E7315F4}"/>
    <hyperlink ref="AJ519" r:id="rId906" xr:uid="{050D3B7C-B7DF-42B9-BF77-7101F43C183E}"/>
    <hyperlink ref="AJ520" r:id="rId907" xr:uid="{44CB0C65-A6CF-40E1-AEFC-9A4D443C8BB5}"/>
    <hyperlink ref="AJ521" r:id="rId908" xr:uid="{2463E623-6C28-434F-8965-4B87B7C097E8}"/>
    <hyperlink ref="AJ522" r:id="rId909" xr:uid="{6E2E2BB7-2306-4F2C-8155-1DBD60B5B52B}"/>
    <hyperlink ref="AJ523" r:id="rId910" xr:uid="{F696262D-6F27-4BC8-9D77-7D42B6F66ECF}"/>
    <hyperlink ref="AJ524" r:id="rId911" xr:uid="{21753D85-6EAA-4EEE-958D-704442E4AD83}"/>
    <hyperlink ref="AJ525" r:id="rId912" xr:uid="{546BB752-E750-47B8-AEE4-7D98E5C04F47}"/>
    <hyperlink ref="AJ532" r:id="rId913" xr:uid="{59DA55AE-0D4B-4541-AC72-090B0AA73D38}"/>
    <hyperlink ref="AJ533" r:id="rId914" xr:uid="{6CCBEDA4-1284-4B89-94C8-44FA7A37BC61}"/>
    <hyperlink ref="AJ534" r:id="rId915" xr:uid="{40C38001-FC8C-4B1F-8E5C-6FF7F64B76C4}"/>
    <hyperlink ref="AJ535" r:id="rId916" xr:uid="{7D0438D0-0134-462F-B2E3-F08315C3D76D}"/>
    <hyperlink ref="AJ536" r:id="rId917" xr:uid="{A11B34DF-AEF4-4194-8A39-191E2D793428}"/>
    <hyperlink ref="AJ537" r:id="rId918" xr:uid="{1D429D0D-F0CF-4AB5-AC30-66F99283CBD9}"/>
    <hyperlink ref="AJ526" r:id="rId919" xr:uid="{176211D7-A569-484A-AEA5-1DBDF8F73B26}"/>
    <hyperlink ref="AJ527" r:id="rId920" xr:uid="{ECFFFA17-41D0-4515-9416-1520753BB459}"/>
    <hyperlink ref="AJ528" r:id="rId921" xr:uid="{040D20DC-0E6D-413D-9F4A-E7E971F0108C}"/>
    <hyperlink ref="AJ529" r:id="rId922" xr:uid="{13068761-A45E-45F7-AC26-15E4049090BF}"/>
    <hyperlink ref="AJ530" r:id="rId923" xr:uid="{18060F7D-016B-4923-9143-A389714D2511}"/>
    <hyperlink ref="AJ531" r:id="rId924" xr:uid="{5EEEF988-6940-4800-99F5-8A21396CC038}"/>
    <hyperlink ref="AJ538" r:id="rId925" xr:uid="{9949F917-E226-43AF-8955-1C810E58BFF0}"/>
    <hyperlink ref="A538" r:id="rId926" display="155" xr:uid="{17C4F9FE-B159-49E2-BD6D-5FFC9DF5075F}"/>
    <hyperlink ref="AJ539" r:id="rId927" xr:uid="{1F0FED29-2A3E-41DE-8BD3-EA888C1150A3}"/>
    <hyperlink ref="AJ540" r:id="rId928" xr:uid="{EDE6FD48-7A60-4B5E-9999-C5873A8889D4}"/>
    <hyperlink ref="AJ541" r:id="rId929" xr:uid="{057466D1-F6AD-4CA4-89C5-7D34E5F49325}"/>
    <hyperlink ref="AJ542" r:id="rId930" xr:uid="{0738685E-2BCB-41CA-80B3-7DC562456732}"/>
    <hyperlink ref="A542" r:id="rId931" display="156" xr:uid="{466582FA-A6C0-43CF-87EB-1CF875500F07}"/>
    <hyperlink ref="AJ543" r:id="rId932" xr:uid="{BB310F80-2386-4269-9329-192E7D9220ED}"/>
    <hyperlink ref="A402" r:id="rId933" display="401" xr:uid="{206FB198-25C6-47B6-9111-C8B9A48D2D60}"/>
    <hyperlink ref="A404" r:id="rId934" display="403" xr:uid="{496E78FB-1E7D-4336-8CE6-22AE283AE897}"/>
    <hyperlink ref="A405" r:id="rId935" display="404" xr:uid="{B3F50177-3AA2-4CBB-B570-A78CD6311FF8}"/>
    <hyperlink ref="A406" r:id="rId936" display="405" xr:uid="{ADB3CDA1-C6B5-4A74-8489-9C59CDD051D5}"/>
    <hyperlink ref="A407" r:id="rId937" display="406" xr:uid="{CBF5653E-B0D7-4F22-8F87-270A9E7C3E79}"/>
    <hyperlink ref="A408" r:id="rId938" display="407" xr:uid="{635B02F8-C942-401F-97EE-E60432E208B1}"/>
    <hyperlink ref="A409" r:id="rId939" display="408" xr:uid="{FBB8EF62-9015-49C3-9A07-B10133422AFB}"/>
    <hyperlink ref="A410" r:id="rId940" display="409" xr:uid="{6A0A2264-43DC-4BE4-8C61-FA486CCB302E}"/>
    <hyperlink ref="AJ544" r:id="rId941" xr:uid="{C167687E-5987-4D59-A31A-30E65C86F884}"/>
    <hyperlink ref="AJ545" r:id="rId942" xr:uid="{F22BAFAC-3F50-4152-8287-694A259CF248}"/>
    <hyperlink ref="AJ546" r:id="rId943" xr:uid="{316AF28D-CF06-40D2-BD47-21F584D49F23}"/>
    <hyperlink ref="AJ547" r:id="rId944" xr:uid="{AD6BCB56-B6EB-438D-AA6B-FB1E4262ED62}"/>
    <hyperlink ref="AJ548" r:id="rId945" xr:uid="{4AE9AD9C-E136-42E2-B651-D3E97EC603E1}"/>
    <hyperlink ref="AJ549" r:id="rId946" xr:uid="{06402129-3AA8-463C-8244-4FDC5770997B}"/>
    <hyperlink ref="AJ550" r:id="rId947" xr:uid="{3CC523EC-B888-40DF-A1D0-F274B251955D}"/>
    <hyperlink ref="AJ551" r:id="rId948" xr:uid="{7FD9D126-B37A-40F4-AEB8-A2353922F374}"/>
    <hyperlink ref="AJ552" r:id="rId949" xr:uid="{DC0EA2F2-B454-41F4-9039-4BE4FDD274D5}"/>
    <hyperlink ref="AJ553" r:id="rId950" xr:uid="{6DB57DF6-DE02-4A35-97ED-BED1EF66A436}"/>
    <hyperlink ref="AJ554" r:id="rId951" xr:uid="{B60B4766-20D4-4DF9-808F-DDB9E1A160DB}"/>
    <hyperlink ref="AJ555" r:id="rId952" xr:uid="{E7F369EB-2C20-4D52-8571-ACED7595E5F6}"/>
    <hyperlink ref="AJ556" r:id="rId953" xr:uid="{5BF6C054-082E-4314-8824-C792FA09F57E}"/>
    <hyperlink ref="AJ557" r:id="rId954" xr:uid="{833E8F5B-7E24-4124-91E2-ED94AEB6CC50}"/>
    <hyperlink ref="AJ558" r:id="rId955" xr:uid="{A69F3DEB-C80D-408F-81B8-F19B5F7A365B}"/>
    <hyperlink ref="AJ559" r:id="rId956" xr:uid="{225A4144-BDA1-4FC2-8A8C-4490C8FB5D18}"/>
    <hyperlink ref="AJ560" r:id="rId957" xr:uid="{5FA2C151-3E3C-4806-BB3E-5CEB87426C90}"/>
    <hyperlink ref="A399" r:id="rId958" display="398" xr:uid="{15564899-60C8-41E1-AC53-E720CF4F8414}"/>
    <hyperlink ref="A411" r:id="rId959" display="410" xr:uid="{A4BF6CD9-EE52-433F-ACD2-825F8F283344}"/>
    <hyperlink ref="A412" r:id="rId960" display="411" xr:uid="{D406C728-69EE-46D0-A5D4-924D9EE7A1FC}"/>
    <hyperlink ref="A413" r:id="rId961" display="412" xr:uid="{0ADE6EBC-92E2-425F-8E04-A96FA9318237}"/>
    <hyperlink ref="A414" r:id="rId962" display="413" xr:uid="{BAC966B1-73E4-4DB2-A2FE-F91AD447C648}"/>
    <hyperlink ref="A415" r:id="rId963" display="414" xr:uid="{9DE28829-E86D-466A-8F68-135172EE4F67}"/>
    <hyperlink ref="A416" r:id="rId964" display="415" xr:uid="{ECE8F439-D8C1-48A9-9EF4-513F6376DB93}"/>
    <hyperlink ref="A417" r:id="rId965" display="416" xr:uid="{E4BBE32B-5D61-4F11-B1B4-CE2D71FE048E}"/>
    <hyperlink ref="AJ561" r:id="rId966" xr:uid="{C5D78A74-2EBA-4057-8C40-172D7D387632}"/>
    <hyperlink ref="AJ562" r:id="rId967" xr:uid="{AA6348E3-3763-4A72-98CD-5EB72C207849}"/>
    <hyperlink ref="AJ563" r:id="rId968" xr:uid="{AE560B4E-BE1D-4107-BB17-D471A5F39CD4}"/>
    <hyperlink ref="AJ564" r:id="rId969" xr:uid="{2A40065B-3447-453E-90A2-687C04E3492A}"/>
    <hyperlink ref="AJ565" r:id="rId970" xr:uid="{DFDCCCE9-61A1-468E-9E50-7DD29B75FD5A}"/>
    <hyperlink ref="AJ566" r:id="rId971" xr:uid="{58E53D10-F395-46BE-A59E-47021BCC131E}"/>
    <hyperlink ref="AJ567" r:id="rId972" xr:uid="{43DF97BA-98F1-4362-A586-A69DE747E8A8}"/>
    <hyperlink ref="AJ568" r:id="rId973" xr:uid="{6E12D28D-1F75-4E65-8C7A-92B130B39B90}"/>
    <hyperlink ref="AJ569" r:id="rId974" xr:uid="{CC3E1A9A-53E9-4775-8D93-9B4D92ED3A03}"/>
    <hyperlink ref="AJ570" r:id="rId975" xr:uid="{B65A0442-14A6-4CE1-ACFB-E73C42A2E59F}"/>
    <hyperlink ref="AJ571" r:id="rId976" xr:uid="{376BF4D4-5D67-4CB4-961A-EF5AAA8CFF5A}"/>
    <hyperlink ref="AJ572" r:id="rId977" xr:uid="{CAD322B2-62B8-4FAB-94C0-0870F357431C}"/>
    <hyperlink ref="AJ573" r:id="rId978" xr:uid="{22934FFD-F2DB-407E-BA64-892348CD1992}"/>
    <hyperlink ref="AJ574" r:id="rId979" xr:uid="{9569C709-BE5F-441C-8F4C-CFD5F0A2BACF}"/>
    <hyperlink ref="AJ575" r:id="rId980" xr:uid="{24C52AE3-1E2F-4AF7-A334-F090149808E4}"/>
    <hyperlink ref="AJ576" r:id="rId981" xr:uid="{CF3786D1-E5E5-4A8A-AE2D-3054511ED279}"/>
    <hyperlink ref="AJ577" r:id="rId982" xr:uid="{E49A856A-2EA3-4BCE-8DC2-6543A05FD76F}"/>
    <hyperlink ref="AJ578" r:id="rId983" xr:uid="{813C868B-AA70-428C-97EB-B46DBECC292F}"/>
    <hyperlink ref="AJ579" r:id="rId984" xr:uid="{2B594586-FC2D-4C09-9135-A8AB7C9746AF}"/>
    <hyperlink ref="AJ580" r:id="rId985" xr:uid="{4685A2D6-D805-4180-B906-5D54E2AB6D3B}"/>
    <hyperlink ref="AJ581" r:id="rId986" xr:uid="{75ADA7F1-4A43-4670-B593-50415A975E79}"/>
    <hyperlink ref="A418" r:id="rId987" display="417" xr:uid="{6077F78B-66C6-49DF-B752-183CA72B7FDF}"/>
    <hyperlink ref="A419" r:id="rId988" display="418" xr:uid="{064B8A0B-75B8-4787-A6F4-AC483CDFC834}"/>
    <hyperlink ref="A420" r:id="rId989" display="419" xr:uid="{9D8B6120-EE10-4C5F-AE2B-F7C5E0B561C1}"/>
    <hyperlink ref="A421" r:id="rId990" display="420" xr:uid="{A9CCC5A8-889E-4BAE-A8E9-D1DDEC7B17FF}"/>
    <hyperlink ref="A422" r:id="rId991" display="421" xr:uid="{7A6C10F8-A9BC-4885-8AC7-379C5CCDFC65}"/>
    <hyperlink ref="A423" r:id="rId992" display="422" xr:uid="{FB22E96E-A12E-4798-A28C-23370C8B9291}"/>
    <hyperlink ref="A424" r:id="rId993" display="423" xr:uid="{2C8160CE-5A03-4DB2-8AE3-B1A15DCB1571}"/>
    <hyperlink ref="A425" r:id="rId994" display="424" xr:uid="{86972F38-C4DF-4FD0-A5C1-44EDE4137E33}"/>
    <hyperlink ref="A426" r:id="rId995" display="425" xr:uid="{D08E3E59-0C92-49D3-A5FF-27B2F6C29481}"/>
    <hyperlink ref="A427" r:id="rId996" display="426" xr:uid="{6CCCE895-BA0D-4687-8BAF-D79D1CE57958}"/>
    <hyperlink ref="A428" r:id="rId997" display="427" xr:uid="{45A306D5-5CF6-4484-83C5-B7291BB462FB}"/>
    <hyperlink ref="A429" r:id="rId998" display="428" xr:uid="{E2775749-5827-4B99-9829-53753918B282}"/>
    <hyperlink ref="A430" r:id="rId999" display="429" xr:uid="{007EEFA3-2D40-489A-ADBC-1F1757F2AE66}"/>
    <hyperlink ref="A431" r:id="rId1000" display="430" xr:uid="{AB66EF9C-C193-489E-86C9-AF6D7280B453}"/>
    <hyperlink ref="A432" r:id="rId1001" display="431" xr:uid="{AF4DA7D5-DD59-4F09-82BA-57745556491F}"/>
    <hyperlink ref="A433" r:id="rId1002" display="432" xr:uid="{6A9A0F14-BF26-42FD-90EB-212304FCDE65}"/>
    <hyperlink ref="A434" r:id="rId1003" display="433" xr:uid="{60746E82-836E-4487-87C3-127A0587DFD8}"/>
    <hyperlink ref="A435" r:id="rId1004" display="434" xr:uid="{4B714A43-9FF0-4D0F-840B-3E6CD8D4E2A5}"/>
    <hyperlink ref="A436" r:id="rId1005" display="435" xr:uid="{478F5FB0-5585-4CDC-AFCA-09D2A438E289}"/>
    <hyperlink ref="A437" r:id="rId1006" display="436" xr:uid="{542C87FB-C8F2-4B82-8794-4AB17976EC96}"/>
    <hyperlink ref="A438" r:id="rId1007" display="437" xr:uid="{770EDF20-0782-43CA-AFB3-6AC79A953F00}"/>
    <hyperlink ref="A439" r:id="rId1008" display="438" xr:uid="{8C58B90A-1BE0-4E95-A2FD-1914E371B4E0}"/>
    <hyperlink ref="A440" r:id="rId1009" display="439" xr:uid="{38625789-DB18-4A2E-BFAA-E9C7912C7016}"/>
    <hyperlink ref="A441" r:id="rId1010" display="440" xr:uid="{E25F6439-2BB9-44DE-A9EF-6712E3AAA086}"/>
    <hyperlink ref="A456" r:id="rId1011" display="455" xr:uid="{79F6D5AB-3FD4-4717-98A1-BBA2290A4ACB}"/>
    <hyperlink ref="A457" r:id="rId1012" display="456" xr:uid="{16AE7EC3-C2BD-42F4-8180-7337AAAA9A98}"/>
    <hyperlink ref="A458" r:id="rId1013" display="457" xr:uid="{EFF0C0DC-FBD9-4F3F-9A50-85630DBE39D3}"/>
    <hyperlink ref="A460" r:id="rId1014" display="459" xr:uid="{B4A123B6-9137-407A-92D5-2D7AB7D42C2D}"/>
    <hyperlink ref="A462" r:id="rId1015" display="461" xr:uid="{3241BDF5-0D33-4CBC-B8E5-2D3BE97E37F4}"/>
    <hyperlink ref="A463" r:id="rId1016" display="462" xr:uid="{5B032C84-A582-49A3-BAAD-E4F43C6EAEBD}"/>
    <hyperlink ref="A464" r:id="rId1017" display="463" xr:uid="{086FE078-EFC7-43CA-B22D-9B6D33AB64C6}"/>
    <hyperlink ref="A466" r:id="rId1018" display="465" xr:uid="{925CC9F1-46A3-4299-8401-F76AE5A8B628}"/>
    <hyperlink ref="A468" r:id="rId1019" display="467" xr:uid="{CC8B800B-C0F9-4544-9166-80FA073D4FCF}"/>
    <hyperlink ref="A469" r:id="rId1020" display="468" xr:uid="{EE6AFC67-94FE-40BD-8EE3-0F4513BE8717}"/>
    <hyperlink ref="A470" r:id="rId1021" display="469" xr:uid="{9C0004B6-9D74-4AC1-8B1B-4A990DAC495A}"/>
    <hyperlink ref="A472" r:id="rId1022" display="471" xr:uid="{3EC3B75F-74DC-469B-A41D-B87B9BD3379E}"/>
    <hyperlink ref="A474" r:id="rId1023" display="473" xr:uid="{385187FA-8226-4CC9-A10A-95D8280CF99E}"/>
    <hyperlink ref="A475" r:id="rId1024" display="474" xr:uid="{FF3CC40C-6A6F-479E-80AA-DDEAC0A3E32A}"/>
    <hyperlink ref="A476" r:id="rId1025" display="475" xr:uid="{597A5B9E-B651-4F32-87C8-A65290880F38}"/>
    <hyperlink ref="A478" r:id="rId1026" display="477" xr:uid="{BAF73513-C963-4BEE-9026-B59E27A7D13A}"/>
    <hyperlink ref="A480" r:id="rId1027" display="479" xr:uid="{E2ED8F6C-F8BA-47F4-A1EC-18183A4B81F4}"/>
    <hyperlink ref="A481" r:id="rId1028" display="480" xr:uid="{24154D82-1E89-4C90-91BA-11A52C4036B2}"/>
    <hyperlink ref="A482" r:id="rId1029" display="481" xr:uid="{17F21916-2A26-4A94-80F2-70C2994AB4E7}"/>
    <hyperlink ref="A483" r:id="rId1030" display="482" xr:uid="{5E0014FD-68C8-4680-9682-963B1E3A31F6}"/>
    <hyperlink ref="A484" r:id="rId1031" display="483" xr:uid="{EE56877A-141E-4401-96C5-EE8A0AD653D9}"/>
    <hyperlink ref="A485" r:id="rId1032" display="484" xr:uid="{5E76F9B1-9959-4839-9940-40A14FC42A26}"/>
    <hyperlink ref="A486" r:id="rId1033" display="485" xr:uid="{67647366-0057-4BAC-A08D-147A5F2AA290}"/>
    <hyperlink ref="A487" r:id="rId1034" display="486" xr:uid="{47117323-CC14-4B21-B839-813762FFADD2}"/>
    <hyperlink ref="A488" r:id="rId1035" display="487" xr:uid="{CD8F146A-CE47-4E8B-B304-6672BD90DFCC}"/>
    <hyperlink ref="A489" r:id="rId1036" display="488" xr:uid="{71C89F6A-F195-4467-AC81-0FE5DB2F58EE}"/>
    <hyperlink ref="A490" r:id="rId1037" display="489" xr:uid="{5549336A-0317-4EEE-AAEC-7AAF8387AE68}"/>
    <hyperlink ref="A491" r:id="rId1038" display="490" xr:uid="{405F757F-8860-424A-A984-D42EA78B7E42}"/>
    <hyperlink ref="A492" r:id="rId1039" display="491" xr:uid="{8330CE01-1EF6-4547-B4F8-ED6CAE3A06B8}"/>
    <hyperlink ref="A497" r:id="rId1040" display="496" xr:uid="{E795190A-2E84-4C90-80B1-EDC745F86D6F}"/>
    <hyperlink ref="A498" r:id="rId1041" display="497" xr:uid="{1EEE3F57-9FA3-4B86-B7FA-92D82F5D8CF4}"/>
    <hyperlink ref="A507" r:id="rId1042" display="506" xr:uid="{394504A8-7C6F-4114-8BFA-1DAC691049E9}"/>
    <hyperlink ref="A508" r:id="rId1043" display="507" xr:uid="{9DFDE062-7DE0-4D2E-AC8E-B7BC0EF792EA}"/>
    <hyperlink ref="A509" r:id="rId1044" display="508" xr:uid="{47CCDD3E-97B8-46EF-920F-AF9E2F5B6A6C}"/>
    <hyperlink ref="A510" r:id="rId1045" display="509" xr:uid="{061C305F-C44F-4B86-B834-C8A4EEB296D7}"/>
    <hyperlink ref="A511" r:id="rId1046" display="510" xr:uid="{628392A7-4A28-48F0-BB5D-7F8948D7CE5B}"/>
    <hyperlink ref="A512" r:id="rId1047" display="511" xr:uid="{AFC4C7BF-53C2-4F7D-A8E8-331D50F82CF1}"/>
    <hyperlink ref="A520" r:id="rId1048" display="519" xr:uid="{4C9C3BD9-FE0D-45B6-A937-8B74910BA156}"/>
    <hyperlink ref="A521" r:id="rId1049" display="520" xr:uid="{DF782613-FD30-4FEA-9F64-A78B7215888D}"/>
    <hyperlink ref="A522" r:id="rId1050" display="521" xr:uid="{03051E6E-C55A-45A1-A991-9E70D5265900}"/>
    <hyperlink ref="A523" r:id="rId1051" display="522" xr:uid="{58B5B361-73A3-4278-997E-C0352E038A98}"/>
    <hyperlink ref="A526" r:id="rId1052" display="525" xr:uid="{9103E3D7-237A-4E07-8C5B-233762128649}"/>
    <hyperlink ref="A527" r:id="rId1053" display="526" xr:uid="{9857C802-BBEA-4239-A5C2-6F847DF5DBCF}"/>
    <hyperlink ref="A528" r:id="rId1054" display="527" xr:uid="{16C821C3-F62C-4292-9DBD-A74EDAFB960D}"/>
    <hyperlink ref="A529" r:id="rId1055" display="528" xr:uid="{60E2F079-8AB7-4243-9C30-0FB7D2D79FF6}"/>
    <hyperlink ref="A530" r:id="rId1056" display="529" xr:uid="{27F595C4-14ED-4EE8-A1A1-2CFC8A563EA9}"/>
    <hyperlink ref="A531" r:id="rId1057" display="530" xr:uid="{269BF965-D7CE-41AF-AD6D-D9896E615677}"/>
    <hyperlink ref="A532" r:id="rId1058" display="531" xr:uid="{D6E5F410-F5C7-4311-8882-565B9002901B}"/>
    <hyperlink ref="A533" r:id="rId1059" display="532" xr:uid="{4DB507A0-1C13-49E1-BB94-B3D462DD91C7}"/>
    <hyperlink ref="A534" r:id="rId1060" display="533" xr:uid="{2BEC89D3-89C8-440C-A396-42DF16642B42}"/>
    <hyperlink ref="A535" r:id="rId1061" display="534" xr:uid="{8CA9D1A2-DDB7-4474-9E93-09A203D055AB}"/>
    <hyperlink ref="A539" r:id="rId1062" display="538" xr:uid="{B4832CC3-3613-484E-83FA-0A3B9BCFBC2F}"/>
    <hyperlink ref="A541" r:id="rId1063" display="540" xr:uid="{A9EC1DAE-962D-4469-9EEA-8085A0A6ACFE}"/>
    <hyperlink ref="A543" r:id="rId1064" display="542" xr:uid="{E2C7B502-E8F9-48CC-9AF6-990E181A43C2}"/>
    <hyperlink ref="A544" r:id="rId1065" display="543" xr:uid="{51C249F1-9C10-427E-81AB-02C0A69D0AEC}"/>
    <hyperlink ref="A545" r:id="rId1066" display="544" xr:uid="{AEC3EAFB-081C-43DA-A9B5-F7707ECC94B3}"/>
    <hyperlink ref="A547" r:id="rId1067" display="546" xr:uid="{4DF79B2C-AFA3-4411-8668-39B38E527DD1}"/>
    <hyperlink ref="A549" r:id="rId1068" display="548" xr:uid="{33B2DA78-B39D-48EE-AE1C-FB601E44BBD2}"/>
    <hyperlink ref="A550" r:id="rId1069" display="549" xr:uid="{03D45174-0923-48C3-AAD0-3E2057674E15}"/>
    <hyperlink ref="A551" r:id="rId1070" display="550" xr:uid="{E00E0374-ABF6-40C6-B7C5-0A169578041E}"/>
    <hyperlink ref="A554" r:id="rId1071" display="553" xr:uid="{FBD6687F-7BE7-48C5-90B7-3EF1C14E9086}"/>
    <hyperlink ref="A555" r:id="rId1072" display="554" xr:uid="{65A303F9-8A88-4B99-A53B-02CCCC49FD73}"/>
    <hyperlink ref="A556" r:id="rId1073" display="555" xr:uid="{24CCD848-E376-48AF-92F1-90DC3C1E993E}"/>
    <hyperlink ref="A557" r:id="rId1074" display="556" xr:uid="{536060AC-0B67-44D5-9CAA-50B4EE4342FF}"/>
    <hyperlink ref="A560" r:id="rId1075" display="559" xr:uid="{F2158769-1A43-4875-A9D4-4F0A0971D65E}"/>
    <hyperlink ref="A561" r:id="rId1076" display="560" xr:uid="{2880F5D7-29E8-4D95-8983-0CC2EDD17541}"/>
    <hyperlink ref="A562" r:id="rId1077" display="561" xr:uid="{1EA4084C-95BD-442F-83E7-76791A3299DC}"/>
    <hyperlink ref="A563" r:id="rId1078" display="562" xr:uid="{E63E13B4-D31C-4B43-A29D-C3D88BC6791F}"/>
    <hyperlink ref="A565" r:id="rId1079" display="564" xr:uid="{FBBCBF55-26F5-453C-8A01-1BF9DB949E55}"/>
    <hyperlink ref="A567" r:id="rId1080" display="566" xr:uid="{EF8852C5-A0C2-47A1-B9D1-0029A8E28C85}"/>
    <hyperlink ref="A568" r:id="rId1081" display="567" xr:uid="{E6A39B83-4C7B-4DC1-A263-ACBB40D12E80}"/>
    <hyperlink ref="A569" r:id="rId1082" display="568" xr:uid="{27E77028-CBF9-4A3A-96A8-A989515BD4D0}"/>
    <hyperlink ref="AJ582" r:id="rId1083" xr:uid="{6FBF5EB1-6D72-49C0-901C-786848ADA5A8}"/>
    <hyperlink ref="A570" r:id="rId1084" display="569" xr:uid="{C8DE0F42-EF0F-4085-8A1F-B98DAFC94841}"/>
    <hyperlink ref="A571" r:id="rId1085" display="570" xr:uid="{3E0EB350-FAF7-4DCF-8FBF-B04873E4480E}"/>
    <hyperlink ref="A572" r:id="rId1086" display="571" xr:uid="{16BF435F-9EA9-491C-A58E-7CB76FEE2E3B}"/>
    <hyperlink ref="A574" r:id="rId1087" display="573" xr:uid="{0308874E-6813-4757-A9F3-41A6AF3F492D}"/>
    <hyperlink ref="A576" r:id="rId1088" display="575" xr:uid="{84ABA58F-5EDA-41C5-803A-F249464E8A18}"/>
    <hyperlink ref="A577" r:id="rId1089" display="576" xr:uid="{4AE079BA-F277-4D32-828A-0562B43A53B0}"/>
    <hyperlink ref="A578" r:id="rId1090" display="577" xr:uid="{EF732CE4-16F9-4309-B878-E6D215D18F1A}"/>
    <hyperlink ref="A580" r:id="rId1091" display="579" xr:uid="{98E3E383-2FCB-40DE-9460-F5BBFC67C2B7}"/>
    <hyperlink ref="A371" r:id="rId1092" display="370" xr:uid="{FE56A3DF-DA0F-4E3B-A4DA-2DAF615F9E67}"/>
    <hyperlink ref="A372" r:id="rId1093" display="371" xr:uid="{9B221EE1-6974-48EE-B51B-33C8DA219692}"/>
    <hyperlink ref="AJ583" r:id="rId1094" xr:uid="{8BDDDF26-27D1-436E-8295-1C2A59E05204}"/>
    <hyperlink ref="AJ584" r:id="rId1095" xr:uid="{BB30591C-D697-4A10-8E40-33A40B7EB0B2}"/>
    <hyperlink ref="AJ585" r:id="rId1096" xr:uid="{417893EB-7571-4F3A-8E50-F6DBF0475B56}"/>
    <hyperlink ref="AJ586" r:id="rId1097" xr:uid="{7902287B-18C5-4226-89B8-290E1A6A5E9E}"/>
    <hyperlink ref="AJ587" r:id="rId1098" xr:uid="{CABB4AA2-FD90-4958-921A-BD902CFCB82C}"/>
    <hyperlink ref="AJ588" r:id="rId1099" xr:uid="{ADBAB91E-F81B-4AAE-9475-9ED90F3BCE53}"/>
    <hyperlink ref="AJ589" r:id="rId1100" xr:uid="{88F6FF1D-C63F-463C-B61D-A11DA737C409}"/>
    <hyperlink ref="AJ590" r:id="rId1101" xr:uid="{B21A95E2-4367-426F-A894-8BFD0E7E07D6}"/>
    <hyperlink ref="AJ591" r:id="rId1102" xr:uid="{5ED2D12D-E8A7-4AC4-8922-3090967C613B}"/>
    <hyperlink ref="AJ592" r:id="rId1103" xr:uid="{643C36F6-819C-40EB-AE9A-DF907F1E40B8}"/>
    <hyperlink ref="AJ593" r:id="rId1104" xr:uid="{7994076B-DC3D-407F-A605-E82AE43A5817}"/>
    <hyperlink ref="AJ594" r:id="rId1105" xr:uid="{E4920333-A35A-440D-93A0-259AEC305B06}"/>
    <hyperlink ref="AJ595" r:id="rId1106" xr:uid="{FF14D5FF-0B4D-4B3E-BA5A-43A87C1ABAA9}"/>
    <hyperlink ref="AJ596" r:id="rId1107" xr:uid="{94100ED6-A712-4FE2-B275-658000C469E9}"/>
    <hyperlink ref="AJ597" r:id="rId1108" xr:uid="{CE054A97-5277-4A92-A7AA-8A569733EB9A}"/>
    <hyperlink ref="AJ600" r:id="rId1109" xr:uid="{B3B9279A-C786-41D2-9E29-F99D8767005E}"/>
    <hyperlink ref="AJ601" r:id="rId1110" xr:uid="{98A26EC6-46F3-419D-BAA7-3CD247D5BC67}"/>
    <hyperlink ref="AJ602" r:id="rId1111" xr:uid="{D2AE7B1D-CB5C-48D0-B835-C727096C974D}"/>
    <hyperlink ref="AJ603" r:id="rId1112" xr:uid="{224E15A0-BAB1-4729-A402-94215FD00087}"/>
    <hyperlink ref="AJ604" r:id="rId1113" xr:uid="{86F872F4-B6D4-4826-BE60-591BA1AF268E}"/>
    <hyperlink ref="A604" r:id="rId1114" display="576" xr:uid="{E9F36EDA-992C-48EC-B63A-536F0D7E9254}"/>
    <hyperlink ref="AJ605" r:id="rId1115" xr:uid="{F17A834F-7A23-4D0D-B791-5778A30FE219}"/>
    <hyperlink ref="A605" r:id="rId1116" display="576" xr:uid="{7D185D44-5434-46DF-AD54-12B861B18362}"/>
    <hyperlink ref="AJ606" r:id="rId1117" xr:uid="{E31B8922-960D-41F1-9F49-C288F54336FB}"/>
    <hyperlink ref="A606" r:id="rId1118" display="576" xr:uid="{04CAB359-B88D-4267-8E03-8CC41D485411}"/>
    <hyperlink ref="AJ607" r:id="rId1119" xr:uid="{AE1EB2C4-A198-416E-86F2-0FFB14E47A1C}"/>
    <hyperlink ref="AJ608" r:id="rId1120" xr:uid="{170C9DBC-83A0-46AE-B97F-40C49DAD2439}"/>
    <hyperlink ref="A608" r:id="rId1121" display="573" xr:uid="{B79F3E99-4797-42BA-8576-B9B9F57CD1FA}"/>
    <hyperlink ref="AJ609" r:id="rId1122" xr:uid="{64DA8F52-FA1C-4679-A7C0-86BDE277C63C}"/>
    <hyperlink ref="AJ610" r:id="rId1123" xr:uid="{3C19CFBB-E9E6-4DB3-86A4-129DE2DEF4A3}"/>
    <hyperlink ref="AJ611" r:id="rId1124" xr:uid="{E2956D30-D703-45EB-A8ED-AB54046C010A}"/>
    <hyperlink ref="AJ612" r:id="rId1125" xr:uid="{9E136461-72EE-46FB-A24E-8C90B9C04AA4}"/>
    <hyperlink ref="AJ613" r:id="rId1126" xr:uid="{337E9390-E7C9-402F-92BF-5FE948E4B68D}"/>
    <hyperlink ref="AJ614" r:id="rId1127" xr:uid="{E0C408A8-791D-4975-B375-3F6423EA8F32}"/>
    <hyperlink ref="AJ616" r:id="rId1128" xr:uid="{A2924F0C-5AD1-44AC-B486-A14FE1BC087A}"/>
    <hyperlink ref="AJ615" r:id="rId1129" xr:uid="{3BABD9D8-9471-4428-A697-B612B202F0D3}"/>
    <hyperlink ref="AJ617" r:id="rId1130" xr:uid="{01FCEB0B-2CCE-4B5E-82DD-54ED38ABA36F}"/>
    <hyperlink ref="AJ618" r:id="rId1131" xr:uid="{7566AFB2-30EC-40CD-AFB9-54B193DB12B8}"/>
    <hyperlink ref="AJ619" r:id="rId1132" xr:uid="{D6A5C0F6-C249-42D4-B23E-2C5EE45CCEEE}"/>
    <hyperlink ref="AJ623" r:id="rId1133" xr:uid="{FAA8F5F9-6C33-4F8C-B2A4-6DD7CF1C0996}"/>
    <hyperlink ref="A623" r:id="rId1134" display="../../../../my?id=%2Fpersonal%2Fjohanacontratacion%5Funisaludi%5Fonmicrosoft%5Fcom%2FDocuments%2FCONTRATACION%202026%2DCONTRATA1%2DHSF%2FCTO%20046%20MARIO%20FERNANDO%20MERA%20AZAIN&amp;viewid=615ec6ce%2Db4c5%2D47c6%2D9959%2D4ea468bd0701" xr:uid="{EBDA2357-A6E3-471B-A3B6-C180D60E825E}"/>
    <hyperlink ref="AJ620" r:id="rId1135" xr:uid="{6BE3BD39-795E-441D-9E92-DB3FD396FCE2}"/>
    <hyperlink ref="AJ622" r:id="rId1136" xr:uid="{F4A4CFC4-480E-4A2C-9F21-73C05D728389}"/>
    <hyperlink ref="A622" r:id="rId1137" display="../../../../my?id=%2Fpersonal%2Fjohanacontratacion%5Funisaludi%5Fonmicrosoft%5Fcom%2FDocuments%2FCONTRATACION%202026%2DCONTRATA1%2DHSF%2FCTO%20046%20MARIO%20FERNANDO%20MERA%20AZAIN&amp;viewid=615ec6ce%2Db4c5%2D47c6%2D9959%2D4ea468bd0701" xr:uid="{B5FC47DD-5E37-4D94-87FC-7487B7CA3B70}"/>
    <hyperlink ref="AJ624" r:id="rId1138" xr:uid="{53DDA78A-CAD5-43B9-86B2-CFB16927E571}"/>
    <hyperlink ref="A624" r:id="rId1139" display="../../../../my?id=%2Fpersonal%2Fjohanacontratacion%5Funisaludi%5Fonmicrosoft%5Fcom%2FDocuments%2FCONTRATACION%202026%2DCONTRATA1%2DHSF%2FCTO%20046%20MARIO%20FERNANDO%20MERA%20AZAIN&amp;viewid=615ec6ce%2Db4c5%2D47c6%2D9959%2D4ea468bd0701" xr:uid="{B2FCDD3E-8264-4D94-A777-1C27F749EA25}"/>
    <hyperlink ref="AJ625" r:id="rId1140" xr:uid="{8B18669D-6A24-4941-9B87-D53101E51991}"/>
    <hyperlink ref="A625" r:id="rId1141" display="../../../../my?id=%2Fpersonal%2Fjohanacontratacion%5Funisaludi%5Fonmicrosoft%5Fcom%2FDocuments%2FCONTRATACION%202026%2DCONTRATA1%2DHSF%2FCTO%20046%20MARIO%20FERNANDO%20MERA%20AZAIN&amp;viewid=615ec6ce%2Db4c5%2D47c6%2D9959%2D4ea468bd0701" xr:uid="{E10A608D-BB3D-40DB-9932-DDB922B7233E}"/>
    <hyperlink ref="AJ626" r:id="rId1142" xr:uid="{69823AFA-008F-4D3A-B1FE-16E17A0CB2E7}"/>
    <hyperlink ref="A626" r:id="rId1143" display="../../../../my?id=%2Fpersonal%2Fjohanacontratacion%5Funisaludi%5Fonmicrosoft%5Fcom%2FDocuments%2FCONTRATACION%202026%2DCONTRATA1%2DHSF%2FCTO%20010%20MARIA%20ALEJANDRA%20MOSOCOSO%20RINCON&amp;viewid=615ec6ce%2Db4c5%2D47c6%2D9959%2D4ea468bd0701" xr:uid="{EAD7AC7C-839D-4CED-9C01-B624B8FFC534}"/>
    <hyperlink ref="AJ627" r:id="rId1144" xr:uid="{32592DCE-2814-4B8E-973E-7D438DAD4121}"/>
    <hyperlink ref="A627" r:id="rId1145" display="../../../../my?id=%2Fpersonal%2Fjohanacontratacion%5Funisaludi%5Fonmicrosoft%5Fcom%2FDocuments%2FCONTRATACION%202026%2DCONTRATA1%2DHSF%2FCTO%20016%20ALLISON%20LILLEY%20RONDON%20HORTA&amp;viewid=615ec6ce%2Db4c5%2D47c6%2D9959%2D4ea468bd0701" xr:uid="{31632A55-75BA-4562-91EA-7078FD1AAB1C}"/>
    <hyperlink ref="AJ628" r:id="rId1146" xr:uid="{1CBF67D3-4936-4A9C-B4AE-2055FA8AE743}"/>
    <hyperlink ref="A628" r:id="rId1147" display="../../../../my?id=%2Fpersonal%2Fjohanacontratacion%5Funisaludi%5Fonmicrosoft%5Fcom%2FDocuments%2FCONTRATACION%202026%2DCONTRATA1%2DHSF%2FCTO%20004%20ANGELICA%20MARIA%20MORENO%20OSPINA&amp;viewid=615ec6ce%2Db4c5%2D47c6%2D9959%2D4ea468bd0701" xr:uid="{B7A87DD0-D026-4A1C-92D5-304866749BDD}"/>
    <hyperlink ref="AJ629" r:id="rId1148" xr:uid="{2035B3F8-9DAB-4773-8B6D-E8BABD0CF4D8}"/>
    <hyperlink ref="A629" r:id="rId1149" display="../../../../my?id=%2Fpersonal%2Fjohanacontratacion%5Funisaludi%5Fonmicrosoft%5Fcom%2FDocuments%2FCONTRATACION%202026%2DCONTRATA1%2DHSF%2FCTO%20004%20ANGELICA%20MARIA%20MORENO%20OSPINA&amp;viewid=615ec6ce%2Db4c5%2D47c6%2D9959%2D4ea468bd0701" xr:uid="{E2202A5B-D403-493C-8BD1-E939D95D016E}"/>
    <hyperlink ref="AJ630" r:id="rId1150" xr:uid="{E3FD4BA6-4375-4BEF-96F7-D8E35D536BC1}"/>
    <hyperlink ref="A630" r:id="rId1151" display="../../../../my?id=%2Fpersonal%2Fjohanacontratacion%5Funisaludi%5Fonmicrosoft%5Fcom%2FDocuments%2FCONTRATACION%202026%2DCONTRATA1%2DHSF%2FCTO%20022%20YOMAR%20IRENE%20SANTA%20MARIA%20GONZALE%20Z&amp;viewid=615ec6ce%2Db4c5%2D47c6%2D9959%2D4ea468bd0701" xr:uid="{53B4D0FE-3623-4C81-8235-31169CFA8694}"/>
    <hyperlink ref="AJ631" r:id="rId1152" xr:uid="{7910189B-96F3-4FD3-A46D-492930DE71CF}"/>
    <hyperlink ref="AJ632" r:id="rId1153" xr:uid="{3FC4287D-7C33-480D-9959-D82F6940915B}"/>
    <hyperlink ref="AJ633" r:id="rId1154" xr:uid="{CFC6F8E8-9273-4EA2-A3D6-227CCDA20A0D}"/>
    <hyperlink ref="AJ634" r:id="rId1155" xr:uid="{F8558BC8-C833-4B01-812D-EA1D05B4A443}"/>
    <hyperlink ref="A634" r:id="rId1156" display="../../../../my?id=%2Fpersonal%2Fjohanacontratacion%5Funisaludi%5Fonmicrosoft%5Fcom%2FDocuments%2FCONTRATACION%202026%2DCONTRATA1%2DHSF%2FCTO%20002%20SARA%20MELISA%20SANCHEZ%20CUBILLOS&amp;viewid=615ec6ce%2Db4c5%2D47c6%2D9959%2D4ea468bd0701" xr:uid="{5D723762-9F9F-45FB-82EE-BF24A3684C9C}"/>
    <hyperlink ref="AJ635" r:id="rId1157" xr:uid="{4DF69E56-2FE0-4B07-8A99-B491120D966D}"/>
    <hyperlink ref="A635" r:id="rId1158" display="../../../../my?id=%2Fpersonal%2Fjohanacontratacion%5Funisaludi%5Fonmicrosoft%5Fcom%2FDocuments%2FCONTRATACION%202026%2DCONTRATA1%2DHSF%2FCTO%20002%20SARA%20MELISA%20SANCHEZ%20CUBILLOS&amp;viewid=615ec6ce%2Db4c5%2D47c6%2D9959%2D4ea468bd0701" xr:uid="{4B818FA1-C761-43EF-94A8-69021FA0EE5B}"/>
    <hyperlink ref="AJ636" r:id="rId1159" xr:uid="{BF1B488B-D33C-4417-B71F-37E3D6745243}"/>
    <hyperlink ref="AJ637" r:id="rId1160" display="rjoseonate@hotmail.com" xr:uid="{C1A320A6-43AC-4807-970C-70DADE2C5879}"/>
    <hyperlink ref="A637" r:id="rId1161" display="../../../../my?id=%2Fpersonal%2Fjohanacontratacion%5Funisaludi%5Fonmicrosoft%5Fcom%2FDocuments%2FCONTRATACION%202026%2DCONTRATA1%2DHSF%2FCTO%20002%20SARA%20MELISA%20SANCHEZ%20CUBILLOS&amp;viewid=615ec6ce%2Db4c5%2D47c6%2D9959%2D4ea468bd0701" xr:uid="{0C5A107E-7378-4327-913B-0B75365E1434}"/>
    <hyperlink ref="AJ621" r:id="rId1162" xr:uid="{A34BDD2E-A6A8-4AD7-9E22-250F87CB33B8}"/>
    <hyperlink ref="A621" r:id="rId1163" display="../../../../my?id=%2Fpersonal%2Fjohanacontratacion%5Funisaludi%5Fonmicrosoft%5Fcom%2FDocuments%2FCONTRATACION%202026%2DCONTRATA1%2DHSF%2FCTO%20046%20MARIO%20FERNANDO%20MERA%20AZAIN&amp;viewid=615ec6ce%2Db4c5%2D47c6%2D9959%2D4ea468bd0701" xr:uid="{A97351A6-4EF2-4DFB-8A2B-B40E949FBEB1}"/>
    <hyperlink ref="AJ638" r:id="rId1164" xr:uid="{61A9BE0D-3952-424D-849D-77E10FC58A8D}"/>
    <hyperlink ref="AJ639" r:id="rId1165" xr:uid="{F2717B55-3415-4AAC-8ED1-ABCEDDBC2D99}"/>
    <hyperlink ref="A639" r:id="rId1166" display="../../../../my?id=%2Fpersonal%2Fjohanacontratacion%5Funisaludi%5Fonmicrosoft%5Fcom%2FDocuments%2FCONTRATACION%202026%2DCONTRATA1%2DHSF%2FCTO%20005%20CARLOS%20ALBERTO%20SANTA%20VILLAMIL&amp;viewid=615ec6ce%2Db4c5%2D47c6%2D9959%2D4ea468bd0701" xr:uid="{E0392A62-8517-44EA-BCB5-8D2F759B5788}"/>
    <hyperlink ref="AJ640" r:id="rId1167" xr:uid="{D5CC6D29-28C0-4C2B-95ED-E3144138C841}"/>
    <hyperlink ref="A640" r:id="rId1168" display="../../../../my?id=%2Fpersonal%2Fjohanacontratacion%5Funisaludi%5Fonmicrosoft%5Fcom%2FDocuments%2FCONTRATACION%202026%2DCONTRATA1%2DHSF%2FCTO%20048%20JOSE%20ADOLFO%20ALVAREZ&amp;viewid=615ec6ce%2Db4c5%2D47c6%2D9959%2D4ea468bd0701" xr:uid="{7BBF12DB-5E9D-46B1-BCC5-99F70CF45094}"/>
    <hyperlink ref="AJ641" r:id="rId1169" xr:uid="{0EB17374-121E-4F72-8618-5B72F39FA67B}"/>
    <hyperlink ref="A641" r:id="rId1170" display="../../../../my?id=%2Fpersonal%2Fjohanacontratacion%5Funisaludi%5Fonmicrosoft%5Fcom%2FDocuments%2FCONTRATACION%202026%2DCONTRATA1%2DHSF%2FCTO%20063%20ELNORILSKE%20MORALES%20OCHOA&amp;viewid=615ec6ce%2Db4c5%2D47c6%2D9959%2D4ea468bd0701" xr:uid="{2381E103-6795-48FC-B29F-E6AE38DBCB76}"/>
    <hyperlink ref="AJ642" r:id="rId1171" xr:uid="{56E9BADB-A232-4934-AD20-854AC7E42C7F}"/>
    <hyperlink ref="A642" r:id="rId1172" display="../../../../my?id=%2Fpersonal%2Fjohanacontratacion%5Funisaludi%5Fonmicrosoft%5Fcom%2FDocuments%2FCONTRATACION%202026%2DCONTRATA1%2DHSF%2FCTO%20049%20NOHORA%20ALEXANDRA%20ZULUAGA%20GOMEZ&amp;viewid=615ec6ce%2Db4c5%2D47c6%2D9959%2D4ea468bd0701" xr:uid="{10F18A72-5BD3-4B0E-B4B4-F28F3742308E}"/>
    <hyperlink ref="AJ649" r:id="rId1173" xr:uid="{6633BD7E-867C-4B50-8700-54978554ED03}"/>
    <hyperlink ref="A649" r:id="rId1174" display="../../../../my?id=%2Fpersonal%2Fjohanacontratacion%5Funisaludi%5Fonmicrosoft%5Fcom%2FDocuments%2FCONTRATACION%202026%2DCONTRATA1%2DHSF%2FCTO%20068%20EDGAR%20MAURICIO%20GONZALEZ&amp;viewid=615ec6ce%2Db4c5%2D47c6%2D9959%2D4ea468bd0701" xr:uid="{AAE694EF-1BFB-4CE5-9823-839976648327}"/>
    <hyperlink ref="AJ650" r:id="rId1175" xr:uid="{78472369-683D-438C-8694-938831492B59}"/>
    <hyperlink ref="A650" r:id="rId1176" display="../../../../my?id=%2Fpersonal%2Fjohanacontratacion%5Funisaludi%5Fonmicrosoft%5Fcom%2FDocuments%2FCONTRATACION%202026%2DCONTRATA1%2DHSF%2FCTO%20039%20NINI%20JOHANNA%20VARON%20GUTIERREZ&amp;viewid=615ec6ce%2Db4c5%2D47c6%2D9959%2D4ea468bd0701" xr:uid="{A3042A75-0975-4B54-908B-460A9F4B3C1D}"/>
    <hyperlink ref="AJ651" r:id="rId1177" xr:uid="{CAFD3942-0BB9-407E-B31D-D4BB64FEC272}"/>
    <hyperlink ref="A651" r:id="rId1178" display="../../../../my?id=%2Fpersonal%2Fjohanacontratacion%5Funisaludi%5Fonmicrosoft%5Fcom%2FDocuments%2FCONTRATACION%202026%2DCONTRATA1%2DHSF%2FCTO%20042%20YENSI%20JASBLEIDY%20GUALY%20SANTOS&amp;viewid=615ec6ce%2Db4c5%2D47c6%2D9959%2D4ea468bd0701" xr:uid="{6496BEA9-4A82-4311-B12F-5121DAE890F9}"/>
    <hyperlink ref="AJ652" r:id="rId1179" xr:uid="{75793183-07FD-47D3-B464-540C09026303}"/>
    <hyperlink ref="A652" r:id="rId1180" display="../../../../my?id=%2Fpersonal%2Fjohanacontratacion%5Funisaludi%5Fonmicrosoft%5Fcom%2FDocuments%2FCONTRATACION%202026%2DCONTRATA1%2DHSF%2FCTO%20041%20CARLOS%20EDUARDO%20AMAYA%20BARBOSA&amp;viewid=615ec6ce%2Db4c5%2D47c6%2D9959%2D4ea468bd0701" xr:uid="{26FBC824-6F64-4A54-B27D-2D6CA56B881D}"/>
    <hyperlink ref="AJ653" r:id="rId1181" xr:uid="{5D2C86EC-A442-4F89-AB14-0610C4CE3E26}"/>
    <hyperlink ref="A653" r:id="rId1182" display="../../../../my?id=%2Fpersonal%2Fjohanacontratacion%5Funisaludi%5Fonmicrosoft%5Fcom%2FDocuments%2FCONTRATACION%202026%2DCONTRATA1%2DHSF%2FCTO%20069%20DANNA%20VALENTINA%20PALACIO%20RAMIREZ&amp;viewid=615ec6ce%2Db4c5%2D47c6%2D9959%2D4ea468bd0701" xr:uid="{1EC87BAC-0094-4283-B57A-20608E0203D4}"/>
    <hyperlink ref="AJ654" r:id="rId1183" xr:uid="{D484ADE4-5683-4B55-AF92-43627CD7FF80}"/>
    <hyperlink ref="A654" r:id="rId1184" display="../../../../my?id=%2Fpersonal%2Fjohanacontratacion%5Funisaludi%5Fonmicrosoft%5Fcom%2FDocuments%2FCONTRATACION%202026%2DCONTRATA1%2DHSF%2FCTO%20070%20KELLY%20LORENA%20CARDONA%20ORTIZ&amp;viewid=615ec6ce%2Db4c5%2D47c6%2D9959%2D4ea468bd0701" xr:uid="{1D35D067-052B-4CBD-BD35-7756C9E970DB}"/>
    <hyperlink ref="AJ655" r:id="rId1185" xr:uid="{3429447A-5F92-43CF-987A-9955B02C042C}"/>
    <hyperlink ref="A655" r:id="rId1186" display="../../../../my?id=%2Fpersonal%2Fjohanacontratacion%5Funisaludi%5Fonmicrosoft%5Fcom%2FDocuments%2FCONTRATACION%202026%2DCONTRATA1%2DHSF%2FCTO%20053%20CIELO%20MARIANA%20CAROLINA%20PRADILLA%20VELEZ&amp;viewid=615ec6ce%2Db4c5%2D47c6%2D9959%2D4ea468bd0701" xr:uid="{ABBADD7B-C392-49B3-9D51-BF55CF9DF248}"/>
    <hyperlink ref="AJ656" r:id="rId1187" xr:uid="{40787C73-1018-4695-ACA3-93C1E95552C0}"/>
    <hyperlink ref="A656" r:id="rId1188" display="../../../../my?id=%2Fpersonal%2Fjohanacontratacion%5Funisaludi%5Fonmicrosoft%5Fcom%2FDocuments%2FCONTRATACION%202026%2DCONTRATA1%2DHSF%2FCTO%20064%20MARIO%20FERNANDO%20PADILLA%20RODRIGUEZ&amp;viewid=615ec6ce%2Db4c5%2D47c6%2D9959%2D4ea468bd0701" xr:uid="{FBB9DB34-6476-40DA-8052-E5A5AEA9D88E}"/>
    <hyperlink ref="AJ657" r:id="rId1189" xr:uid="{E9C01DD0-5833-424C-BEBF-ED83403374B3}"/>
    <hyperlink ref="AJ658" r:id="rId1190" xr:uid="{292DE032-91F0-4241-BD76-96F1827677AE}"/>
    <hyperlink ref="AJ659" r:id="rId1191" xr:uid="{30F2A52C-0C77-4B5E-8C80-88DAE017435F}"/>
    <hyperlink ref="AJ647" r:id="rId1192" xr:uid="{49885E52-7EAA-4B7C-A8BA-DF7A469FF0ED}"/>
    <hyperlink ref="A647" r:id="rId1193" display="../../../../my?id=%2Fpersonal%2Fjohanacontratacion%5Funisaludi%5Fonmicrosoft%5Fcom%2FDocuments%2FCONTRATACION%202026%2DCONTRATA1%2DHSF%2FCTO%20028%20RICARDO%20PRADO%20RUGELES&amp;viewid=615ec6ce%2Db4c5%2D47c6%2D9959%2D4ea468bd0701" xr:uid="{51B66281-D9A7-49B1-9435-1C0BA687E99D}"/>
    <hyperlink ref="AJ648" r:id="rId1194" xr:uid="{2029103E-F523-419F-903A-4B07340A0CC8}"/>
    <hyperlink ref="A648" r:id="rId1195" display="../../../../my?id=%2Fpersonal%2Fjohanacontratacion%5Funisaludi%5Fonmicrosoft%5Fcom%2FDocuments%2FCONTRATACION%202026%2DCONTRATA1%2DHSF%2FCTO%20020%20CESAR%20AUGUSTO%20ARANGO%20GARCIA&amp;viewid=615ec6ce%2Db4c5%2D47c6%2D9959%2D4ea468bd0701" xr:uid="{457436F9-6D1D-461B-B2CA-93B8D6BAF0CF}"/>
    <hyperlink ref="AJ646" r:id="rId1196" xr:uid="{77DB4F35-15E2-4436-82FF-D8874890E903}"/>
    <hyperlink ref="A646" r:id="rId1197" display="../../../../my?id=%2Fpersonal%2Fjohanacontratacion%5Funisaludi%5Fonmicrosoft%5Fcom%2FDocuments%2FCONTRATACION%202026%2DCONTRATA1%2DHSF%2FCTO%20067%20ISABEL%20CATALINA%20FERNANEZ%20PEDROSA&amp;viewid=615ec6ce%2Db4c5%2D47c6%2D9959%2D4ea468bd0701" xr:uid="{77F092E3-7121-4231-AB82-49E61BEE2A79}"/>
    <hyperlink ref="AJ645" r:id="rId1198" xr:uid="{90C51416-A1F2-4A07-A51D-23B3CA2EC334}"/>
    <hyperlink ref="A645" r:id="rId1199" display="../../../../my?id=%2Fpersonal%2Fjohanacontratacion%5Funisaludi%5Fonmicrosoft%5Fcom%2FDocuments%2FCONTRATACION%202026%2DCONTRATA1%2DHSF%2FCTO%20051%20DANIEL%20EDUARDO%20PINILLA%20OSPINA&amp;viewid=615ec6ce%2Db4c5%2D47c6%2D9959%2D4ea468bd0701" xr:uid="{13574101-C562-434D-932D-121C95D839E4}"/>
    <hyperlink ref="AJ644" r:id="rId1200" xr:uid="{DA87C155-A6FC-41F5-B4C6-DD01AFBACA7D}"/>
    <hyperlink ref="A644" r:id="rId1201" display="../../../../my?id=%2Fpersonal%2Fjohanacontratacion%5Funisaludi%5Fonmicrosoft%5Fcom%2FDocuments%2FCONTRATACION%202026%2DCONTRATA1%2DHSF%2FCTO%20019%20CLAUDIA%20ALEXANDRA%20GIALDO&amp;viewid=615ec6ce%2Db4c5%2D47c6%2D9959%2D4ea468bd0701" xr:uid="{C236B3B6-9427-45B8-8FCC-765EBDA2F2B3}"/>
    <hyperlink ref="AJ643" r:id="rId1202" xr:uid="{B04D8828-E459-483E-87F3-D7431A9E01AD}"/>
    <hyperlink ref="A643" r:id="rId1203" display="../../../../my?id=%2Fpersonal%2Fjohanacontratacion%5Funisaludi%5Fonmicrosoft%5Fcom%2FDocuments%2FCONTRATACION%202026%2DCONTRATA1%2DHSF%2FCTO%20032%20ADRIANA%20CRISTINA%20GARCIA%20GARAY&amp;viewid=615ec6ce%2Db4c5%2D47c6%2D9959%2D4ea468bd0701" xr:uid="{250CDFDA-0FE3-4B9D-873E-025C10A44A7E}"/>
    <hyperlink ref="AJ660" r:id="rId1204" xr:uid="{A3AE18D5-3793-4D85-9D2C-D6585D810318}"/>
    <hyperlink ref="A660" r:id="rId1205" display="../../../../my?id=%2Fpersonal%2Fjohanacontratacion%5Funisaludi%5Fonmicrosoft%5Fcom%2FDocuments%2FCONTRATACION%202026%2DCONTRATA1%2DHSF%2FCTO%20018%20DIANA%20CAMILA%20TRONCOSO%20ALVAREZ&amp;viewid=615ec6ce%2Db4c5%2D47c6%2D9959%2D4ea468bd0701" xr:uid="{CF3D94BB-7A92-44C8-A3B4-9E7CE6486ECD}"/>
    <hyperlink ref="AJ661" r:id="rId1206" xr:uid="{B9A28941-6FFD-4A4B-9D60-0302757F3FA4}"/>
    <hyperlink ref="A661" r:id="rId1207" display="../../../../my?id=%2Fpersonal%2Fjohanacontratacion%5Funisaludi%5Fonmicrosoft%5Fcom%2FDocuments%2FCONTRATACION%202026%2DCONTRATA1%2DHSF%2FCTO%20058%20YEIMY%20ALEXANDRA%20RICO%20MIRANDA&amp;viewid=615ec6ce%2Db4c5%2D47c6%2D9959%2D4ea468bd0701" xr:uid="{96A29F19-3FD6-40C2-986C-A534FE2EA313}"/>
    <hyperlink ref="AJ662" r:id="rId1208" xr:uid="{414E4526-EF23-4362-8C19-F2A1DA07A8A7}"/>
    <hyperlink ref="A662" r:id="rId1209" display="../../../../my?id=%2Fpersonal%2Fjohanacontratacion%5Funisaludi%5Fonmicrosoft%5Fcom%2FDocuments%2FCONTRATACION%202026%2DCONTRATA1%2DHSF%2FCTO%20056%20INGRITH%20KATHERINE%20CHACON%20PALACIO&amp;viewid=615ec6ce%2Db4c5%2D47c6%2D9959%2D4ea468bd0701" xr:uid="{8E674893-EC41-4319-9EA8-360A0245C902}"/>
    <hyperlink ref="AJ663" r:id="rId1210" xr:uid="{C9FE59C4-3962-4F30-B72A-32A47CA490FB}"/>
    <hyperlink ref="A663" r:id="rId1211" display="../../../../my?id=%2Fpersonal%2Fjohanacontratacion%5Funisaludi%5Fonmicrosoft%5Fcom%2FDocuments%2FCONTRATACION%202026%2DCONTRATA1%2DHSF%2FCTO%20059%20MARTHA%20LILIANA%20ROA%20ARDILA&amp;viewid=615ec6ce%2Db4c5%2D47c6%2D9959%2D4ea468bd0701" xr:uid="{8AEFDD32-ECE9-4F59-A37C-0C5C807B72E0}"/>
    <hyperlink ref="AJ664" r:id="rId1212" xr:uid="{5142832C-186E-4457-BAD8-324F0991D1FD}"/>
    <hyperlink ref="A664" r:id="rId1213" display="154" xr:uid="{BEAE3214-1EEA-4209-8B93-8900BEAB27D6}"/>
    <hyperlink ref="AJ665" r:id="rId1214" xr:uid="{4A7FBA33-8EC4-4835-80B5-B1AA6765E193}"/>
    <hyperlink ref="A665" r:id="rId1215" display="573" xr:uid="{F49AF1C3-2FA2-44A9-A5F4-CB9838D27DF3}"/>
    <hyperlink ref="AJ666" r:id="rId1216" xr:uid="{0302E94E-09AE-4FB9-A127-48A8D3115368}"/>
    <hyperlink ref="A666" r:id="rId1217" display="154" xr:uid="{BEDC1E7A-DD1A-4550-A9C9-8AA6ACB2B902}"/>
    <hyperlink ref="AJ667" r:id="rId1218" xr:uid="{E9EA6BCB-DF4F-4E8E-9287-32D98E585AE5}"/>
    <hyperlink ref="AJ668" r:id="rId1219" xr:uid="{EA14C334-DB4D-4315-9C59-E8A8C33E68C1}"/>
    <hyperlink ref="AJ669" r:id="rId1220" xr:uid="{314C9CE0-6EE3-43F3-B339-F6FDD86790C3}"/>
    <hyperlink ref="A669" r:id="rId1221" display="573" xr:uid="{C7743212-1485-4EDC-B246-A2415AE632AB}"/>
    <hyperlink ref="AJ670" r:id="rId1222" xr:uid="{40065B1B-E505-4DB3-A7B3-A437E1331E10}"/>
    <hyperlink ref="AJ671" r:id="rId1223" xr:uid="{D890C41F-49F4-48CA-ABFF-D2C52FA7DC5D}"/>
    <hyperlink ref="A671" r:id="rId1224" display="576" xr:uid="{C850E575-3873-4B2C-BE82-7A5565A673C3}"/>
    <hyperlink ref="AJ672" r:id="rId1225" xr:uid="{2C276139-AC8F-4543-BD5C-1C62E4247CBA}"/>
    <hyperlink ref="AJ673" r:id="rId1226" xr:uid="{2B0531CF-A23D-42D8-8DAC-774E0E576ECF}"/>
    <hyperlink ref="AJ674" r:id="rId1227" xr:uid="{0733DE25-E6D4-4174-8C75-B86B1F852DF8}"/>
    <hyperlink ref="AJ675" r:id="rId1228" xr:uid="{92FA8D08-6F10-4FCA-9ACA-37B7FA453601}"/>
    <hyperlink ref="AJ676" r:id="rId1229" xr:uid="{ADC50DDC-6936-4323-A181-83799359A98E}"/>
    <hyperlink ref="AJ677" r:id="rId1230" xr:uid="{CAE0D4BC-1E8C-46B3-B35E-3615C1E10D54}"/>
    <hyperlink ref="AJ678" r:id="rId1231" xr:uid="{92D44F94-4702-478D-8D97-FFABFD25C064}"/>
    <hyperlink ref="AJ679" r:id="rId1232" xr:uid="{881E0586-A4BC-4420-8C5A-AE1E7AD0C04F}"/>
    <hyperlink ref="AJ681" r:id="rId1233" xr:uid="{D37A87C5-29C8-4BDA-9726-1110100C3AF8}"/>
    <hyperlink ref="AJ680" r:id="rId1234" xr:uid="{110548F4-4D78-400A-95F0-D3F073AA1152}"/>
    <hyperlink ref="A680" r:id="rId1235" display="573" xr:uid="{51419221-C5C2-47D7-B156-497E6891518A}"/>
    <hyperlink ref="AJ682" r:id="rId1236" xr:uid="{AA707CC5-8195-4773-8051-6B427D2D6EDC}"/>
    <hyperlink ref="A682" r:id="rId1237" display="576" xr:uid="{EDB20E75-1FE7-4352-913B-FB099C5730C3}"/>
    <hyperlink ref="AJ683" r:id="rId1238" xr:uid="{D45ECA1C-CE34-4682-82DE-3E6E500749BB}"/>
    <hyperlink ref="A683" r:id="rId1239" display="576" xr:uid="{99AB4239-7EFC-44D0-8A42-9B1DEC449DDA}"/>
    <hyperlink ref="AJ684" r:id="rId1240" xr:uid="{54BE3107-2B7C-41F8-9B80-2216D54513BA}"/>
    <hyperlink ref="A684" r:id="rId1241" display="576" xr:uid="{DC5F1EB1-B988-459C-8355-548C745BC6D7}"/>
    <hyperlink ref="AJ685" r:id="rId1242" xr:uid="{341C8AE5-0D5E-4AA9-8FE4-CFDFCFE71677}"/>
    <hyperlink ref="A685" r:id="rId1243" display="../../../../my?id=%2Fpersonal%2Fjohanacontratacion%5Funisaludi%5Fonmicrosoft%5Fcom%2FDocuments%2FCONTRATACION%202026%2DCONTRATA1%2DHSF%2FCTO%20037%20SOFIA%20LAURA%20VICTORIA%20MOYA%20RAMIREZ&amp;viewid=615ec6ce%2Db4c5%2D47c6%2D9959%2D4ea468bd0701" xr:uid="{679FE1A7-49BC-43FF-B900-3074F457BCB2}"/>
    <hyperlink ref="AJ686" r:id="rId1244" xr:uid="{489CF677-9F66-422C-B20B-8F6569737638}"/>
    <hyperlink ref="AJ687" r:id="rId1245" xr:uid="{F6B7AD71-3879-4BE8-BD43-E722C06A77F0}"/>
    <hyperlink ref="AJ688" r:id="rId1246" xr:uid="{9F6955F9-99BB-4FBE-88C7-3D290455246D}"/>
    <hyperlink ref="AJ689" r:id="rId1247" xr:uid="{A1381E42-0A3D-458E-9407-7BA6452943D2}"/>
    <hyperlink ref="AJ690" r:id="rId1248" xr:uid="{BF93065E-F674-4D28-A096-E5C4B7033AE0}"/>
    <hyperlink ref="AJ691" r:id="rId1249" xr:uid="{9C7ECA28-45E7-420C-9EDB-4507AABEA065}"/>
    <hyperlink ref="AJ692" r:id="rId1250" display="julianasalgado1703@gmail.com" xr:uid="{8B407CEE-86B2-48C7-A94E-E03A43C3C22F}"/>
    <hyperlink ref="AJ693" r:id="rId1251" xr:uid="{2ECAC70C-07FF-42E7-86AF-E8B186AB1AAB}"/>
    <hyperlink ref="AJ694" r:id="rId1252" xr:uid="{4C6C3A44-1190-4569-8D82-B6DFFABDB17C}"/>
    <hyperlink ref="AJ695" r:id="rId1253" xr:uid="{336D1A65-1C79-40F7-BCF2-0B78E7AE64E2}"/>
    <hyperlink ref="AJ696" r:id="rId1254" xr:uid="{ADC61376-8C9A-46BE-BACD-A996B3DFDEDC}"/>
    <hyperlink ref="AJ697" r:id="rId1255" xr:uid="{BC06586F-4A11-4731-B923-47CFCC2169B7}"/>
    <hyperlink ref="AJ698" r:id="rId1256" xr:uid="{B81FEB15-C0D1-42AB-97AC-75082D099DA0}"/>
    <hyperlink ref="AJ699" r:id="rId1257" xr:uid="{6A7F0CDE-C615-42A4-B63B-917133F0A345}"/>
    <hyperlink ref="AJ700" r:id="rId1258" xr:uid="{29A4959A-9D02-4049-800D-52F370BE4695}"/>
    <hyperlink ref="AJ701" r:id="rId1259" xr:uid="{2436A0BC-2E12-4BA3-957D-C2A4D7BCA582}"/>
    <hyperlink ref="AJ702" r:id="rId1260" xr:uid="{8FA5E058-D3BB-4B8A-9827-709DFCC1D6BF}"/>
    <hyperlink ref="AJ703" r:id="rId1261" xr:uid="{EE11DD02-C032-45C7-9BB3-C1C9791C24AB}"/>
    <hyperlink ref="AJ704" r:id="rId1262" xr:uid="{7F4E2341-C045-4E31-B8FB-49B1BD2ADA67}"/>
    <hyperlink ref="AJ705" r:id="rId1263" xr:uid="{0D85BB1B-968F-486B-BB5A-643A2B39ECBB}"/>
    <hyperlink ref="AJ706" r:id="rId1264" xr:uid="{2A82631C-B5F1-4828-8C79-72994DF705B3}"/>
    <hyperlink ref="AJ708" r:id="rId1265" xr:uid="{4D69A09A-7E0D-4C36-99D1-C4D0F58C5085}"/>
    <hyperlink ref="AJ711" r:id="rId1266" xr:uid="{62F7C0BA-60E6-4278-8838-0E0FF5F6E70F}"/>
    <hyperlink ref="AJ709" r:id="rId1267" xr:uid="{6D8ABAA6-6AC6-45A8-B29B-7187F72B676D}"/>
    <hyperlink ref="A709" r:id="rId1268" display="../../../../my?id=%2Fpersonal%2Fjohanacontratacion%5Funisaludi%5Fonmicrosoft%5Fcom%2FDocuments%2FCONTRATACION%202026%2DCONTRATA1%2DHSF%2FCTO%20078%20JIMENA%20CAROLINA%20BOBADILLA%20CALDERON&amp;viewid=615ec6ce%2Db4c5%2D47c6%2D9959%2D4ea468bd0701" xr:uid="{FAA43A16-E224-4AA5-A04D-227D81E79553}"/>
    <hyperlink ref="AJ710" r:id="rId1269" xr:uid="{184FDE89-020F-4575-954D-36B3E6A2CB6F}"/>
    <hyperlink ref="A710" r:id="rId1270" display="../../../../my?id=%2Fpersonal%2Fjohanacontratacion%5Funisaludi%5Fonmicrosoft%5Fcom%2FDocuments%2FCONTRATACION%202026%2DCONTRATA1%2DHSF%2FCTO%20079%20ERIKA%20MARCELA%20CONSTAIN%20VALENCIA&amp;viewid=615ec6ce%2Db4c5%2D47c6%2D9959%2D4ea468bd0701" xr:uid="{B0CF07E2-A6F8-49C5-8371-47F03F525B8C}"/>
    <hyperlink ref="AJ713" r:id="rId1271" xr:uid="{9053E50F-0393-401B-869F-2072C5DBEA45}"/>
    <hyperlink ref="A713" r:id="rId1272" display="../../../../my?id=%2Fpersonal%2Fjohanacontratacion%5Funisaludi%5Fonmicrosoft%5Fcom%2FDocuments%2FCONTRATACION%202026%2DCONTRATA1%2DHSF%2FCTO%20021%20LUISA%20FERNANDA%20LIBERATO%20RENDON&amp;viewid=615ec6ce%2Db4c5%2D47c6%2D9959%2D4ea468bd0701" xr:uid="{B779BF6C-EEDD-46DB-8666-7E76BE43FA22}"/>
    <hyperlink ref="AJ714" r:id="rId1273" xr:uid="{49ECA906-5247-47DB-AA24-8CB95D7C6463}"/>
    <hyperlink ref="A714" r:id="rId1274" display="../../../../my?id=%2Fpersonal%2Fjohanacontratacion%5Funisaludi%5Fonmicrosoft%5Fcom%2FDocuments%2FCONTRATACION%202026%2DCONTRATA1%2DHSF%2FCTO%20085%20ANGIE%20PAOLA%20QUITIAN%20GALEANO&amp;viewid=615ec6ce%2Db4c5%2D47c6%2D9959%2D4ea468bd0701" xr:uid="{1C33280C-11B7-4A3E-A111-B411A3C1F621}"/>
    <hyperlink ref="AJ715" r:id="rId1275" xr:uid="{1F663BBD-C3CC-4E64-9382-013F6CE3CC81}"/>
    <hyperlink ref="A715" r:id="rId1276" display="../../../../my?id=%2Fpersonal%2Fjohanacontratacion%5Funisaludi%5Fonmicrosoft%5Fcom%2FDocuments%2FCONTRATACION%202026%2DCONTRATA1%2DHSF%2FCTO%20077%20MARIA%20CAMILA%20SANCHEZ%20GUEVARA&amp;viewid=615ec6ce%2Db4c5%2D47c6%2D9959%2D4ea468bd0701" xr:uid="{7A51BF1B-746F-4AA4-93D2-31726C08A322}"/>
    <hyperlink ref="AJ716" r:id="rId1277" xr:uid="{B449F2BA-3CAA-4242-B40A-35EE150747E2}"/>
    <hyperlink ref="AJ717" r:id="rId1278" xr:uid="{D531D023-E209-4F72-BBA7-33AE505FC8B7}"/>
    <hyperlink ref="AJ718" r:id="rId1279" xr:uid="{D4F34D2F-BEEF-44AA-95B6-7FCD76A096C6}"/>
    <hyperlink ref="AJ719" r:id="rId1280" xr:uid="{C5E37C61-E891-43FB-83A8-5CF2FE421E23}"/>
    <hyperlink ref="A719" r:id="rId1281" display="576" xr:uid="{DC70C03F-84F8-49AE-98A3-926C183FCF0E}"/>
    <hyperlink ref="AJ720" r:id="rId1282" xr:uid="{2C682B2D-8079-40DC-AA4E-026763CA2F08}"/>
    <hyperlink ref="A720" r:id="rId1283" display="576" xr:uid="{31CF64F0-1355-408B-895F-6057E7B0C1FA}"/>
    <hyperlink ref="AJ721" r:id="rId1284" xr:uid="{0E2B8A7C-C8D0-48A8-A19D-A2CBB1C4D12D}"/>
    <hyperlink ref="AJ722" r:id="rId1285" display="carlosnayivi1986@gmail.com" xr:uid="{49E4F985-F5CA-4079-997B-0BEEA2FAD4A7}"/>
    <hyperlink ref="AJ723" r:id="rId1286" xr:uid="{16E73B89-2200-4234-8A00-08F1BABB8DB8}"/>
    <hyperlink ref="A723" r:id="rId1287" display="178" xr:uid="{5BBB40A1-D040-4879-934A-CD7F9D96F81C}"/>
    <hyperlink ref="AJ724" r:id="rId1288" xr:uid="{F8E05EB6-DB61-4ABA-821C-8B54EB7C6EAD}"/>
    <hyperlink ref="AJ725" r:id="rId1289" xr:uid="{A7FCD502-2871-4643-BD6F-4242AA9F8064}"/>
    <hyperlink ref="AJ726" r:id="rId1290" xr:uid="{BFE50913-80DF-4FB2-8297-DC6FAFE7FD28}"/>
    <hyperlink ref="AJ727" r:id="rId1291" xr:uid="{8B2E372C-26D6-47DD-9948-4D019B66A85D}"/>
    <hyperlink ref="AJ728" r:id="rId1292" xr:uid="{2F69CAF1-6322-4D11-8A7F-855762F4ED50}"/>
    <hyperlink ref="AJ729" r:id="rId1293" xr:uid="{A7FEF571-4895-4AE6-90B2-9AC262EFCB3E}"/>
    <hyperlink ref="AJ730" r:id="rId1294" xr:uid="{383D9277-E42C-4F40-BEC2-184559F247EA}"/>
    <hyperlink ref="A730" r:id="rId1295" display="../../../../my?id=%2Fpersonal%2Fjohanacontratacion%5Funisaludi%5Fonmicrosoft%5Fcom%2FDocuments%2FCONTRATACION%202026%2DCONTRATA1%2DHSF%2FCTO%20072%20MARTHA%20LUCIA%20DELGADO&amp;viewid=615ec6ce%2Db4c5%2D47c6%2D9959%2D4ea468bd0701" xr:uid="{80B18DCE-FBE2-40AB-8D21-5072206F03B0}"/>
    <hyperlink ref="AJ731" r:id="rId1296" xr:uid="{FD14EF19-A54A-442B-B7A9-1BD2DB9DFBFC}"/>
    <hyperlink ref="AJ732" r:id="rId1297" xr:uid="{E1FA6B9E-36A1-4FFE-8436-C4082E23CB3D}"/>
    <hyperlink ref="AJ733" r:id="rId1298" xr:uid="{FA744480-7F1F-464A-8A9D-619D13F2A652}"/>
    <hyperlink ref="A733" r:id="rId1299" display="../../../../my?id=%2Fpersonal%2Fjohanacontratacion%5Funisaludi%5Fonmicrosoft%5Fcom%2FDocuments%2FCONTRATACION%202026%2DCONTRATA1%2DHSF%2FCTO%20037%20SOFIA%20LAURA%20VICTORIA%20MOYA%20RAMIREZ&amp;viewid=615ec6ce%2Db4c5%2D47c6%2D9959%2D4ea468bd0701" xr:uid="{0E53D73F-08A9-4705-8083-630F19C59E39}"/>
    <hyperlink ref="AJ734" r:id="rId1300" xr:uid="{D969B17C-0A8B-4237-AFE4-649716976389}"/>
    <hyperlink ref="A734" r:id="rId1301" display="../../../../my?id=%2Fpersonal%2Fjohanacontratacion%5Funisaludi%5Fonmicrosoft%5Fcom%2FDocuments%2FCONTRATACION%202026%2DCONTRATA1%2DHSF%2FCTO%20037%20SOFIA%20LAURA%20VICTORIA%20MOYA%20RAMIREZ&amp;viewid=615ec6ce%2Db4c5%2D47c6%2D9959%2D4ea468bd0701" xr:uid="{3471F479-232A-456D-BE96-0D21FFC55AD9}"/>
    <hyperlink ref="AJ735" r:id="rId1302" xr:uid="{7D9D8E95-CEE0-4E85-897D-91BEDAC84745}"/>
    <hyperlink ref="AJ736" r:id="rId1303" xr:uid="{E92666C5-217A-49CE-AB5A-9F0044638698}"/>
    <hyperlink ref="AJ737" r:id="rId1304" xr:uid="{12DB332E-12A0-495A-8E76-098AB702392A}"/>
    <hyperlink ref="AJ738" r:id="rId1305" xr:uid="{7C984A0A-40AD-4B21-9855-7A6EE9432876}"/>
    <hyperlink ref="AJ739" r:id="rId1306" xr:uid="{481E3289-C6BA-41AD-AFB3-BE82C1699B90}"/>
    <hyperlink ref="AJ740" r:id="rId1307" xr:uid="{2719DC3E-256A-4B97-BE0C-103636001ACD}"/>
    <hyperlink ref="A740" r:id="rId1308" display="../../../../my?id=%2Fpersonal%2Fjohanacontratacion%5Funisaludi%5Fonmicrosoft%5Fcom%2FDocuments%2FCONTRATACION%202026%2DCONTRATA1%2DHSF%2FCTO%20107%20DERLY%20JOHANNA%20DAVIDA%20OSPINA&amp;viewid=615ec6ce%2Db4c5%2D47c6%2D9959%2D4ea468bd0701" xr:uid="{641364BA-9D93-4184-84C0-DBAB08848562}"/>
    <hyperlink ref="AJ741" r:id="rId1309" display="eidylorrnaherrerareina@gmail.com" xr:uid="{CCAAE7E1-E187-47A4-BCD7-F32616F0E191}"/>
    <hyperlink ref="A741" r:id="rId1310" display="../../../../my?id=%2Fpersonal%2Fjohanacontratacion%5Funisaludi%5Fonmicrosoft%5Fcom%2FDocuments%2FCONTRATACION%202026%2DCONTRATA1%2DHSF%2FCTO%20087%20MARIA%20FERNANDA%20ARIAS%20DIAZ&amp;viewid=615ec6ce%2Db4c5%2D47c6%2D9959%2D4ea468bd0701" xr:uid="{B3F6995B-3609-4157-A6B4-341C3950EE76}"/>
    <hyperlink ref="AJ742" r:id="rId1311" xr:uid="{A5DF051A-C5A0-4ACA-96C6-51E578DB591A}"/>
    <hyperlink ref="A742" r:id="rId1312" display="../../../../my?id=%2Fpersonal%2Fjohanacontratacion%5Funisaludi%5Fonmicrosoft%5Fcom%2FDocuments%2FCONTRATACION%202026%2DCONTRATA1%2DHSF%2FCTO%20106%20MARIA%20ELCED%20SANCHEZ&amp;viewid=615ec6ce%2Db4c5%2D47c6%2D9959%2D4ea468bd0701" xr:uid="{2B551427-DED6-4432-92A9-8310FEFBE04D}"/>
    <hyperlink ref="AJ743" r:id="rId1313" xr:uid="{DA326B25-B8E7-4BE4-A04A-29B3A5E0F6D0}"/>
    <hyperlink ref="A743" r:id="rId1314" display="../../../../my?id=%2Fpersonal%2Fjohanacontratacion%5Funisaludi%5Fonmicrosoft%5Fcom%2FDocuments%2FCONTRATACION%202026%2DCONTRATA1%2DHSF%2FCTO%20094%20LUCELI%20LOZANO%20TORRES&amp;viewid=615ec6ce%2Db4c5%2D47c6%2D9959%2D4ea468bd0701" xr:uid="{2F067A2F-9F1C-4CC7-A4C9-0181A00680DF}"/>
    <hyperlink ref="AJ744" r:id="rId1315" xr:uid="{579515DB-C5C3-4DC3-A03C-1138D72480CD}"/>
    <hyperlink ref="A744" r:id="rId1316" display="../../../../my?id=%2Fpersonal%2Fjohanacontratacion%5Funisaludi%5Fonmicrosoft%5Fcom%2FDocuments%2FCONTRATACION%202026%2DCONTRATA1%2DHSF%2FCTO%20103%20CAROL%20YARITZA%20PARRA&amp;viewid=615ec6ce%2Db4c5%2D47c6%2D9959%2D4ea468bd0701" xr:uid="{04DEF1F9-8211-4CEC-92D7-BCAD6888065C}"/>
    <hyperlink ref="AJ745" r:id="rId1317" xr:uid="{224EDB93-9E3B-4957-BCEC-2F64239901EE}"/>
    <hyperlink ref="A745" r:id="rId1318" display="../../../../my?id=%2Fpersonal%2Fjohanacontratacion%5Funisaludi%5Fonmicrosoft%5Fcom%2FDocuments%2FCONTRATACION%202026%2DCONTRATA1%2DHSF%2FCTO%20088%20YAMILE%20BELTRAN%20ARANGO&amp;viewid=615ec6ce%2Db4c5%2D47c6%2D9959%2D4ea468bd0701" xr:uid="{FADD78BB-18BB-4EA3-B20F-993554F63798}"/>
    <hyperlink ref="AJ746" r:id="rId1319" xr:uid="{58AB4A9E-F8DE-4AC7-B2F8-CD3D675C42C3}"/>
    <hyperlink ref="A746" r:id="rId1320" display="../../../../my?id=%2Fpersonal%2Fjohanacontratacion%5Funisaludi%5Fonmicrosoft%5Fcom%2FDocuments%2FCONTRATACION%202026%2DCONTRATA1%2DHSF%2FCTO%20104%20MARILUZ%20HORTUA%20RENGIFO&amp;viewid=615ec6ce%2Db4c5%2D47c6%2D9959%2D4ea468bd0701" xr:uid="{F4CEF733-2049-4E71-9CB2-A438D46EEA9D}"/>
    <hyperlink ref="AJ747" r:id="rId1321" xr:uid="{AA7CD2CB-DB34-43BF-B318-FC8FB8529C41}"/>
    <hyperlink ref="A747" r:id="rId1322" display="../../../../my?id=%2Fpersonal%2Fjohanacontratacion%5Funisaludi%5Fonmicrosoft%5Fcom%2FDocuments%2FCONTRATACION%202026%2DCONTRATA1%2DHSF%2FCTO%20096%20MARIELA%20BUITRAGO%20BAQUIRO&amp;viewid=615ec6ce%2Db4c5%2D47c6%2D9959%2D4ea468bd0701" xr:uid="{DF194430-C007-4BB1-96F9-E4300C9976AF}"/>
    <hyperlink ref="AJ748" r:id="rId1323" xr:uid="{D65AA7CF-ABFA-47DC-B371-09473F5B82A9}"/>
    <hyperlink ref="A748" r:id="rId1324" display="../../../../my?id=%2Fpersonal%2Fjohanacontratacion%5Funisaludi%5Fonmicrosoft%5Fcom%2FDocuments%2FCONTRATACION%202026%2DCONTRATA1%2DHSF%2FCTO%20105%20PAOLA%20ANDREA%20GOMEZ%20RICO&amp;viewid=615ec6ce%2Db4c5%2D47c6%2D9959%2D4ea468bd0701" xr:uid="{0934B356-1400-4930-98DC-421A0A13E7E0}"/>
    <hyperlink ref="AJ749" r:id="rId1325" xr:uid="{4AA0D3CF-3486-47B6-A96C-EAC3DB6BE349}"/>
    <hyperlink ref="A749" r:id="rId1326" display="../../../../my?id=%2Fpersonal%2Fjohanacontratacion%5Funisaludi%5Fonmicrosoft%5Fcom%2FDocuments%2FCONTRATACION%202026%2DCONTRATA1%2DHSF%2FCTO%20095%20YULIANA%20MARTINEZ%20ALAPE&amp;viewid=615ec6ce%2Db4c5%2D47c6%2D9959%2D4ea468bd0701" xr:uid="{90B6274F-464A-44E2-BE25-A76D545211DA}"/>
    <hyperlink ref="AJ750" r:id="rId1327" xr:uid="{B003A1F0-351F-4827-A1A8-BE8E5E830E05}"/>
    <hyperlink ref="A750" r:id="rId1328" display="../../../../my?id=%2Fpersonal%2Fjohanacontratacion%5Funisaludi%5Fonmicrosoft%5Fcom%2FDocuments%2FCONTRATACION%202026%2DCONTRATA1%2DHSF%2FCTO%20097%20BEATRIZ%20ADRIANA%20ACOSTA&amp;viewid=615ec6ce%2Db4c5%2D47c6%2D9959%2D4ea468bd0701" xr:uid="{5F2EF2A7-4AC3-41DC-997F-E57262DCA2D3}"/>
    <hyperlink ref="AJ751" r:id="rId1329" xr:uid="{3B411E91-7611-4DA6-9C10-7DADE3E3CEB8}"/>
    <hyperlink ref="A751" r:id="rId1330" display="../../../../my?id=%2Fpersonal%2Fjohanacontratacion%5Funisaludi%5Fonmicrosoft%5Fcom%2FDocuments%2FCONTRATACION%202026%2DCONTRATA1%2DHSF%2FCTO%20086%20EIDY%20LORENA%20HERRERA%20REINA&amp;viewid=615ec6ce%2Db4c5%2D47c6%2D9959%2D4ea468bd0701" xr:uid="{C114CE44-7586-49E7-B2D6-661CA16CE479}"/>
    <hyperlink ref="AJ752" r:id="rId1331" xr:uid="{C3ED9B51-B88D-4CF9-BB40-04886D9E991F}"/>
    <hyperlink ref="A752" r:id="rId1332" display="../../../../my?id=%2Fpersonal%2Fjohanacontratacion%5Funisaludi%5Fonmicrosoft%5Fcom%2FDocuments%2FCONTRATACION%202026%2DCONTRATA1%2DHSF%2FCTO%20102%20ANA%20CENED%20LOZANA&amp;viewid=615ec6ce%2Db4c5%2D47c6%2D9959%2D4ea468bd0701" xr:uid="{6F912F0E-1082-428A-A510-010F6E518DB4}"/>
    <hyperlink ref="AJ753" r:id="rId1333" xr:uid="{4B5CDD3C-71E8-494D-BFED-4B4D83CE95AB}"/>
    <hyperlink ref="AJ754" r:id="rId1334" xr:uid="{BFA4CC48-46D0-4611-BD3D-37A7A2040398}"/>
    <hyperlink ref="A754" r:id="rId1335" display="../../../../query?q=125&amp;id=%2Fpersonal%2Fjohanacontratacion%5Funisaludi%5Fonmicrosoft%5Fcom%2FDocuments%2FCONTRATACION%202026%2DCONTRATA1%2DHSF&amp;searchScope=folder" xr:uid="{D5F23DC0-6AD0-4FA6-9468-6F343D794A51}"/>
    <hyperlink ref="AJ755" r:id="rId1336" xr:uid="{D84343C7-C98A-4C8E-BCB6-482C74E9CD34}"/>
    <hyperlink ref="AJ756" r:id="rId1337" xr:uid="{C1ED411E-5823-4C53-B579-326B20CC6AD7}"/>
    <hyperlink ref="AJ757" r:id="rId1338" xr:uid="{1C250063-BE4F-44E3-9F1E-9FD920C07FF3}"/>
    <hyperlink ref="AJ758" r:id="rId1339" xr:uid="{CB3E174C-7496-497A-8EC6-8DA9F5DC67A4}"/>
    <hyperlink ref="AJ759" r:id="rId1340" xr:uid="{DD896375-3233-4926-8809-544694828466}"/>
    <hyperlink ref="AJ760" r:id="rId1341" xr:uid="{B7436DE8-7E9B-46AC-84F1-4840F763CBF5}"/>
    <hyperlink ref="AJ761" r:id="rId1342" xr:uid="{05538AEF-F7AF-4FB2-9245-061DF826E484}"/>
    <hyperlink ref="AJ765" r:id="rId1343" xr:uid="{68289781-E679-4F06-8E96-25B92FE68142}"/>
    <hyperlink ref="A765" r:id="rId1344" display="../../../../my?id=%2Fpersonal%2Fjohanacontratacion%5Funisaludi%5Fonmicrosoft%5Fcom%2FDocuments%2FCONTRATACION%202026%2DCONTRATA1%2DHSF%2FCTO%20064%20MARIO%20FERNANDO%20PADILLA%20RODRIGUEZ&amp;viewid=615ec6ce%2Db4c5%2D47c6%2D9959%2D4ea468bd0701" xr:uid="{B47C5D6B-4423-4E58-A30E-7EEE68373148}"/>
    <hyperlink ref="AJ766" r:id="rId1345" xr:uid="{E70D2733-1156-46DE-82C5-FBA6A0445A3E}"/>
    <hyperlink ref="A766" r:id="rId1346" display="../../../../my?id=%2Fpersonal%2Fjohanacontratacion%5Funisaludi%5Fonmicrosoft%5Fcom%2FDocuments%2FCONTRATACION%202026%2DCONTRATA1%2DHSF%2FCTO%20089%20GLORIA%20ALEXANDRA%20MONTOYA%20CESPEDES&amp;viewid=615ec6ce%2Db4c5%2D47c6%2D9959%2D4ea468bd0701" xr:uid="{CD4BBEC5-D7A7-42C2-B194-49EE7F413B20}"/>
    <hyperlink ref="AJ767" r:id="rId1347" xr:uid="{86FDA4D0-9092-47B2-8A4B-DD891B670F2A}"/>
    <hyperlink ref="A767" r:id="rId1348" display="../../../../my?id=%2Fpersonal%2Fjohanacontratacion%5Funisaludi%5Fonmicrosoft%5Fcom%2FDocuments%2FCONTRATACION%202026%2DCONTRATA1%2DHSF%2FCTO%20097%20BEATRIZ%20ADRIANA%20ACOSTA&amp;viewid=615ec6ce%2Db4c5%2D47c6%2D9959%2D4ea468bd0701" xr:uid="{4191558E-7B5E-439D-A279-2E714EC7815C}"/>
    <hyperlink ref="AJ768" r:id="rId1349" xr:uid="{829B88AF-1253-4085-B6EA-8712C32513B6}"/>
    <hyperlink ref="AJ762" r:id="rId1350" xr:uid="{6BD81CB6-1CD6-4F16-896A-9346302D799E}"/>
    <hyperlink ref="A762" r:id="rId1351" display="../../../../my?id=%2Fpersonal%2Fjohanacontratacion%5Funisaludi%5Fonmicrosoft%5Fcom%2FDocuments%2FCONTRATACION%202026%2DCONTRATA1%2DHSF%2FCTO%20023%20DISMED%20PHARMA&amp;viewid=615ec6ce%2Db4c5%2D47c6%2D9959%2D4ea468bd0701" xr:uid="{86EDBF46-6260-4212-9DA3-3738C35733B8}"/>
    <hyperlink ref="AJ763" r:id="rId1352" xr:uid="{04652459-F80F-4FB9-99C4-98D985AD00C7}"/>
    <hyperlink ref="A763" r:id="rId1353" display="../../../../my?id=%2Fpersonal%2Fjohanacontratacion%5Funisaludi%5Fonmicrosoft%5Fcom%2FDocuments%2FCONTRATACION%202026%2DCONTRATA1%2DHSF%2FCTO%20027%20SEGURIDAD%20EL%20TREBOL&amp;viewid=615ec6ce%2Db4c5%2D47c6%2D9959%2D4ea468bd0701" xr:uid="{612F98E4-15E3-4541-9CA0-87787C50D98B}"/>
    <hyperlink ref="AJ764" r:id="rId1354" xr:uid="{821F9133-3391-4FDB-82C1-AB01E6570C90}"/>
    <hyperlink ref="AJ769" r:id="rId1355" xr:uid="{F2574857-317B-45BB-A7AF-52DB3AC365AE}"/>
    <hyperlink ref="A769" r:id="rId1356" display="../../../../my?id=%2Fpersonal%2Fjohanacontratacion%5Funisaludi%5Fonmicrosoft%5Fcom%2FDocuments%2FCONTRATACION%202026%2DCONTRATA1%2DHSF%2FCTO%20116%20YEIMY%20CAROLINA%20FARFAN%20MARIN&amp;viewid=615ec6ce%2Db4c5%2D47c6%2D9959%2D4ea468bd0701" xr:uid="{80DFE1F3-CDDB-4AED-9421-E94C756162BD}"/>
    <hyperlink ref="AJ770" r:id="rId1357" xr:uid="{2ACB2327-DBBE-4096-B041-48E9206746B4}"/>
    <hyperlink ref="A770" r:id="rId1358" display="../../../../my?id=%2Fpersonal%2Fjohanacontratacion%5Funisaludi%5Fonmicrosoft%5Fcom%2FDocuments%2FCONTRATACION%202026%2DCONTRATA1%2DHSF%2FCTO%20101%20ERIKA%20ALEJANDRA%20TORRES%20OLAYA&amp;viewid=615ec6ce%2Db4c5%2D47c6%2D9959%2D4ea468bd0701" xr:uid="{E2B75DF5-23C2-430C-A0B6-3C2A5CE669B5}"/>
    <hyperlink ref="AJ771" r:id="rId1359" xr:uid="{2F388B96-F744-45C4-BC57-326DC01BBC1A}"/>
    <hyperlink ref="A771" r:id="rId1360" display="../../../../my?id=%2Fpersonal%2Fjohanacontratacion%5Funisaludi%5Fonmicrosoft%5Fcom%2FDocuments%2FCONTRATACION%202026%2DCONTRATA1%2DHSF%2FCTO%20100%20DANIELA%20CARMONA%20RAMIREZ&amp;viewid=615ec6ce%2Db4c5%2D47c6%2D9959%2D4ea468bd0701" xr:uid="{CA4F8C87-26D3-4538-B66B-052852F54C50}"/>
    <hyperlink ref="AJ772" r:id="rId1361" xr:uid="{5A72D00D-C492-42CB-8961-40B5B9B65449}"/>
    <hyperlink ref="A772" r:id="rId1362" display="../../../../my?id=%2Fpersonal%2Fjohanacontratacion%5Funisaludi%5Fonmicrosoft%5Fcom%2FDocuments%2FCONTRATACION%202026%2DCONTRATA1%2DHSF%2FCTO%20099%20CLAUDIA%20PATRICIA%20GOMEZ&amp;viewid=615ec6ce%2Db4c5%2D47c6%2D9959%2D4ea468bd0701" xr:uid="{C5B83EEF-0097-42D9-8F71-4E37DB375F89}"/>
    <hyperlink ref="AJ773" r:id="rId1363" xr:uid="{19D2CE17-C2CD-47CC-BB8C-B4E00246656A}"/>
    <hyperlink ref="AJ774" r:id="rId1364" xr:uid="{E7759322-CBDF-4E67-8259-90120917EDFA}"/>
    <hyperlink ref="AJ775" r:id="rId1365" xr:uid="{4494FAF0-A3E0-4488-882E-6A8409B72EBA}"/>
    <hyperlink ref="AJ776" r:id="rId1366" xr:uid="{946D196A-832E-46AE-B2E1-8F991312EFD4}"/>
    <hyperlink ref="AJ777" r:id="rId1367" xr:uid="{18580915-0C78-4C46-884B-DDC595F7FD32}"/>
    <hyperlink ref="AJ778" r:id="rId1368" xr:uid="{131ED376-51D1-4F33-A0DD-959DA682F06D}"/>
    <hyperlink ref="AJ779" r:id="rId1369" xr:uid="{F9898AAF-58CA-4FFA-802C-E5119AD53B8F}"/>
    <hyperlink ref="AJ780" r:id="rId1370" xr:uid="{21768643-F79E-40BE-9E96-43B0111CAA22}"/>
    <hyperlink ref="AJ781" r:id="rId1371" xr:uid="{2BE94AE4-C692-491E-8A67-7A1FA591AA6B}"/>
    <hyperlink ref="AJ782" r:id="rId1372" xr:uid="{EB4C08F0-1CF6-4000-A17A-25FDB3AA8858}"/>
    <hyperlink ref="AJ783" r:id="rId1373" xr:uid="{F572C657-9CFF-4850-86C9-9CF5B17E89D6}"/>
    <hyperlink ref="A783" r:id="rId1374" display="../../../../my?id=%2Fpersonal%2Fjohanacontratacion%5Funisaludi%5Fonmicrosoft%5Fcom%2FDocuments%2FCONTRATACION%202026%2DCONTRATA1%2DHSF%2FCTO%20076%20IMER%20CABRERA%20PE%C3%91A&amp;viewid=615ec6ce%2Db4c5%2D47c6%2D9959%2D4ea468bd0701" xr:uid="{3EA84E94-2D7C-4196-AC25-F14E4D75CCBE}"/>
    <hyperlink ref="AJ784" r:id="rId1375" xr:uid="{D84EB452-DD74-41EA-8B61-5AC31E333048}"/>
    <hyperlink ref="A784" r:id="rId1376" display="../../../../my?id=%2Fpersonal%2Fjohanacontratacion%5Funisaludi%5Fonmicrosoft%5Fcom%2FDocuments%2FCONTRATACION%202026%2DCONTRATA1%2DHSF%2FCTO%20055%20OSCAR%20HERNANDO%20VILLALOBOS%20MOLINA&amp;viewid=615ec6ce%2Db4c5%2D47c6%2D9959%2D4ea468bd0701" xr:uid="{AFB72DDA-DD83-4297-A382-0F4FEF6783CF}"/>
    <hyperlink ref="AJ785" r:id="rId1377" xr:uid="{46B87A59-EDD8-4880-B568-737535A793DB}"/>
    <hyperlink ref="A785" r:id="rId1378" display="../../../../my?id=%2Fpersonal%2Fjohanacontratacion%5Funisaludi%5Fonmicrosoft%5Fcom%2FDocuments%2FCONTRATACION%202026%2DCONTRATA1%2DHSF%2FCTO%20054%20SONIA%20CAMILA%20GOMEZ%20MOSQUERA&amp;viewid=615ec6ce%2Db4c5%2D47c6%2D9959%2D4ea468bd0701" xr:uid="{0D62866E-60C9-4160-8816-F10591E99084}"/>
    <hyperlink ref="AJ786" r:id="rId1379" xr:uid="{9358C923-35F7-459C-92EE-C33497BF9950}"/>
    <hyperlink ref="AJ787" r:id="rId1380" xr:uid="{AB75E346-3BF2-4C57-ACEB-2F70ED69C139}"/>
    <hyperlink ref="AJ788" r:id="rId1381" xr:uid="{420AA2CD-D9E8-45C8-B3AB-10AC90072853}"/>
    <hyperlink ref="A788" r:id="rId1382" display="152" xr:uid="{5916C5EA-F1FA-43C7-A118-01172F21E591}"/>
    <hyperlink ref="AJ789" r:id="rId1383" xr:uid="{AE857F1C-DCE7-44B9-9801-3F7B184441C1}"/>
    <hyperlink ref="AJ790" r:id="rId1384" xr:uid="{79FC9857-2885-4727-B075-07B1DE726AFB}"/>
    <hyperlink ref="A790" r:id="rId1385" display="../../../../my?id=%2Fpersonal%2Fjohanacontratacion%5Funisaludi%5Fonmicrosoft%5Fcom%2FDocuments%2FCONTRATACION%202026%2DCONTRATA1%2DHSF%2FCTO%20115%20DIANA%20ALEJANDRA%20GARCIA%20DELGADO&amp;viewid=615ec6ce%2Db4c5%2D47c6%2D9959%2D4ea468bd0701" xr:uid="{51AC0869-A914-4DF3-9F63-4ED3FEDC908E}"/>
    <hyperlink ref="AJ791" r:id="rId1386" xr:uid="{A586BA38-8CED-4E7F-B6A1-FF0D3BAC8D7A}"/>
    <hyperlink ref="A791" r:id="rId1387" display="../../../../my?id=%2Fpersonal%2Fjohanacontratacion%5Funisaludi%5Fonmicrosoft%5Fcom%2FDocuments%2FCONTRATACION%202026%2DCONTRATA1%2DHSF%2FCTO%20091%20LILIANA%20MILENA%20PARAMO%20GUZMAN&amp;viewid=615ec6ce%2Db4c5%2D47c6%2D9959%2D4ea468bd0701" xr:uid="{6B10068A-EC47-4CD4-961C-0122B0A5A8B7}"/>
    <hyperlink ref="AJ792" r:id="rId1388" xr:uid="{DE96C73F-694A-45EE-9555-C506A7F36712}"/>
    <hyperlink ref="A792" r:id="rId1389" display="../../../../my?id=%2Fpersonal%2Fjohanacontratacion%5Funisaludi%5Fonmicrosoft%5Fcom%2FDocuments%2FCONTRATACION%202026%2DCONTRATA1%2DHSF%2FCTO%20109%20ANDREA%20MARTINEZ%20GUTIERREZ&amp;viewid=615ec6ce%2Db4c5%2D47c6%2D9959%2D4ea468bd0701" xr:uid="{F11D6520-4BC3-48EE-B2AA-6D253CB4A64A}"/>
    <hyperlink ref="AJ793" r:id="rId1390" xr:uid="{F64004C2-0C83-47B2-9122-DADD6F20382C}"/>
    <hyperlink ref="A793" r:id="rId1391" display="../../../../my?id=%2Fpersonal%2Fjohanacontratacion%5Funisaludi%5Fonmicrosoft%5Fcom%2FDocuments%2FCONTRATACION%202026%2DCONTRATA1%2DHSF%2FCTO%20117%20CARLOS%20ANTONIO%20VALERO&amp;viewid=615ec6ce%2Db4c5%2D47c6%2D9959%2D4ea468bd0701" xr:uid="{CDDBD9B9-EFD0-4A28-A7AF-CFB2FE20A40C}"/>
    <hyperlink ref="AJ794" r:id="rId1392" xr:uid="{8AF603C9-79DC-4B6B-B666-DD3FDA64ADEE}"/>
    <hyperlink ref="A794" r:id="rId1393" display="../../../../my?id=%2Fpersonal%2Fjohanacontratacion%5Funisaludi%5Fonmicrosoft%5Fcom%2FDocuments%2FCONTRATACION%202026%2DCONTRATA1%2DHSF%2FCTO%20114%20%20YEILA%20CATHERINE%20ORUECO%20APONTE&amp;viewid=615ec6ce%2Db4c5%2D47c6%2D9959%2D4ea468bd0701" xr:uid="{2DC1365D-90FC-4018-9BCB-4EDC682D0D69}"/>
    <hyperlink ref="AJ795" r:id="rId1394" xr:uid="{BBC4A685-2A83-46D7-AED4-4696932CF76C}"/>
    <hyperlink ref="A795" r:id="rId1395" display="../../../../my?id=%2Fpersonal%2Fjohanacontratacion%5Funisaludi%5Fonmicrosoft%5Fcom%2FDocuments%2FCONTRATACION%202026%2DCONTRATA1%2DHSF%2FCTO%20057%20DANIELA%20CARVAJAL%20CARVAJAL&amp;viewid=615ec6ce%2Db4c5%2D47c6%2D9959%2D4ea468bd0701" xr:uid="{B6FFD090-C5BD-41E5-ADEA-93E0F9ED6BCF}"/>
    <hyperlink ref="AJ796" r:id="rId1396" xr:uid="{F0D37DE6-54B2-45E0-B8AF-2B8A3264B2CF}"/>
    <hyperlink ref="A796" r:id="rId1397" display="128" xr:uid="{F8A7A42D-C9E8-4F14-BCAF-7294F9767EAF}"/>
    <hyperlink ref="AJ797" r:id="rId1398" xr:uid="{2FD983AA-7294-40F8-BA17-CE87C653EDB7}"/>
    <hyperlink ref="A797" r:id="rId1399" display="../../../../my?id=%2Fpersonal%2Fjohanacontratacion%5Funisaludi%5Fonmicrosoft%5Fcom%2FDocuments%2FCONTRATACION%202026%2DCONTRATA1%2DHSF%2FCTO%20040%20MARIA%20CAMILA%20NI%C3%91O%20VILLARRAGA&amp;viewid=615ec6ce%2Db4c5%2D47c6%2D9959%2D4ea468bd0701" xr:uid="{7DDC4D85-4F1B-4565-9275-F186B994F5A6}"/>
    <hyperlink ref="AJ798" r:id="rId1400" xr:uid="{4D69A308-3081-44A3-92AA-856980D7093B}"/>
    <hyperlink ref="A798" r:id="rId1401" display="../../../../my?id=%2Fpersonal%2Fjohanacontratacion%5Funisaludi%5Fonmicrosoft%5Fcom%2FDocuments%2FCONTRATACION%202026%2DCONTRATA1%2DHSF%2FCTO%20014%20JOHAN%20MAURICIO%20RUIZ%20CHAVEZ&amp;viewid=615ec6ce%2Db4c5%2D47c6%2D9959%2D4ea468bd0701" xr:uid="{3B87947F-704E-4A5E-9606-F0C645725986}"/>
    <hyperlink ref="AJ799" r:id="rId1402" xr:uid="{01A0399F-7E1E-4BB4-A08A-FB8363C45E90}"/>
    <hyperlink ref="A799" r:id="rId1403" display="../../../../my?id=%2Fpersonal%2Fjohanacontratacion%5Funisaludi%5Fonmicrosoft%5Fcom%2FDocuments%2FCONTRATACION%202026%2DCONTRATA1%2DHSF%2FCTO%20013%20KEVIN%20ANTUAND%20JAIMES%20REINA&amp;viewid=615ec6ce%2Db4c5%2D47c6%2D9959%2D4ea468bd0701" xr:uid="{B92FC0E9-CA74-4550-AF7D-7FC01E6E5BB7}"/>
    <hyperlink ref="AJ800" r:id="rId1404" xr:uid="{F346D74D-B061-4BEF-B8D3-B66D1C68CFC9}"/>
    <hyperlink ref="A800" r:id="rId1405" display="../../../../my?id=%2Fpersonal%2Fjohanacontratacion%5Funisaludi%5Fonmicrosoft%5Fcom%2FDocuments%2FCONTRATACION%202026%2DCONTRATA1%2DHSF%2FCTO%20015%20SANTICS&amp;viewid=615ec6ce%2Db4c5%2D47c6%2D9959%2D4ea468bd0701" xr:uid="{C3923655-2EE6-4A48-B82E-F45DED08ED15}"/>
    <hyperlink ref="AJ801" r:id="rId1406" xr:uid="{BF480F0F-5AC1-44E1-9111-39EDE64E30A1}"/>
    <hyperlink ref="AJ802" r:id="rId1407" xr:uid="{469FAAA3-E2AB-43EF-AD68-967D31DC5DCE}"/>
    <hyperlink ref="AJ804" r:id="rId1408" xr:uid="{7D4B0C40-E85D-43B0-84A6-020DBD58DEF2}"/>
    <hyperlink ref="A804" r:id="rId1409" display="../../../../query?q=124&amp;id=%2Fpersonal%2Fjohanacontratacion%5Funisaludi%5Fonmicrosoft%5Fcom%2FDocuments%2FCONTRATACION%202026%2DCONTRATA1%2DHSF&amp;searchScope=folder" xr:uid="{3F190A4A-6808-4E3E-9A26-918CDC998CA7}"/>
    <hyperlink ref="AJ805" r:id="rId1410" xr:uid="{67D66DCD-E603-49A4-BCE5-D8867F6F2555}"/>
    <hyperlink ref="AJ806" r:id="rId1411" xr:uid="{F7AD1662-7EE0-4E5A-80A9-248577F1140F}"/>
    <hyperlink ref="A806" r:id="rId1412" display="../../../../my?id=%2Fpersonal%2Fjohanacontratacion%5Funisaludi%5Fonmicrosoft%5Fcom%2FDocuments%2FCONTRATACION%202026%2DCONTRATA1%2DHSF%2FCTO%20075%20LUZ%20YANETH%20ARIZA%20FORERO&amp;viewid=615ec6ce%2Db4c5%2D47c6%2D9959%2D4ea468bd0701" xr:uid="{DAAB4D1E-F4D0-4E1E-8943-683AD669A3D9}"/>
    <hyperlink ref="AJ807" r:id="rId1413" xr:uid="{22352909-EF6F-416E-8965-D62224DAA438}"/>
    <hyperlink ref="AJ808" r:id="rId1414" xr:uid="{368D67EF-1403-4A75-B2A1-CA0E64ADF8CE}"/>
    <hyperlink ref="A808" r:id="rId1415" display="../../../../my?id=%2Fpersonal%2Fjohanacontratacion%5Funisaludi%5Fonmicrosoft%5Fcom%2FDocuments%2FCONTRATACION%202026%2DCONTRATA1%2DHSF%2FCTO%20084%20CAROLINA%20DEL%20PILAR%20ALBARRELLO%20MARULANDA&amp;viewid=615ec6ce%2Db4c5%2D47c6%2D9959%2D4ea468bd0701" xr:uid="{82373C51-1E9D-4AD0-9E9B-21A06B184188}"/>
    <hyperlink ref="AJ809" r:id="rId1416" xr:uid="{45260E0F-4EC5-49C7-8638-7BA2C2D015AD}"/>
    <hyperlink ref="AJ810" r:id="rId1417" xr:uid="{AC3CF552-D104-4084-BC02-9B18BB7E9834}"/>
    <hyperlink ref="AJ811" r:id="rId1418" xr:uid="{EC6806ED-8113-4148-8695-A23671AD4460}"/>
    <hyperlink ref="AH811" r:id="rId1419" display="CLAUSMIL76@HOTMAIL.COM" xr:uid="{F0E3A85D-8717-474C-9EFD-6D7C343200CC}"/>
    <hyperlink ref="A811" r:id="rId1420" display="../../../../query?q=122&amp;id=%2Fpersonal%2Fjohanacontratacion%5Funisaludi%5Fonmicrosoft%5Fcom%2FDocuments%2FCONTRATACION%202026%2DCONTRATA1%2DHSF&amp;searchScope=folder" xr:uid="{084050CF-6FFC-4BAB-BAB0-D175C44A8C8A}"/>
    <hyperlink ref="AJ812" r:id="rId1421" xr:uid="{8D184D0B-B3B5-471C-B4B1-EA5ACBB002EB}"/>
    <hyperlink ref="A812" r:id="rId1422" display="../../../../my?id=%2Fpersonal%2Fjohanacontratacion%5Funisaludi%5Fonmicrosoft%5Fcom%2FDocuments%2FCONTRATACION%202026%2DCONTRATA1%2DHSF%2FCTO%20033%20BEATRIZ%20CAMILA%20SUAREZ%20VARON&amp;viewid=615ec6ce%2Db4c5%2D47c6%2D9959%2D4ea468bd0701" xr:uid="{6EC993C7-EA57-4BC2-9446-977F205A92C2}"/>
    <hyperlink ref="AJ813" r:id="rId1423" xr:uid="{7AD90041-1DE3-4742-8383-86A8E8161B08}"/>
    <hyperlink ref="A813" r:id="rId1424" display="../../../../my?id=%2Fpersonal%2Fjohanacontratacion%5Funisaludi%5Fonmicrosoft%5Fcom%2FDocuments%2FCONTRATACION%202026%2DCONTRATA1%2DHSF%2FCTO%20036%20MILLER%20ALEXANDER%20GUTIERREZ%20%20MENESES&amp;viewid=615ec6ce%2Db4c5%2D47c6%2D9959%2D4ea468bd0701" xr:uid="{33A1FCB5-D288-467E-B106-C64683FB20DE}"/>
    <hyperlink ref="AJ814" r:id="rId1425" xr:uid="{D0C4CDFD-6E82-4549-B829-AEFB4FB3E2FA}"/>
    <hyperlink ref="A814" r:id="rId1426" display="../../../../my?id=%2Fpersonal%2Fjohanacontratacion%5Funisaludi%5Fonmicrosoft%5Fcom%2FDocuments%2FCONTRATACION%202026%2DCONTRATA1%2DHSF%2FCTO%20034%20YEFRY%20ANDRES%20GONZALEZ%20ORTIZ&amp;viewid=615ec6ce%2Db4c5%2D47c6%2D9959%2D4ea468bd0701" xr:uid="{B03DF047-080B-4EBE-A918-C43B30D88AEB}"/>
    <hyperlink ref="AJ815" r:id="rId1427" xr:uid="{519B87A6-B2F5-4536-8CFB-EFC4743C21DC}"/>
    <hyperlink ref="A815" r:id="rId1428" display="../../../../my?id=%2Fpersonal%2Fjohanacontratacion%5Funisaludi%5Fonmicrosoft%5Fcom%2FDocuments%2FCONTRATACION%202026%2DCONTRATA1%2DHSF%2FCTO%20080%20CAROLINA%20ANDREA%20ROMERO%20POLANDO&amp;viewid=615ec6ce%2Db4c5%2D47c6%2D9959%2D4ea468bd0701" xr:uid="{25625347-B308-40E8-87C7-EC552950CC1B}"/>
    <hyperlink ref="AJ816" r:id="rId1429" xr:uid="{11993292-F94F-46E8-9DC3-9F41C5874340}"/>
    <hyperlink ref="A816" r:id="rId1430" display="146" xr:uid="{409833C0-BE5E-45D1-8707-40ECE4DA6D29}"/>
    <hyperlink ref="AJ818" r:id="rId1431" xr:uid="{F1FA32C6-3C84-4A00-A6B9-A679236A4C0E}"/>
    <hyperlink ref="A818" r:id="rId1432" display="211" xr:uid="{9AD64B00-0A38-47CB-A87C-380D6748164E}"/>
    <hyperlink ref="AJ817" r:id="rId1433" xr:uid="{69849BD2-3214-4482-900B-FAE34889D52C}"/>
    <hyperlink ref="A817" r:id="rId1434" display="../../../../query?q=123&amp;id=%2Fpersonal%2Fjohanacontratacion%5Funisaludi%5Fonmicrosoft%5Fcom%2FDocuments%2FCONTRATACION%202026%2DCONTRATA1%2DHSF&amp;searchScope=folder" xr:uid="{BCF5194E-6DA4-42EC-918B-5472C1FC8999}"/>
    <hyperlink ref="AJ819" r:id="rId1435" xr:uid="{9125EDAB-3ED8-4F05-B9EF-33054292626E}"/>
    <hyperlink ref="AJ820" r:id="rId1436" xr:uid="{19EA47EE-3FD6-464C-B71E-F930CEEF92BB}"/>
    <hyperlink ref="AJ821" r:id="rId1437" xr:uid="{E0C46689-4948-46C8-8D16-3F13838DDCCE}"/>
    <hyperlink ref="AJ822" r:id="rId1438" xr:uid="{47E3FD77-3AA0-40D9-9493-04845B109192}"/>
    <hyperlink ref="A822" r:id="rId1439" display="180" xr:uid="{21980568-7CC4-4F84-985A-A59F395FA4A4}"/>
    <hyperlink ref="AJ823" r:id="rId1440" xr:uid="{57A44B44-1BC1-46DD-AD92-B91E5A74F9CB}"/>
    <hyperlink ref="A823" r:id="rId1441" display="../../../../my?id=%2Fpersonal%2Fjohanacontratacion%5Funisaludi%5Fonmicrosoft%5Fcom%2FDocuments%2FCONTRATACION%202026%2DCONTRATA1%2DHSF%2FCTO%20047%20RUBEN%20DARIO%20LUGO%20MU%C3%91OZ&amp;viewid=615ec6ce%2Db4c5%2D47c6%2D9959%2D4ea468bd0701" xr:uid="{E999A30D-5D4E-46D1-AA04-ED208B5BB6BC}"/>
    <hyperlink ref="AJ825" r:id="rId1442" xr:uid="{A96B8565-BDCC-4CA4-9A38-C1E91F23601F}"/>
    <hyperlink ref="AJ826" r:id="rId1443" xr:uid="{0A215F8C-99A5-42C9-B894-C0ABA10C8146}"/>
    <hyperlink ref="A826" r:id="rId1444" display="132" xr:uid="{134F7F9C-5202-4133-BCF9-A78D618641A3}"/>
    <hyperlink ref="AJ827" r:id="rId1445" xr:uid="{44C1FFA7-2739-4423-97BA-FE566AA473B3}"/>
    <hyperlink ref="A827" r:id="rId1446" display="../../../../my?id=%2Fpersonal%2Fjohanacontratacion%5Funisaludi%5Fonmicrosoft%5Fcom%2FDocuments%2FCONTRATACION%202026%2DCONTRATA1%2DHSF%2FCTO%20023%20DISMED%20PHARMA&amp;viewid=615ec6ce%2Db4c5%2D47c6%2D9959%2D4ea468bd0701" xr:uid="{3EB1A4BD-3CDE-4AD9-B803-3CCA082FB973}"/>
    <hyperlink ref="AJ829" r:id="rId1447" xr:uid="{65B33E6C-81F6-487E-A478-8286FB3E2319}"/>
    <hyperlink ref="A829" r:id="rId1448" display="../../../../my?id=%2Fpersonal%2Fjohanacontratacion%5Funisaludi%5Fonmicrosoft%5Fcom%2FDocuments%2FCONTRATACION%202026%2DCONTRATA1%2DHSF%2FCTO%20044%20JORGE%20ELEIECER%20MONTEJO&amp;viewid=615ec6ce%2Db4c5%2D47c6%2D9959%2D4ea468bd0701" xr:uid="{4806980E-6495-439B-ABC0-09108CAF3C05}"/>
    <hyperlink ref="AJ830" r:id="rId1449" xr:uid="{FE5E0F3A-B28D-41A3-97D2-FB5673573D35}"/>
    <hyperlink ref="A830" r:id="rId1450" display="154" xr:uid="{0B90592F-37B4-4635-994E-AE063B9E1E75}"/>
    <hyperlink ref="AJ831" r:id="rId1451" xr:uid="{7A62CDFF-1608-4B82-ABBA-F94D4398EF6C}"/>
    <hyperlink ref="A831" r:id="rId1452" display="../../../../my?id=%2Fpersonal%2Fjohanacontratacion%5Funisaludi%5Fonmicrosoft%5Fcom%2FDocuments%2FCONTRATACION%202026%2DCONTRATA1%2DHSF%2FCTO%20062%20JOSE%20RAFUL%20FRANCO&amp;viewid=615ec6ce%2Db4c5%2D47c6%2D9959%2D4ea468bd0701" xr:uid="{C84C54D6-4169-4F3A-92A4-03CBD6F5B110}"/>
    <hyperlink ref="AJ832" r:id="rId1453" xr:uid="{CE290CE5-4078-4944-98C5-9DEAFD895790}"/>
    <hyperlink ref="A832" r:id="rId1454" display="196" xr:uid="{062510A6-A78B-4FA3-A1A1-0913BFA07815}"/>
    <hyperlink ref="AJ833" r:id="rId1455" xr:uid="{0DAAC163-C775-4361-9CB5-FA297DEC6636}"/>
    <hyperlink ref="AJ834" r:id="rId1456" xr:uid="{861CB09F-EF1B-4279-834F-68787A413A94}"/>
    <hyperlink ref="A834" r:id="rId1457" display="196" xr:uid="{AC7466DA-4B62-46D9-9EF7-4706415F76AA}"/>
    <hyperlink ref="AJ835" r:id="rId1458" xr:uid="{980EBD39-DDAA-4188-9409-D5CEA5D81DEA}"/>
    <hyperlink ref="A835" r:id="rId1459" display="154" xr:uid="{ACDF3E7B-1E8E-44AE-9141-AE4095B8D4BC}"/>
    <hyperlink ref="AJ836" r:id="rId1460" xr:uid="{DEA34C25-5DE6-4924-90F7-471BF4A69B42}"/>
    <hyperlink ref="AJ837" r:id="rId1461" xr:uid="{11D8598C-38E0-42E1-9A32-29C3CA4FAA54}"/>
    <hyperlink ref="A837" r:id="rId1462" display="../../../../my?id=%2Fpersonal%2Fjohanacontratacion%5Funisaludi%5Fonmicrosoft%5Fcom%2FDocuments%2FCONTRATACION%202026%2DCONTRATA1%2DHSF%2FCTO%20004%20ANGELICA%20MARIA%20MORENO%20OSPINA&amp;viewid=615ec6ce%2Db4c5%2D47c6%2D9959%2D4ea468bd0701" xr:uid="{6358A83D-2F84-4184-98F6-216F542D05FC}"/>
    <hyperlink ref="AJ838" r:id="rId1463" xr:uid="{31D3EB42-5A1F-4F26-8813-20F8B672E47A}"/>
    <hyperlink ref="AJ839" r:id="rId1464" xr:uid="{18A61F05-3D82-45B8-B173-476E60267E00}"/>
    <hyperlink ref="A839" r:id="rId1465" display="../../../../my?id=%2Fpersonal%2Fjohanacontratacion%5Funisaludi%5Fonmicrosoft%5Fcom%2FDocuments%2FCONTRATACION%202026%2DCONTRATA1%2DHSF%2FCTO%20098%20RUBEN%20DARIO%20GOMEZ%20GALLO&amp;viewid=615ec6ce%2Db4c5%2D47c6%2D9959%2D4ea468bd0701" xr:uid="{7EF758BB-36F8-4DCA-8265-C4D64BA1E73D}"/>
    <hyperlink ref="AJ840" r:id="rId1466" xr:uid="{72391088-6A23-43EC-9B56-5A6BC3A62ABD}"/>
    <hyperlink ref="A840" r:id="rId1467" display="140" xr:uid="{2A3D5CD7-27A1-4FA9-94DE-51DA29C78B44}"/>
    <hyperlink ref="AJ841" r:id="rId1468" xr:uid="{B581C451-E0F3-4C84-828F-010C3B04862C}"/>
    <hyperlink ref="AJ842" r:id="rId1469" xr:uid="{0B9FD804-ED0F-47AE-BF19-D06274C7FD7C}"/>
    <hyperlink ref="AJ843" r:id="rId1470" xr:uid="{34DCEE2D-681D-41FD-83DE-A64B531CBFA6}"/>
    <hyperlink ref="AJ844" r:id="rId1471" xr:uid="{F1961EA5-EBFD-434C-A219-FC35F25D61F1}"/>
    <hyperlink ref="AJ845" r:id="rId1472" xr:uid="{0D93877A-6E7C-4681-A728-C44B174182EB}"/>
    <hyperlink ref="A845" r:id="rId1473" display="../../../../my?id=%2Fpersonal%2Fjohanacontratacion%5Funisaludi%5Fonmicrosoft%5Fcom%2FDocuments%2FCONTRATACION%202026%2DCONTRATA1%2DHSF%2FCTO%20098%20RUBEN%20DARIO%20GOMEZ%20GALLO&amp;viewid=615ec6ce%2Db4c5%2D47c6%2D9959%2D4ea468bd0701" xr:uid="{A43BADE6-F8BB-46C9-82D3-2D38B9A0F66B}"/>
    <hyperlink ref="AJ846" r:id="rId1474" xr:uid="{B05CEB48-5A8F-4FA6-B46C-21CBB57C84C1}"/>
    <hyperlink ref="A846" r:id="rId1475" display="../../../../query?q=147&amp;id=%2Fpersonal%2Fjohanacontratacion%5Funisaludi%5Fonmicrosoft%5Fcom%2FDocuments%2FCONTRATACION%202026%2DCONTRATA1%2DHSF&amp;searchScope=folder" xr:uid="{065796BE-83C7-4498-B37E-D0C2F4597EE5}"/>
    <hyperlink ref="AJ847" r:id="rId1476" xr:uid="{329B5450-EFD9-47FF-A433-9CADD9924D32}"/>
    <hyperlink ref="A847" r:id="rId1477" display="../../../../query?q=147&amp;id=%2Fpersonal%2Fjohanacontratacion%5Funisaludi%5Fonmicrosoft%5Fcom%2FDocuments%2FCONTRATACION%202026%2DCONTRATA1%2DHSF&amp;searchScope=folder" xr:uid="{97B15B3F-AFCB-426D-AA42-B5029FFCF0DF}"/>
    <hyperlink ref="AJ848" r:id="rId1478" xr:uid="{88654BE8-008E-4D28-A3B0-1EBD4416DFF8}"/>
    <hyperlink ref="A848" r:id="rId1479" display="../../../../query?q=147&amp;id=%2Fpersonal%2Fjohanacontratacion%5Funisaludi%5Fonmicrosoft%5Fcom%2FDocuments%2FCONTRATACION%202026%2DCONTRATA1%2DHSF&amp;searchScope=folder" xr:uid="{5AE3C8CC-D486-415C-B9AC-D37693760585}"/>
    <hyperlink ref="AJ849" r:id="rId1480" xr:uid="{D4514E18-422D-4E1C-96E3-05ACE96CE241}"/>
    <hyperlink ref="A849" r:id="rId1481" display="../../../../my?id=%2Fpersonal%2Fjohanacontratacion%5Funisaludi%5Fonmicrosoft%5Fcom%2FDocuments%2FCONTRATACION%202026%2DCONTRATA1%2DHSF%2FCTO%20081%20CIRO%20ARMANDO%20ARDILA%20VARGAS&amp;viewid=615ec6ce%2Db4c5%2D47c6%2D9959%2D4ea468bd0701" xr:uid="{0413F81D-393E-4E72-8D15-2FA3FF4D4502}"/>
    <hyperlink ref="AJ850" r:id="rId1482" xr:uid="{B06152DB-1C52-417C-A938-2501DB78A5A1}"/>
    <hyperlink ref="A850" r:id="rId1483" display="139" xr:uid="{1B92AC14-A03E-4AF5-B269-CCCC15564D44}"/>
    <hyperlink ref="AJ851" r:id="rId1484" xr:uid="{35E64A6E-9FA3-4DC7-A683-5FCE5C8BD984}"/>
    <hyperlink ref="AJ852" r:id="rId1485" xr:uid="{DE984026-E8F1-4BE6-A475-429AE627744E}"/>
    <hyperlink ref="A852" r:id="rId1486" display="154" xr:uid="{3B926AC1-FD9D-4D07-94B1-128768E87DDA}"/>
    <hyperlink ref="AJ853" r:id="rId1487" xr:uid="{0261DA7C-6836-4491-9B9E-6BC4BD4E5C80}"/>
    <hyperlink ref="AJ854" r:id="rId1488" xr:uid="{5168FDC4-0517-45D2-A06A-B236329AFCCD}"/>
    <hyperlink ref="AJ855" r:id="rId1489" xr:uid="{DD9D5B34-7DEA-4AD3-B5F3-36F73F4D8D0A}"/>
    <hyperlink ref="AJ856" r:id="rId1490" xr:uid="{99B2F5C4-E05A-4123-834B-EEEBAF851458}"/>
    <hyperlink ref="AJ857" r:id="rId1491" xr:uid="{2663C654-3B29-4A7D-A835-B5EA766443B9}"/>
    <hyperlink ref="AJ858" r:id="rId1492" xr:uid="{8C8BE54C-772B-4C56-89E2-7A93D8A81A39}"/>
    <hyperlink ref="AJ859" r:id="rId1493" xr:uid="{5A784404-9E24-441C-A575-40ADC61B48F7}"/>
    <hyperlink ref="A859" r:id="rId1494" display="../../../../my?id=%2Fpersonal%2Fjohanacontratacion%5Funisaludi%5Fonmicrosoft%5Fcom%2FDocuments%2FCONTRATACION%202026%2DCONTRATA1%2DHSF%2FCTO%20073%20LAURA%20DANIELA%20BARRAGAN%20LOAIZA&amp;viewid=615ec6ce%2Db4c5%2D47c6%2D9959%2D4ea468bd0701" xr:uid="{00DF3530-0153-4EEC-AB20-0BD6EF392164}"/>
    <hyperlink ref="AJ860" r:id="rId1495" xr:uid="{44765299-EF76-4FC2-B2E0-4E3F185EF476}"/>
    <hyperlink ref="AJ861" r:id="rId1496" xr:uid="{DB4CA61C-E641-4CDF-8D03-A6F8A39A7A32}"/>
    <hyperlink ref="A861" r:id="rId1497" display="149" xr:uid="{83B26BCE-3148-48C8-B79D-59220247EE90}"/>
    <hyperlink ref="AJ862" r:id="rId1498" xr:uid="{7BA0D7C4-3A9D-464B-BEFB-2DE632AF62B0}"/>
    <hyperlink ref="A862" r:id="rId1499" display="576" xr:uid="{1782B34B-87AB-4085-ADD8-DCEB54627D24}"/>
    <hyperlink ref="AJ863" r:id="rId1500" xr:uid="{A9CE07E8-1448-4770-9E89-C0406F6A9985}"/>
    <hyperlink ref="A863" r:id="rId1501" display="370" xr:uid="{A5EE824C-7643-4DCD-B1B0-433E3FAEA74C}"/>
    <hyperlink ref="AJ712" r:id="rId1502" xr:uid="{773FCDAD-DAA5-4F0A-ADB4-42E56D8BB701}"/>
    <hyperlink ref="A864" r:id="rId1503" display="576" xr:uid="{42DC5339-A5B5-4A1C-B4E8-55938602AA21}"/>
    <hyperlink ref="AJ864" r:id="rId1504" xr:uid="{72E5C1BC-97EE-4F84-9AA9-1ACDBBBF8CE3}"/>
    <hyperlink ref="A865" r:id="rId1505" display="576" xr:uid="{6AADC192-8715-4516-AE65-8FB672172DBD}"/>
    <hyperlink ref="AJ865" r:id="rId1506" xr:uid="{02D64476-4BE5-4CBB-AF5E-2C5DEBEA16E0}"/>
    <hyperlink ref="AJ866" r:id="rId1507" xr:uid="{7BD46FE1-30E5-49D1-9758-86468998999E}"/>
    <hyperlink ref="AJ867" r:id="rId1508" xr:uid="{A838EC36-C098-4BB5-8F04-F28ADBC283F0}"/>
    <hyperlink ref="A867" r:id="rId1509" display="../../../../my?id=%2Fpersonal%2Fjohanacontratacion%5Funisaludi%5Fonmicrosoft%5Fcom%2FDocuments%2FCONTRATACION%202026%2DCONTRATA1%2DHSF%2FCTO%20037%20SOFIA%20LAURA%20VICTORIA%20MOYA%20RAMIREZ&amp;viewid=615ec6ce%2Db4c5%2D47c6%2D9959%2D4ea468bd0701" xr:uid="{D2ADD636-57E7-4494-8C16-2D97087D3DBE}"/>
    <hyperlink ref="AJ868" r:id="rId1510" xr:uid="{37C184A3-3D97-49C2-A2FB-033C7B6313D4}"/>
    <hyperlink ref="AD870" r:id="rId1511" xr:uid="{E1E4C962-42F6-47E1-9152-5B71555B33DC}"/>
    <hyperlink ref="AJ870" r:id="rId1512" xr:uid="{ADAD35FD-DD62-46E5-9B2A-E975331A2CAF}"/>
    <hyperlink ref="AD869" r:id="rId1513" xr:uid="{4D29AE0C-70D6-4DD8-8684-1EF725DBDB3E}"/>
    <hyperlink ref="AJ869" r:id="rId1514" xr:uid="{DF0FD5F6-5AB0-4E6B-B88D-02674625ADA4}"/>
    <hyperlink ref="AD868" r:id="rId1515" xr:uid="{22DA3936-806E-4852-9325-179C5CBA330A}"/>
    <hyperlink ref="AJ877" r:id="rId1516" xr:uid="{30131189-06B5-4964-A131-8F43B82A5B3C}"/>
    <hyperlink ref="AJ878" r:id="rId1517" xr:uid="{5CD9DE31-559E-4620-9C94-9A1C917522C1}"/>
    <hyperlink ref="AJ879" r:id="rId1518" xr:uid="{28F84489-774E-4756-8089-6BCF271389A6}"/>
    <hyperlink ref="AJ880" r:id="rId1519" xr:uid="{793EFDE8-F715-4DA8-AFE2-37352AFCE348}"/>
    <hyperlink ref="AD862" r:id="rId1520" xr:uid="{6E4F79EA-438D-42EF-AB45-00C3EA48F56F}"/>
    <hyperlink ref="AD145" r:id="rId1521" xr:uid="{2B16820D-06F6-4EC0-8E3D-2D62F88F6DCD}"/>
    <hyperlink ref="AD19" r:id="rId1522" xr:uid="{5D85085F-F475-4C7F-BE04-CFDA19DB491C}"/>
    <hyperlink ref="AD142" r:id="rId1523" xr:uid="{1E50A79D-C550-42CC-8B41-C7C911AA0A9D}"/>
    <hyperlink ref="AD16" r:id="rId1524" xr:uid="{ACAE10F5-C0C5-4C19-B65A-EC30FFDCE6FA}"/>
    <hyperlink ref="AD11" r:id="rId1525" xr:uid="{899843C7-C5CD-4778-9BAB-E1C7330AE371}"/>
    <hyperlink ref="AD2" r:id="rId1526" xr:uid="{6799271C-518E-461B-8607-92B0CB2AE2BD}"/>
    <hyperlink ref="AD3" r:id="rId1527" xr:uid="{F3BD609D-7D24-4F3A-BFE8-D68AE926D2F6}"/>
    <hyperlink ref="AD4" r:id="rId1528" xr:uid="{1BD3F185-888C-4F0C-BE2A-963C033A8F74}"/>
    <hyperlink ref="AD6" r:id="rId1529" xr:uid="{2A86F3EC-AFB2-419C-8E26-1F7711BCA522}"/>
    <hyperlink ref="AD5" r:id="rId1530" xr:uid="{25EC077F-C64B-433C-B694-57AA4254A9F5}"/>
    <hyperlink ref="AD7" r:id="rId1531" xr:uid="{88619CF6-05EE-4136-99A4-766A5D03DD38}"/>
    <hyperlink ref="AD8" r:id="rId1532" xr:uid="{FADAC51A-D9BC-4B4A-BDE9-682D3DA181F7}"/>
    <hyperlink ref="AD9" r:id="rId1533" xr:uid="{6264B8D3-53BE-4706-AD5B-742648C7B507}"/>
    <hyperlink ref="AD10" r:id="rId1534" xr:uid="{867E7436-DDF0-48C1-AA2E-6CB3C6E31B52}"/>
    <hyperlink ref="AD12" r:id="rId1535" xr:uid="{6673FBB1-54FA-4E1A-A65A-F1855E6BAD5B}"/>
    <hyperlink ref="AD13" r:id="rId1536" xr:uid="{06EEB66B-ED71-4DC5-BE14-FF08DDFB984D}"/>
    <hyperlink ref="AD14" r:id="rId1537" xr:uid="{E010FB91-48BC-4E40-A231-27E169196CFA}"/>
    <hyperlink ref="AD15" r:id="rId1538" xr:uid="{6C724724-5C0A-40DF-BACC-BFC0DD1443A0}"/>
    <hyperlink ref="AD17" r:id="rId1539" xr:uid="{531FDBFB-1C9E-45F2-A9E8-AB7348ECE193}"/>
    <hyperlink ref="AD18" r:id="rId1540" xr:uid="{CAF6A606-E7CA-47A9-BED8-375D490E524C}"/>
    <hyperlink ref="AD20" r:id="rId1541" xr:uid="{B5704CA7-00DC-4740-9632-5B82F23320AA}"/>
    <hyperlink ref="AD21" r:id="rId1542" xr:uid="{75B05BB1-1970-4136-ABCE-4A93F9157C8C}"/>
    <hyperlink ref="AD22" r:id="rId1543" xr:uid="{143F795A-3E6B-4D85-AF58-99BC1D1EBA14}"/>
    <hyperlink ref="AD23" r:id="rId1544" xr:uid="{0749E866-4748-4564-8730-88B084B73F91}"/>
    <hyperlink ref="AD24" r:id="rId1545" xr:uid="{10EA155E-F6D2-47D2-8E01-278BDEB7FB74}"/>
    <hyperlink ref="AD26" r:id="rId1546" xr:uid="{0B094357-8B0B-48E0-B78D-3074F7C13E74}"/>
    <hyperlink ref="AD25" r:id="rId1547" xr:uid="{CD0BA781-94FB-4AFC-A672-E25F9DFDE5CF}"/>
    <hyperlink ref="AD27" r:id="rId1548" xr:uid="{D433E255-929A-418B-8FFB-9BA2F282BA87}"/>
    <hyperlink ref="AD28" r:id="rId1549" xr:uid="{D5B68B1E-6287-4EFF-A1F7-4FD15783B4DB}"/>
    <hyperlink ref="AD29" r:id="rId1550" xr:uid="{FF491FA4-9BE9-4F86-83E1-FD76D56496C5}"/>
    <hyperlink ref="AD30" r:id="rId1551" xr:uid="{3449506F-213F-43E9-BDC9-C9DB35FF3988}"/>
    <hyperlink ref="AD31" r:id="rId1552" xr:uid="{A13E1414-0DF1-4D1F-BEC6-0B44D51A67BA}"/>
    <hyperlink ref="AD32" r:id="rId1553" xr:uid="{68EF2767-2F1E-42FA-97D0-CA99C70DF2FE}"/>
    <hyperlink ref="AD33" r:id="rId1554" xr:uid="{F760644C-E9AD-4B82-8949-0D0EFF1C2A3E}"/>
    <hyperlink ref="AD34" r:id="rId1555" xr:uid="{C5DE1224-3091-4537-85B0-EE9675E66B6A}"/>
    <hyperlink ref="AD35" r:id="rId1556" xr:uid="{3EB2B785-FAD8-4012-A5A0-D5F2B842E91C}"/>
    <hyperlink ref="AD36" r:id="rId1557" xr:uid="{0D947FCF-407D-43FF-9260-6830DA84F3D8}"/>
    <hyperlink ref="AD37" r:id="rId1558" xr:uid="{6A7A963F-8FE9-4AA7-98F2-3BEB7C5D28D1}"/>
    <hyperlink ref="AD38" r:id="rId1559" xr:uid="{B118592B-D055-4155-B05C-BB19A5AC7215}"/>
    <hyperlink ref="AD39" r:id="rId1560" xr:uid="{6CD041C1-CEF4-46D6-8AEB-373B8BDC8D63}"/>
    <hyperlink ref="AD40" r:id="rId1561" xr:uid="{DD2D2215-5593-4D5E-9AEC-D053EDA1978F}"/>
    <hyperlink ref="AD41" r:id="rId1562" xr:uid="{3855DD6E-C870-4006-9C23-6B369001EC88}"/>
    <hyperlink ref="AD42" r:id="rId1563" xr:uid="{64196A0C-50F0-4A13-B79D-17A2ABD4D1A8}"/>
    <hyperlink ref="AD43" r:id="rId1564" xr:uid="{B5E4A2F6-E27D-4DBE-9939-29B5B4A6CD93}"/>
    <hyperlink ref="AD44" r:id="rId1565" xr:uid="{DDE71DD8-BD45-47B8-8B7C-4BBE13244C7D}"/>
    <hyperlink ref="AD45" r:id="rId1566" xr:uid="{808E2745-A4F9-4F4F-BE55-458975E50E21}"/>
    <hyperlink ref="AD46" r:id="rId1567" xr:uid="{A423CC8E-E9EB-4C0E-BCB8-790E639929F8}"/>
    <hyperlink ref="AD47" r:id="rId1568" xr:uid="{F6F0D391-1F23-4B41-92DA-4B06D40F4A0A}"/>
    <hyperlink ref="AD48" r:id="rId1569" xr:uid="{B434F73A-CC68-4189-B3A0-BA20BF62DB5A}"/>
    <hyperlink ref="AD49" r:id="rId1570" xr:uid="{F38AAECE-07C3-4CC6-BD18-8FB8DB0974E5}"/>
    <hyperlink ref="AD50" r:id="rId1571" xr:uid="{338170C3-B038-49C9-8D12-84CFBD3AEDD9}"/>
    <hyperlink ref="AD51" r:id="rId1572" xr:uid="{91EDA176-7DCB-4F89-9BA9-F8D29F3F2555}"/>
    <hyperlink ref="AD52" r:id="rId1573" xr:uid="{0B6BC817-6E6A-4FC4-905A-6EA21379BA23}"/>
    <hyperlink ref="AD53" r:id="rId1574" xr:uid="{B958FC35-2135-4711-82E5-401E31B61A66}"/>
    <hyperlink ref="AD54" r:id="rId1575" xr:uid="{8F31C15B-CDC9-453F-BD35-FD558FAC533A}"/>
    <hyperlink ref="AD55" r:id="rId1576" xr:uid="{518E7399-9DB5-439E-8063-60A4B3D5C876}"/>
    <hyperlink ref="AD56" r:id="rId1577" xr:uid="{78DDAF80-69CE-4120-9EB2-CE90E27941B1}"/>
    <hyperlink ref="AD57" r:id="rId1578" xr:uid="{C1BAF6A1-EBC1-4FDE-B46D-19B050155029}"/>
    <hyperlink ref="AD58" r:id="rId1579" xr:uid="{0EDC1D46-ECA8-40B3-9727-2344AEA64E56}"/>
    <hyperlink ref="AD59" r:id="rId1580" xr:uid="{CD69788D-6DE4-4975-9444-4BB9E57C2131}"/>
    <hyperlink ref="AD60" r:id="rId1581" xr:uid="{25A719E0-6390-476A-8BA8-B3D0FDEFA3D7}"/>
    <hyperlink ref="AD61" r:id="rId1582" xr:uid="{67852484-3230-49BF-BC31-992367D8E9BE}"/>
    <hyperlink ref="AD62" r:id="rId1583" xr:uid="{E6DFD670-17AA-4CBA-9BB8-19B626A29954}"/>
    <hyperlink ref="AD63" r:id="rId1584" xr:uid="{E83F3036-CAB9-46AB-9CDF-A7CD568B4BFC}"/>
    <hyperlink ref="AD64" r:id="rId1585" xr:uid="{8B13580F-41D4-46D2-905B-EFCAC72ED68B}"/>
    <hyperlink ref="AD65" r:id="rId1586" xr:uid="{29892377-5431-4B9B-BFF2-FD6B9499BC08}"/>
    <hyperlink ref="AD66" r:id="rId1587" xr:uid="{03C66055-1B13-4713-9129-4BD23DCA57EC}"/>
    <hyperlink ref="AD67" r:id="rId1588" xr:uid="{222DC0CB-C802-4309-AED3-5095B27741AA}"/>
    <hyperlink ref="AD68" r:id="rId1589" xr:uid="{BED4AB41-D708-48F1-A991-7D4F03830CA4}"/>
    <hyperlink ref="AD69" r:id="rId1590" xr:uid="{E382D39F-640F-4143-9E94-ADCDBDAC8037}"/>
    <hyperlink ref="AD70" r:id="rId1591" xr:uid="{978CDCCE-C0B4-4975-95E9-8A2BBEF99FB6}"/>
    <hyperlink ref="AD71" r:id="rId1592" xr:uid="{E882D7E9-CE0C-4083-BE3B-AEFC5445EA25}"/>
    <hyperlink ref="AD72" r:id="rId1593" xr:uid="{B936175B-E9CE-45A8-B3AE-FDEE92BD20D2}"/>
    <hyperlink ref="AD73" r:id="rId1594" xr:uid="{C1AC904D-4BC5-4008-AAF8-B5EB5786D15D}"/>
    <hyperlink ref="AD74" r:id="rId1595" xr:uid="{B6D44D02-76FC-4D91-ADB4-CB8519325F60}"/>
    <hyperlink ref="AD75" r:id="rId1596" xr:uid="{C7939DAE-70E1-47E4-A706-49545B14B345}"/>
    <hyperlink ref="AD76" r:id="rId1597" xr:uid="{8C94616C-38E9-4446-B6CA-DEC937C339F8}"/>
    <hyperlink ref="AD77" r:id="rId1598" xr:uid="{A11EA5E6-8AC5-4537-BBBB-F4B06F61814F}"/>
    <hyperlink ref="AD78" r:id="rId1599" xr:uid="{05ECFC0B-E9CC-43C3-BBE8-8C664DF4529A}"/>
    <hyperlink ref="AD79" r:id="rId1600" xr:uid="{6AF9001B-09E8-49A5-A2AF-CB7E0E217825}"/>
    <hyperlink ref="AD80" r:id="rId1601" xr:uid="{FA56AFCA-BD66-47F2-8842-850746EC87EB}"/>
    <hyperlink ref="AD81" r:id="rId1602" xr:uid="{F83EFC8C-E25D-46BC-BD34-2499DD519514}"/>
    <hyperlink ref="AD82" r:id="rId1603" xr:uid="{AA9FC4CC-7F48-4AE8-B4AE-E6B56F8160DA}"/>
    <hyperlink ref="AD83" r:id="rId1604" xr:uid="{99859DED-B8E2-413F-91A1-DC6A40C3F2FD}"/>
    <hyperlink ref="AD84" r:id="rId1605" xr:uid="{6BF950B9-C0A5-481D-A60A-8EB087EB68C9}"/>
    <hyperlink ref="AD85" r:id="rId1606" xr:uid="{F19ABDC3-3733-4F5B-AB01-21EE11BAB28C}"/>
    <hyperlink ref="AD86" r:id="rId1607" xr:uid="{A89C0074-8C90-4674-B601-FCF707FFD186}"/>
    <hyperlink ref="AD87" r:id="rId1608" xr:uid="{A2E0E4F7-05CB-4958-8C4C-79ED02D556ED}"/>
    <hyperlink ref="AD88" r:id="rId1609" xr:uid="{00EFAF86-8E8E-4E1D-B587-AF6490AC1A2C}"/>
    <hyperlink ref="AD89" r:id="rId1610" xr:uid="{EC7B7149-7EFA-406E-B47A-EEE6538F5BA7}"/>
    <hyperlink ref="AD90" r:id="rId1611" xr:uid="{4D5DE1A1-E399-4C9C-AF20-2BF501A7FBEB}"/>
    <hyperlink ref="AD91" r:id="rId1612" xr:uid="{C6A678BF-A2D5-4D3F-B505-AD4163413C13}"/>
    <hyperlink ref="AD92" r:id="rId1613" xr:uid="{6E48C3C6-3482-4A56-AED7-BEEED37DEAD5}"/>
    <hyperlink ref="AD93" r:id="rId1614" xr:uid="{9E098432-6DB2-4E04-99B7-5BE50DA2EE96}"/>
    <hyperlink ref="AD94" r:id="rId1615" xr:uid="{76953821-C8E1-4B31-A2F2-D3E310F694EB}"/>
    <hyperlink ref="AD95" r:id="rId1616" xr:uid="{B6B4879F-ED8F-488D-8468-9AB568B63B55}"/>
    <hyperlink ref="AD96" r:id="rId1617" xr:uid="{F66666AB-7CA6-486D-B02F-0D774C1F066E}"/>
    <hyperlink ref="AD97" r:id="rId1618" xr:uid="{8277B306-B97A-4381-8650-5F06C45739DF}"/>
    <hyperlink ref="AD98" r:id="rId1619" xr:uid="{2B20668A-AFC2-43DC-A322-2A9605FA29F8}"/>
    <hyperlink ref="AD99" r:id="rId1620" xr:uid="{05BDA44C-BBCB-4621-80F7-22C63E54EF42}"/>
    <hyperlink ref="AD100" r:id="rId1621" xr:uid="{80493B38-C73E-48C1-BEAE-CD2E64A3289B}"/>
    <hyperlink ref="AD101" r:id="rId1622" xr:uid="{6935F0D5-E59B-4190-887E-BE7FD5C7829B}"/>
    <hyperlink ref="AD102" r:id="rId1623" xr:uid="{AD4C4B8B-27D6-46F6-AE44-47662D658A3A}"/>
    <hyperlink ref="AD103" r:id="rId1624" xr:uid="{BFD38521-643D-46BB-AE74-47E605146AD5}"/>
    <hyperlink ref="AD104" r:id="rId1625" xr:uid="{C68E23E3-D7D8-45B8-AF5E-2D9C31C72904}"/>
    <hyperlink ref="AD105" r:id="rId1626" xr:uid="{044504B4-3334-47EA-B844-584B71266FF4}"/>
    <hyperlink ref="AD106" r:id="rId1627" xr:uid="{E873C20A-2350-4AC7-9E49-7AD0A0C7267E}"/>
    <hyperlink ref="AD107" r:id="rId1628" xr:uid="{F2E99294-4359-4E00-9895-B73DE98F174D}"/>
    <hyperlink ref="AD108" r:id="rId1629" xr:uid="{B6F2C019-44D7-45B2-B26A-210B7C3EA612}"/>
    <hyperlink ref="AD109" r:id="rId1630" xr:uid="{366A875A-A3AD-4FD8-B305-E34F61918B1A}"/>
    <hyperlink ref="AD110" r:id="rId1631" xr:uid="{293BD02A-6622-4A1C-B2A5-DFDBF985E4D9}"/>
    <hyperlink ref="AD111" r:id="rId1632" xr:uid="{EF818A72-9C33-406C-94BB-535B6E5F213E}"/>
    <hyperlink ref="AD112" r:id="rId1633" xr:uid="{658835A2-363E-4001-B67F-E1BCC4599D9D}"/>
    <hyperlink ref="AD113" r:id="rId1634" xr:uid="{CF3FD031-40DD-43AE-8243-8B3B8FE7D794}"/>
    <hyperlink ref="AD114" r:id="rId1635" xr:uid="{4DE93410-1C92-4A23-A42E-CC80D0C8F090}"/>
    <hyperlink ref="AD115" r:id="rId1636" xr:uid="{974CBC16-2419-4EE4-BAFE-4986F7605093}"/>
    <hyperlink ref="AD116" r:id="rId1637" xr:uid="{973EB872-95C0-4403-B296-789808E05151}"/>
    <hyperlink ref="AD117" r:id="rId1638" xr:uid="{0F6C87BC-6B8D-49A2-98A2-DA649B6DF3CE}"/>
    <hyperlink ref="AD118" r:id="rId1639" xr:uid="{63B24DC1-5116-46E2-87A9-7C55693DE925}"/>
    <hyperlink ref="AD119" r:id="rId1640" xr:uid="{E4DDB899-0B17-4A13-9DC0-D250F95BE5B8}"/>
    <hyperlink ref="AD120" r:id="rId1641" xr:uid="{4D19CD5A-F468-4EAC-9F83-16C0C48AE04A}"/>
    <hyperlink ref="AD121" r:id="rId1642" xr:uid="{1BDD81EF-91D0-49BE-96B9-2EA9B07EC7F1}"/>
    <hyperlink ref="AD122" r:id="rId1643" xr:uid="{C980943C-85ED-4BEF-B0DD-C32DD745B0F3}"/>
    <hyperlink ref="AD123" r:id="rId1644" xr:uid="{18F6FD77-A34D-452B-853F-BE26C9B2E4AA}"/>
    <hyperlink ref="AD124" r:id="rId1645" xr:uid="{79FD57E6-2135-47D5-92C6-A1266D8E8AF0}"/>
    <hyperlink ref="AD125" r:id="rId1646" xr:uid="{3E58A37B-7286-4D3C-A5EA-88B445ABF649}"/>
    <hyperlink ref="AD126" r:id="rId1647" xr:uid="{E1A14849-F9A4-4A8A-9494-4F7836E8F8EA}"/>
    <hyperlink ref="AD127" r:id="rId1648" xr:uid="{429C0A7A-0126-4DEF-A084-52F7833EDA16}"/>
    <hyperlink ref="AD128" r:id="rId1649" xr:uid="{7BC98E1E-2CF7-49DA-9A79-6A73C3BEC01F}"/>
    <hyperlink ref="AD129" r:id="rId1650" xr:uid="{5FEB9AF1-DA9E-4D3D-9381-CDDDE502E8DC}"/>
    <hyperlink ref="AD130" r:id="rId1651" xr:uid="{FB2DEE6E-F8AD-4286-B8B6-69187FB73FE1}"/>
    <hyperlink ref="AD131" r:id="rId1652" xr:uid="{474E5DFC-767B-4F31-AE7F-F1E072D5213B}"/>
    <hyperlink ref="AD132" r:id="rId1653" xr:uid="{8697BB24-FE96-4019-AED8-4BE00E555D24}"/>
    <hyperlink ref="AD133" r:id="rId1654" xr:uid="{D8C16805-1B9F-47D0-B162-50C78B7CEB31}"/>
    <hyperlink ref="AD134" r:id="rId1655" xr:uid="{A0ED2439-11AD-4D2F-BF5F-4C68D0BCADFE}"/>
    <hyperlink ref="AD135" r:id="rId1656" xr:uid="{F9A3B3AE-CDC9-46CC-8897-16C0D602927A}"/>
    <hyperlink ref="AD136" r:id="rId1657" xr:uid="{EEC85585-2416-4FDB-A91B-705A55C590F9}"/>
    <hyperlink ref="AD137" r:id="rId1658" xr:uid="{27BAB736-5C46-4F70-A167-8EB0CC5A37F3}"/>
    <hyperlink ref="AD138" r:id="rId1659" xr:uid="{71489B11-C8C0-4DA0-9E44-0FA83020B297}"/>
    <hyperlink ref="AD139" r:id="rId1660" xr:uid="{2BFE75A1-E9FD-45C7-A0B1-E5A070E5CCDF}"/>
    <hyperlink ref="AD140" r:id="rId1661" xr:uid="{421A1617-7222-4B22-B30A-DD7F8986F4BD}"/>
    <hyperlink ref="AD141" r:id="rId1662" xr:uid="{C1617DDE-1A93-4B60-A696-2B8438FB1DB4}"/>
    <hyperlink ref="AD143" r:id="rId1663" xr:uid="{6C863E42-D68C-4701-A63E-4069B2094416}"/>
    <hyperlink ref="AD144" r:id="rId1664" xr:uid="{BF3FB8FF-70E4-4E7B-9DC6-BB7EBF7F8B06}"/>
    <hyperlink ref="AD146" r:id="rId1665" xr:uid="{042E974E-7054-4A03-AF57-80AD9C689FB2}"/>
    <hyperlink ref="AD147" r:id="rId1666" xr:uid="{7824800C-B3B7-4886-8C50-5599A108224F}"/>
    <hyperlink ref="AD148" r:id="rId1667" xr:uid="{8210EF19-BBED-4D58-9A23-63F783129E7C}"/>
    <hyperlink ref="AD149" r:id="rId1668" xr:uid="{FCC39AEE-C1D0-4A4A-9D12-049BC6D0DFA9}"/>
    <hyperlink ref="AD150" r:id="rId1669" xr:uid="{8C916504-5039-4B49-93A5-246A626B1DA1}"/>
    <hyperlink ref="AD151" r:id="rId1670" xr:uid="{96CBA278-563B-4B80-9EFA-01CF24BE0483}"/>
    <hyperlink ref="AD152" r:id="rId1671" xr:uid="{3C3EA52C-F4D4-4BD9-83E5-2D8A220FD25E}"/>
    <hyperlink ref="AD153" r:id="rId1672" xr:uid="{8E5FD6F6-A8E0-44BC-933F-183FA83A50F1}"/>
    <hyperlink ref="AD154" r:id="rId1673" xr:uid="{7E30643D-1076-4D0C-BEFD-396B68BEC3A3}"/>
    <hyperlink ref="AD155" r:id="rId1674" xr:uid="{8DACB9DC-F4B6-4EA3-A777-34773F6B9FE4}"/>
    <hyperlink ref="AD156" r:id="rId1675" xr:uid="{25EF0516-61F9-46F8-A204-26C9DD11BA91}"/>
    <hyperlink ref="AD157" r:id="rId1676" xr:uid="{17D6B8F0-C23E-4D14-A2B3-1D16EDDE394C}"/>
    <hyperlink ref="AD158" r:id="rId1677" xr:uid="{D2D6B661-0439-4878-B005-B0DC0D41FBDB}"/>
    <hyperlink ref="AD159" r:id="rId1678" xr:uid="{454D7829-31C3-419C-8B4F-C47E55833AD3}"/>
    <hyperlink ref="AD160" r:id="rId1679" xr:uid="{CD01929B-C0EE-4AC8-A79E-56DB978B6052}"/>
    <hyperlink ref="AD161" r:id="rId1680" xr:uid="{59823258-A78F-4C4E-A544-4F3D96308917}"/>
    <hyperlink ref="AD162" r:id="rId1681" xr:uid="{E58C9E60-E9DB-408E-970B-1625620F17E0}"/>
    <hyperlink ref="AD163" r:id="rId1682" xr:uid="{2611CBB5-BCF8-47FB-A2F8-90AA843BF54C}"/>
    <hyperlink ref="AD164" r:id="rId1683" xr:uid="{3B42D3AA-8DF3-4E51-992A-D98DBE99DDAC}"/>
    <hyperlink ref="AD165" r:id="rId1684" xr:uid="{0037DBF2-48B9-4597-9008-23E46C8EEC57}"/>
    <hyperlink ref="AD166" r:id="rId1685" xr:uid="{69E1A353-DAE6-40CA-971B-3FBE26AF22CA}"/>
    <hyperlink ref="AD167" r:id="rId1686" xr:uid="{E2E259EF-F933-4EC5-8B23-AD92C0ACAA90}"/>
    <hyperlink ref="AD168" r:id="rId1687" xr:uid="{BE09F0F1-61B7-4138-90E5-416C3358BC28}"/>
    <hyperlink ref="AD169" r:id="rId1688" xr:uid="{883AE7C3-436D-4727-A5D2-3D677514B094}"/>
    <hyperlink ref="AD170" r:id="rId1689" xr:uid="{B1043A6E-6614-45CA-922C-2231E1683EA1}"/>
    <hyperlink ref="AD171" r:id="rId1690" xr:uid="{8865D341-D212-466D-AA9F-BC68548C3A77}"/>
    <hyperlink ref="AD172" r:id="rId1691" xr:uid="{9F167AAB-1180-4764-9009-79DC7CF97D04}"/>
    <hyperlink ref="AD173" r:id="rId1692" xr:uid="{2EA02428-3D04-4345-9FF0-5E2C5A29DF0E}"/>
    <hyperlink ref="AD176" r:id="rId1693" xr:uid="{1E87B767-94B2-4A74-B023-38B2EB9542C8}"/>
    <hyperlink ref="AD177" r:id="rId1694" xr:uid="{0D6B9949-D559-4B0F-9E52-4312E08C8098}"/>
    <hyperlink ref="AD178" r:id="rId1695" xr:uid="{AFFF1000-611F-41B4-87D2-FAE1EFAEF4EF}"/>
    <hyperlink ref="AD179" r:id="rId1696" xr:uid="{595AA7F9-A4E2-4302-B3C8-95E7CB3BA044}"/>
    <hyperlink ref="AD174" r:id="rId1697" xr:uid="{7A789CDB-482F-442E-B087-D859270298F3}"/>
    <hyperlink ref="AD175" r:id="rId1698" xr:uid="{1D53021F-10D4-40C1-96A8-531FA96A934A}"/>
    <hyperlink ref="AD635" r:id="rId1699" xr:uid="{DA2A5FE0-0D96-4FF6-96C8-62E89CEF884A}"/>
    <hyperlink ref="AD436" r:id="rId1700" xr:uid="{22FB8D34-4AFF-4DF6-A2DF-B0096FBB639E}"/>
    <hyperlink ref="AD180" r:id="rId1701" xr:uid="{5D45DBDE-3B1E-4034-B750-04A79EF078DD}"/>
    <hyperlink ref="AD181" r:id="rId1702" xr:uid="{EF89FCD3-E213-4354-BC9E-D5B0D51A531D}"/>
    <hyperlink ref="AD182" r:id="rId1703" xr:uid="{01F5A014-E149-4C52-A7DE-09B68C3B06C4}"/>
    <hyperlink ref="AD183" r:id="rId1704" xr:uid="{D4A0053A-4D8B-483E-8F08-78A15552AAD0}"/>
    <hyperlink ref="AD184" r:id="rId1705" xr:uid="{77E4890A-5C3F-4FDD-A0D0-FE99AE97B58B}"/>
    <hyperlink ref="AD185" r:id="rId1706" xr:uid="{49399268-F2AC-4E38-9FFB-17C9AE9EECBC}"/>
    <hyperlink ref="AD186" r:id="rId1707" xr:uid="{5FE7E3E0-AF46-49ED-AF25-27E1D30E354C}"/>
    <hyperlink ref="AD187" r:id="rId1708" xr:uid="{11DEB568-D307-4468-9581-E03D6FCB23E2}"/>
    <hyperlink ref="AD188" r:id="rId1709" xr:uid="{4EEBB1D5-BF66-435E-ABE9-BCA54C186772}"/>
    <hyperlink ref="AD189" r:id="rId1710" xr:uid="{0621990E-A378-4226-BD68-A4D82DB8673E}"/>
    <hyperlink ref="AD190" r:id="rId1711" xr:uid="{8DDB8378-218B-41AB-8C81-0D50693A9EA6}"/>
    <hyperlink ref="AD191" r:id="rId1712" xr:uid="{AF9E2541-FA2D-4942-AF70-300C9EDEB187}"/>
    <hyperlink ref="AD192" r:id="rId1713" xr:uid="{99FCC6D4-3C54-43D0-BBA4-B56D8734CC95}"/>
    <hyperlink ref="AD193" r:id="rId1714" xr:uid="{654DAC53-BF8D-4549-B703-18C4B934DA5E}"/>
    <hyperlink ref="AD194" r:id="rId1715" xr:uid="{987BDF22-AC47-4794-93E7-66B59B68C636}"/>
    <hyperlink ref="AD754" r:id="rId1716" display="https://community.secop.gov.co/Public/Tendering/ContractNoticePhases/View?PPI=CO1.PPI.46949853&amp;isFromPublicArea=True&amp;isModal=False" xr:uid="{00BFE7B8-C632-41CF-A556-A6C68B0A6AA3}"/>
    <hyperlink ref="AD713" r:id="rId1717" xr:uid="{C97E7CEE-ABAC-44FC-B5B8-FC03E9943E01}"/>
    <hyperlink ref="AD865" r:id="rId1718" xr:uid="{C96B4D31-D785-48A7-90D9-B01FDF8C0ED1}"/>
    <hyperlink ref="AD863" r:id="rId1719" xr:uid="{E0332B8C-E20E-4971-8272-71A9EEA09A34}"/>
    <hyperlink ref="AD864" r:id="rId1720" xr:uid="{C84D095C-9DEA-4036-9362-AC6702D3AF2B}"/>
    <hyperlink ref="AD866" r:id="rId1721" xr:uid="{1B5E4B5F-D5C6-47C1-B831-2B114207F4BD}"/>
    <hyperlink ref="AJ881" r:id="rId1722" xr:uid="{052B43DE-C90E-4765-8F44-026CD90693D3}"/>
    <hyperlink ref="AJ882" r:id="rId1723" xr:uid="{4B52C5AD-BB39-462B-8DE5-A34ADC3E9B3E}"/>
    <hyperlink ref="AJ883" r:id="rId1724" xr:uid="{27FD0203-2C17-4837-AB51-91BF23B7C442}"/>
    <hyperlink ref="AJ884" r:id="rId1725" xr:uid="{A2A35FC6-42F8-44D7-A43F-DD27ED61A5A1}"/>
    <hyperlink ref="AJ886" r:id="rId1726" xr:uid="{AC10D5CF-A79B-47ED-8BCC-287D4D70DB67}"/>
    <hyperlink ref="AJ887" r:id="rId1727" xr:uid="{52AEF642-21BA-4903-803E-FD855E2F810A}"/>
    <hyperlink ref="AJ888" r:id="rId1728" xr:uid="{743B1541-A9EC-4891-90EF-1184D60DC373}"/>
    <hyperlink ref="AJ889" r:id="rId1729" xr:uid="{5F9D09E9-89F1-472A-AA88-AC76747C4EAB}"/>
    <hyperlink ref="AJ890" r:id="rId1730" xr:uid="{53676014-CEE6-429F-B0FA-D2F16F3BE843}"/>
    <hyperlink ref="AJ892" r:id="rId1731" xr:uid="{C9011FE8-960A-43EE-95FB-098B40AC7733}"/>
    <hyperlink ref="AJ891" r:id="rId1732" xr:uid="{E580164C-5067-45B5-A686-F1E11067BCBA}"/>
    <hyperlink ref="AJ893" r:id="rId1733" xr:uid="{E3BC0DFB-EDFD-4D82-BD7D-C867197DD230}"/>
    <hyperlink ref="AJ894" r:id="rId1734" xr:uid="{736E3684-E554-4E65-B694-A8EF23578CDF}"/>
    <hyperlink ref="AJ895" r:id="rId1735" xr:uid="{82C67FC6-0445-48A6-8C08-E17D1FD8322B}"/>
    <hyperlink ref="AJ896" r:id="rId1736" xr:uid="{0EA7B7C2-BAEE-4E0E-AB75-4C04EF0E612B}"/>
    <hyperlink ref="AJ897" r:id="rId1737" xr:uid="{575BDE44-FCF3-4067-AC21-310C74A1D8A4}"/>
    <hyperlink ref="AJ898" r:id="rId1738" xr:uid="{739D95A6-1CF4-4885-8C04-CF75CE2BF8C8}"/>
    <hyperlink ref="AJ899" r:id="rId1739" xr:uid="{18577923-BF6A-4C1B-B184-8BB1013A145F}"/>
    <hyperlink ref="AJ900" r:id="rId1740" xr:uid="{9A331620-6BA2-4240-826B-433619477C8B}"/>
    <hyperlink ref="AJ901" r:id="rId1741" xr:uid="{712DC5FD-82F8-41F3-896D-9154087891A4}"/>
    <hyperlink ref="AJ902" r:id="rId1742" xr:uid="{75D80772-0704-4114-85AB-F4A4CA601C9F}"/>
    <hyperlink ref="AJ903" r:id="rId1743" xr:uid="{BDCAB092-5853-4504-A01F-9C57F3AACB69}"/>
    <hyperlink ref="AJ904" r:id="rId1744" xr:uid="{DE19D081-1A0F-4F6E-930E-67FE37FC1802}"/>
    <hyperlink ref="AJ905" r:id="rId1745" xr:uid="{A8778D36-8973-4034-9DDA-78BD0251D1E7}"/>
    <hyperlink ref="AJ906" r:id="rId1746" xr:uid="{EEDA4DBE-52F2-4193-B623-FEA1292C1325}"/>
    <hyperlink ref="AJ885" r:id="rId1747" xr:uid="{1149863A-1345-46F3-8F22-F459515AC794}"/>
    <hyperlink ref="AJ907" r:id="rId1748" xr:uid="{0D1069AC-2F3B-4834-AE1B-D967E0B0DF07}"/>
    <hyperlink ref="AJ908" r:id="rId1749" xr:uid="{422BE356-00A8-451E-AFD8-4E030A60C406}"/>
    <hyperlink ref="AJ909" r:id="rId1750" xr:uid="{F49338A0-7602-4896-A649-1F119E5453FF}"/>
    <hyperlink ref="AJ910" r:id="rId1751" xr:uid="{00457537-5BC4-448A-9833-4711CF31716B}"/>
    <hyperlink ref="AJ911" r:id="rId1752" xr:uid="{5A9BF3F6-6F39-4629-B13C-E0D05F9D21D4}"/>
    <hyperlink ref="AJ912" r:id="rId1753" xr:uid="{52AEB927-C663-417C-9E3C-3E30986A0376}"/>
    <hyperlink ref="AJ913" r:id="rId1754" xr:uid="{5C2B10E5-2E1D-4994-94EA-EC5053DE056C}"/>
    <hyperlink ref="AJ914" r:id="rId1755" xr:uid="{A63C79CF-1A04-4A48-AF9A-6A6321B742E4}"/>
    <hyperlink ref="AJ915" r:id="rId1756" xr:uid="{A31E9633-841F-4311-8FB3-374D01B59EF8}"/>
    <hyperlink ref="AJ916" r:id="rId1757" xr:uid="{F0A6BE04-3A80-453E-973B-07A797B70677}"/>
    <hyperlink ref="AJ917" r:id="rId1758" xr:uid="{774FDC84-2985-4181-8EE0-51B857B4166F}"/>
    <hyperlink ref="AJ918" r:id="rId1759" xr:uid="{B2A2194D-24E3-4E44-94A1-EA8A2541580A}"/>
    <hyperlink ref="AJ919" r:id="rId1760" xr:uid="{A4CFDFA5-8590-4989-92CF-5492279B929E}"/>
    <hyperlink ref="AJ920" r:id="rId1761" xr:uid="{17FF5282-CA5C-49E3-8B53-8B5F0578C226}"/>
    <hyperlink ref="AJ921" r:id="rId1762" xr:uid="{77D6A60A-6E4B-4C01-B401-9B0C8A888B5E}"/>
    <hyperlink ref="AD892" r:id="rId1763" xr:uid="{BC4F94CE-998A-4ED1-A32B-BEC4E6E8BB9D}"/>
    <hyperlink ref="AJ922" r:id="rId1764" xr:uid="{71B941F1-C757-4975-82DE-3CAF817C0C62}"/>
    <hyperlink ref="AJ923" r:id="rId1765" xr:uid="{93588C8B-2981-45F6-9363-BAF8E644F4CA}"/>
    <hyperlink ref="AJ924" r:id="rId1766" xr:uid="{78B923CC-7E13-47F8-BCE1-7CEF1F29C3C5}"/>
    <hyperlink ref="AJ875" r:id="rId1767" xr:uid="{78008949-8841-4E17-907D-CD59FDBC814A}"/>
    <hyperlink ref="AJ872" r:id="rId1768" xr:uid="{757D20A1-3D4C-403F-8166-21F5999E61F4}"/>
    <hyperlink ref="AJ871" r:id="rId1769" xr:uid="{D0CB4965-3763-4BEE-B9E3-8E650CE68356}"/>
    <hyperlink ref="AJ874" r:id="rId1770" xr:uid="{461B8236-0467-4C4D-96B7-7EE52D1624BD}"/>
    <hyperlink ref="AJ876" r:id="rId1771" xr:uid="{9EDCBF65-98CA-498E-9A81-5711530CA2A3}"/>
    <hyperlink ref="AJ925" r:id="rId1772" xr:uid="{23F6D543-BBB1-43B3-9482-35A0F64076CF}"/>
    <hyperlink ref="AJ926" r:id="rId1773" xr:uid="{B583D58D-EE60-496F-A0AE-B99873B95D88}"/>
    <hyperlink ref="AJ927" r:id="rId1774" xr:uid="{78C14441-B683-4B12-85F4-55E0F82C3EDB}"/>
    <hyperlink ref="AJ928" r:id="rId1775" xr:uid="{9CE02B5F-E717-444B-B714-304FB3F31F57}"/>
    <hyperlink ref="AJ873" r:id="rId1776" xr:uid="{ADD1F1C1-51F1-45EA-95AE-89E7E570A0D3}"/>
    <hyperlink ref="AJ929" r:id="rId1777" xr:uid="{F440D4FC-27D5-4B50-88E5-EC218DE9F23F}"/>
    <hyperlink ref="AJ930" r:id="rId1778" xr:uid="{26C210CD-7897-4844-956E-039E65E7F8BA}"/>
    <hyperlink ref="AJ931" r:id="rId1779" xr:uid="{6542D186-C612-45F0-BD12-F65F92A4E294}"/>
    <hyperlink ref="AJ932" r:id="rId1780" xr:uid="{63A70367-293B-47AB-9976-64E9FBB6A053}"/>
    <hyperlink ref="AJ933" r:id="rId1781" xr:uid="{21064858-BD2E-408C-8ED9-A5B5678DC37D}"/>
    <hyperlink ref="AJ934" r:id="rId1782" xr:uid="{5C1BBF77-3EAE-47C0-A4DE-D63B78A6375D}"/>
    <hyperlink ref="AJ935" r:id="rId1783" xr:uid="{253C4100-7931-4BB6-AA85-737469E56744}"/>
    <hyperlink ref="AJ936" r:id="rId1784" xr:uid="{D6228626-A2DA-4EB3-8EC9-0AC5334B1C94}"/>
    <hyperlink ref="AJ937" r:id="rId1785" xr:uid="{24AE1278-EEBA-4227-8F58-C9C3408EC54D}"/>
    <hyperlink ref="AJ938" r:id="rId1786" xr:uid="{D0281BB7-C78F-4CA9-B603-40F6A29C3FBA}"/>
    <hyperlink ref="AJ939" r:id="rId1787" xr:uid="{6A7B804D-E4A9-4DA9-A4DC-86C81841F243}"/>
    <hyperlink ref="AJ940" r:id="rId1788" xr:uid="{610329DA-6E57-4638-9BE3-79458F7C4087}"/>
    <hyperlink ref="AJ941" r:id="rId1789" xr:uid="{B71284F0-EA53-4418-85E6-84F3D9B66AFE}"/>
    <hyperlink ref="AJ942" r:id="rId1790" xr:uid="{25D2433C-FE52-47DC-ACBA-28EE5ED29B38}"/>
    <hyperlink ref="AJ952" r:id="rId1791" xr:uid="{B7EEF397-5244-4157-BD90-98828E55005C}"/>
    <hyperlink ref="AJ953" r:id="rId1792" xr:uid="{E87560F4-36CD-412F-BDD1-7B6B7F04986C}"/>
    <hyperlink ref="AJ955" r:id="rId1793" xr:uid="{2DE55D41-F5D7-42A7-82AD-BD7B1EE8A3EF}"/>
    <hyperlink ref="AJ956" r:id="rId1794" xr:uid="{AA3ED6E0-4859-4F24-8162-EB0DDF80E704}"/>
    <hyperlink ref="AJ957" r:id="rId1795" xr:uid="{EAFE6D4E-8851-4844-BC41-A5B9D6ECB4F0}"/>
    <hyperlink ref="AJ958" r:id="rId1796" xr:uid="{C9F6661D-03AD-48A9-9079-EDD70FE93024}"/>
    <hyperlink ref="AJ959" r:id="rId1797" xr:uid="{AF155F32-55D3-4B0C-A17C-C1930CFE3B57}"/>
    <hyperlink ref="AJ948" r:id="rId1798" xr:uid="{78C4EC73-7907-41BB-89EE-C2D2C865CEA8}"/>
    <hyperlink ref="AJ949" r:id="rId1799" xr:uid="{8022D38C-70A3-4D13-9DD0-36F35737F36E}"/>
    <hyperlink ref="AJ950" r:id="rId1800" xr:uid="{45FA298A-3464-430F-8D03-2C111A1EADEA}"/>
    <hyperlink ref="AJ951" r:id="rId1801" xr:uid="{1D809480-D537-40B6-B9F9-85C00D2C4F5F}"/>
    <hyperlink ref="AJ944" r:id="rId1802" xr:uid="{1AB3E140-186F-4178-9109-ADB35D4933A3}"/>
    <hyperlink ref="AJ945" r:id="rId1803" xr:uid="{A93FE763-AE8E-456F-B687-23A098DBA594}"/>
    <hyperlink ref="AJ946" r:id="rId1804" xr:uid="{424B0FCB-59E6-49F3-B85D-4A316975C334}"/>
    <hyperlink ref="AJ947" r:id="rId1805" xr:uid="{16ED619F-70FB-40C9-A179-9E41B4500DAC}"/>
    <hyperlink ref="AJ943" r:id="rId1806" xr:uid="{C9E4D3B4-BBBD-47F0-A158-26C098BD5CDA}"/>
    <hyperlink ref="AJ960" r:id="rId1807" xr:uid="{1FF26FB8-D447-40BE-B9C5-D0D615960A42}"/>
    <hyperlink ref="AJ961" r:id="rId1808" xr:uid="{CF903F7F-9266-434D-B52E-05A5B5364313}"/>
    <hyperlink ref="AJ962" r:id="rId1809" xr:uid="{B80C42DE-DCE4-4205-89BF-FD3348ED8380}"/>
    <hyperlink ref="AJ963" r:id="rId1810" xr:uid="{EFEA0D69-D81F-4617-B01A-75715F8E5EFE}"/>
    <hyperlink ref="AJ964" r:id="rId1811" xr:uid="{C7BA1F4B-7E61-4D88-9375-4AD82B7BBA35}"/>
    <hyperlink ref="AJ965" r:id="rId1812" xr:uid="{AC57B0AC-DB9B-40BD-8F89-D0C28112DA89}"/>
    <hyperlink ref="AJ966" r:id="rId1813" xr:uid="{C96FE32F-51CE-4CDB-B82E-035DE857AD13}"/>
    <hyperlink ref="AJ967" r:id="rId1814" xr:uid="{05176D89-B9FF-472A-8A34-12FCDBF15053}"/>
    <hyperlink ref="AJ968" r:id="rId1815" xr:uid="{EA1AA4AD-4A3D-42DB-A80D-4319E5F9538D}"/>
    <hyperlink ref="AJ969" r:id="rId1816" xr:uid="{AE60EE8D-396C-4239-8AEC-284A8C2D5483}"/>
    <hyperlink ref="AJ970" r:id="rId1817" xr:uid="{EF6B6527-CF86-4567-9151-449CFF9BDEF5}"/>
    <hyperlink ref="AJ971" r:id="rId1818" xr:uid="{3301D13C-9E18-4584-9D88-4A36D2C89CDB}"/>
    <hyperlink ref="AJ972" r:id="rId1819" xr:uid="{1B70AB68-7231-4C2A-833A-825DCF63CC68}"/>
    <hyperlink ref="AJ973" r:id="rId1820" xr:uid="{AEDF702E-40C1-436D-955B-3F9DF63EAC30}"/>
  </hyperlinks>
  <pageMargins left="0.7" right="0.7" top="0.75" bottom="0.75" header="0.3" footer="0.3"/>
  <pageSetup orientation="portrait" r:id="rId1821"/>
  <legacyDrawing r:id="rId182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CA925-2AE7-47A1-8D1F-E828C47BE764}">
  <sheetPr>
    <tabColor rgb="FF0070C0"/>
  </sheetPr>
  <dimension ref="A2:S88"/>
  <sheetViews>
    <sheetView workbookViewId="0">
      <selection activeCell="C91" sqref="C91"/>
    </sheetView>
  </sheetViews>
  <sheetFormatPr baseColWidth="10" defaultColWidth="8.88671875" defaultRowHeight="14.4" x14ac:dyDescent="0.3"/>
  <cols>
    <col min="3" max="3" width="19" customWidth="1"/>
    <col min="4" max="4" width="13.109375" customWidth="1"/>
    <col min="5" max="5" width="21.44140625" customWidth="1"/>
    <col min="6" max="6" width="12.88671875" customWidth="1"/>
    <col min="10" max="10" width="13.6640625" customWidth="1"/>
    <col min="14" max="14" width="12.33203125" customWidth="1"/>
  </cols>
  <sheetData>
    <row r="2" spans="1:19" ht="15" customHeight="1" x14ac:dyDescent="0.35">
      <c r="B2" s="726" t="s">
        <v>5147</v>
      </c>
      <c r="C2" s="726"/>
      <c r="D2" s="726"/>
      <c r="E2" s="726"/>
      <c r="F2" s="726"/>
      <c r="G2" s="726"/>
      <c r="H2" s="726"/>
      <c r="I2" s="726"/>
      <c r="J2" s="726"/>
      <c r="K2" s="726"/>
      <c r="L2" s="726"/>
      <c r="M2" s="726"/>
      <c r="N2" s="726"/>
      <c r="O2" s="280"/>
    </row>
    <row r="3" spans="1:19" ht="15" customHeight="1" x14ac:dyDescent="0.35">
      <c r="B3" s="281"/>
      <c r="C3" s="282"/>
      <c r="D3" s="282"/>
      <c r="E3" s="282"/>
      <c r="F3" s="282"/>
      <c r="G3" s="282"/>
      <c r="H3" s="282"/>
      <c r="I3" s="282"/>
      <c r="J3" s="282"/>
      <c r="K3" s="282"/>
      <c r="L3" s="282"/>
      <c r="M3" s="282"/>
      <c r="N3" s="283"/>
    </row>
    <row r="4" spans="1:19" ht="60" x14ac:dyDescent="0.3">
      <c r="A4" s="264" t="s">
        <v>0</v>
      </c>
      <c r="B4" s="267" t="s">
        <v>3</v>
      </c>
      <c r="C4" s="268" t="s">
        <v>5</v>
      </c>
      <c r="D4" s="269" t="s">
        <v>7</v>
      </c>
      <c r="E4" s="266" t="s">
        <v>8</v>
      </c>
      <c r="F4" s="269" t="s">
        <v>9</v>
      </c>
      <c r="G4" s="270" t="s">
        <v>10</v>
      </c>
      <c r="H4" s="271" t="s">
        <v>12</v>
      </c>
      <c r="I4" s="272" t="s">
        <v>13</v>
      </c>
      <c r="J4" s="269" t="s">
        <v>14</v>
      </c>
      <c r="K4" s="272" t="s">
        <v>15</v>
      </c>
      <c r="L4" s="273" t="s">
        <v>17</v>
      </c>
      <c r="M4" s="265" t="s">
        <v>18</v>
      </c>
      <c r="N4" s="278" t="s">
        <v>20</v>
      </c>
      <c r="O4" s="273" t="s">
        <v>23</v>
      </c>
      <c r="P4" s="265" t="s">
        <v>24</v>
      </c>
      <c r="Q4" s="19"/>
      <c r="R4" s="19"/>
      <c r="S4" s="19"/>
    </row>
    <row r="5" spans="1:19" x14ac:dyDescent="0.3">
      <c r="A5" s="235">
        <v>711</v>
      </c>
      <c r="B5" s="142" t="s">
        <v>5148</v>
      </c>
      <c r="C5" s="203"/>
      <c r="D5" s="204"/>
      <c r="E5" s="103"/>
      <c r="F5" s="251"/>
      <c r="G5" s="243"/>
      <c r="H5" s="235"/>
      <c r="I5" s="143"/>
      <c r="J5" s="205"/>
      <c r="K5" s="143"/>
      <c r="L5" s="144"/>
      <c r="M5" s="141"/>
      <c r="N5" s="250"/>
      <c r="O5" s="143"/>
      <c r="P5" s="145"/>
      <c r="Q5" s="19"/>
      <c r="R5" s="19"/>
      <c r="S5" s="19"/>
    </row>
    <row r="6" spans="1:19" x14ac:dyDescent="0.3">
      <c r="A6" s="212">
        <v>712</v>
      </c>
      <c r="B6" s="103" t="s">
        <v>257</v>
      </c>
      <c r="C6" s="103" t="s">
        <v>258</v>
      </c>
      <c r="D6" s="204">
        <v>13500000</v>
      </c>
      <c r="E6" s="103" t="s">
        <v>259</v>
      </c>
      <c r="F6" s="204" t="s">
        <v>260</v>
      </c>
      <c r="G6" s="240" t="s">
        <v>261</v>
      </c>
      <c r="H6" s="235">
        <v>1547</v>
      </c>
      <c r="I6" s="148">
        <v>46154</v>
      </c>
      <c r="J6" s="204">
        <f t="shared" ref="J6:J8" si="0">+D6</f>
        <v>13500000</v>
      </c>
      <c r="K6" s="143">
        <v>46174</v>
      </c>
      <c r="L6" s="144">
        <v>46174</v>
      </c>
      <c r="M6" s="141">
        <v>1997</v>
      </c>
      <c r="N6" s="250">
        <f t="shared" ref="N6:N8" si="1">+D6</f>
        <v>13500000</v>
      </c>
      <c r="O6" s="143">
        <v>46174</v>
      </c>
      <c r="P6" s="145">
        <v>46264</v>
      </c>
      <c r="Q6" s="19"/>
      <c r="R6" s="19"/>
      <c r="S6" s="19"/>
    </row>
    <row r="7" spans="1:19" x14ac:dyDescent="0.3">
      <c r="A7" s="212">
        <v>713</v>
      </c>
      <c r="B7" s="103" t="s">
        <v>835</v>
      </c>
      <c r="C7" s="103" t="s">
        <v>5149</v>
      </c>
      <c r="D7" s="204">
        <v>13500000</v>
      </c>
      <c r="E7" s="103" t="s">
        <v>837</v>
      </c>
      <c r="F7" s="204">
        <v>1106454197</v>
      </c>
      <c r="G7" s="240" t="s">
        <v>838</v>
      </c>
      <c r="H7" s="235">
        <v>1546</v>
      </c>
      <c r="I7" s="148">
        <v>46154</v>
      </c>
      <c r="J7" s="204">
        <f t="shared" si="0"/>
        <v>13500000</v>
      </c>
      <c r="K7" s="143">
        <v>46174</v>
      </c>
      <c r="L7" s="144">
        <v>46174</v>
      </c>
      <c r="M7" s="141">
        <v>1998</v>
      </c>
      <c r="N7" s="250">
        <f t="shared" si="1"/>
        <v>13500000</v>
      </c>
      <c r="O7" s="143">
        <v>46175</v>
      </c>
      <c r="P7" s="145">
        <v>46266</v>
      </c>
      <c r="Q7" s="19"/>
      <c r="R7" s="19"/>
      <c r="S7" s="19"/>
    </row>
    <row r="8" spans="1:19" x14ac:dyDescent="0.3">
      <c r="A8" s="212">
        <v>714</v>
      </c>
      <c r="B8" s="103" t="s">
        <v>768</v>
      </c>
      <c r="C8" s="103" t="s">
        <v>769</v>
      </c>
      <c r="D8" s="204">
        <v>12000000</v>
      </c>
      <c r="E8" s="103" t="s">
        <v>770</v>
      </c>
      <c r="F8" s="204" t="s">
        <v>771</v>
      </c>
      <c r="G8" s="240" t="s">
        <v>89</v>
      </c>
      <c r="H8" s="235">
        <v>1542</v>
      </c>
      <c r="I8" s="148">
        <v>46154</v>
      </c>
      <c r="J8" s="204">
        <f t="shared" si="0"/>
        <v>12000000</v>
      </c>
      <c r="K8" s="143">
        <v>46174</v>
      </c>
      <c r="L8" s="144">
        <v>46174</v>
      </c>
      <c r="M8" s="141">
        <v>1999</v>
      </c>
      <c r="N8" s="250">
        <f t="shared" si="1"/>
        <v>12000000</v>
      </c>
      <c r="O8" s="143">
        <v>46175</v>
      </c>
      <c r="P8" s="145">
        <v>46266</v>
      </c>
      <c r="Q8" s="19"/>
      <c r="R8" s="19"/>
      <c r="S8" s="19"/>
    </row>
    <row r="9" spans="1:19" x14ac:dyDescent="0.3">
      <c r="A9" s="216">
        <v>715</v>
      </c>
      <c r="B9" s="15" t="s">
        <v>1584</v>
      </c>
      <c r="C9" s="203" t="s">
        <v>1473</v>
      </c>
      <c r="D9" s="204">
        <v>25200000</v>
      </c>
      <c r="E9" s="103" t="s">
        <v>4201</v>
      </c>
      <c r="F9" s="204">
        <v>65781064</v>
      </c>
      <c r="G9" s="243" t="s">
        <v>89</v>
      </c>
      <c r="H9" s="235">
        <v>1292</v>
      </c>
      <c r="I9" s="143">
        <v>46087</v>
      </c>
      <c r="J9" s="205">
        <v>428400000</v>
      </c>
      <c r="K9" s="143">
        <v>46174</v>
      </c>
      <c r="L9" s="144"/>
      <c r="M9" s="141"/>
      <c r="N9" s="250">
        <v>25200000</v>
      </c>
      <c r="O9" s="143">
        <v>46182</v>
      </c>
      <c r="P9" s="145">
        <v>46273</v>
      </c>
      <c r="Q9" s="19"/>
      <c r="R9" s="19"/>
      <c r="S9" s="19"/>
    </row>
    <row r="10" spans="1:19" x14ac:dyDescent="0.3">
      <c r="A10" s="235">
        <v>716</v>
      </c>
      <c r="B10" s="15" t="s">
        <v>4206</v>
      </c>
      <c r="C10" s="203" t="s">
        <v>1432</v>
      </c>
      <c r="D10" s="204">
        <v>31500000</v>
      </c>
      <c r="E10" s="103" t="s">
        <v>4207</v>
      </c>
      <c r="F10" s="204">
        <v>1110504193</v>
      </c>
      <c r="G10" s="243" t="s">
        <v>89</v>
      </c>
      <c r="H10" s="235">
        <v>1473</v>
      </c>
      <c r="I10" s="143">
        <v>46129</v>
      </c>
      <c r="J10" s="204">
        <v>247500000</v>
      </c>
      <c r="K10" s="143">
        <v>46174</v>
      </c>
      <c r="L10" s="144">
        <v>46174</v>
      </c>
      <c r="M10" s="141">
        <v>2000</v>
      </c>
      <c r="N10" s="250">
        <f t="shared" ref="N10:N15" si="2">+D10</f>
        <v>31500000</v>
      </c>
      <c r="O10" s="143">
        <v>46179</v>
      </c>
      <c r="P10" s="145">
        <v>46386</v>
      </c>
      <c r="Q10" s="19"/>
      <c r="R10" s="19"/>
      <c r="S10" s="19"/>
    </row>
    <row r="11" spans="1:19" x14ac:dyDescent="0.3">
      <c r="A11" s="216">
        <v>717</v>
      </c>
      <c r="B11" s="15" t="s">
        <v>3616</v>
      </c>
      <c r="C11" s="203" t="s">
        <v>1440</v>
      </c>
      <c r="D11" s="215">
        <v>25650000</v>
      </c>
      <c r="E11" s="15" t="s">
        <v>4212</v>
      </c>
      <c r="F11" s="217">
        <v>1085345889</v>
      </c>
      <c r="G11" s="243" t="s">
        <v>4213</v>
      </c>
      <c r="H11" s="235">
        <v>1285</v>
      </c>
      <c r="I11" s="143">
        <v>46087</v>
      </c>
      <c r="J11" s="205">
        <v>1427850000</v>
      </c>
      <c r="K11" s="143">
        <v>46174</v>
      </c>
      <c r="L11" s="144">
        <v>46177</v>
      </c>
      <c r="M11" s="141">
        <v>2020</v>
      </c>
      <c r="N11" s="250">
        <f t="shared" si="2"/>
        <v>25650000</v>
      </c>
      <c r="O11" s="143">
        <v>46190</v>
      </c>
      <c r="P11" s="145">
        <v>46281</v>
      </c>
      <c r="Q11" s="19"/>
      <c r="R11" s="19"/>
      <c r="S11" s="19"/>
    </row>
    <row r="12" spans="1:19" x14ac:dyDescent="0.3">
      <c r="A12" s="216">
        <v>718</v>
      </c>
      <c r="B12" s="15" t="s">
        <v>2732</v>
      </c>
      <c r="C12" s="203" t="s">
        <v>5150</v>
      </c>
      <c r="D12" s="215">
        <v>9450000</v>
      </c>
      <c r="E12" s="15" t="s">
        <v>4218</v>
      </c>
      <c r="F12" s="215">
        <v>28554569</v>
      </c>
      <c r="G12" s="243" t="s">
        <v>89</v>
      </c>
      <c r="H12" s="235">
        <v>1289</v>
      </c>
      <c r="I12" s="143">
        <v>46087</v>
      </c>
      <c r="J12" s="205">
        <v>1578150000</v>
      </c>
      <c r="K12" s="143">
        <v>46174</v>
      </c>
      <c r="L12" s="144"/>
      <c r="M12" s="141"/>
      <c r="N12" s="250">
        <f t="shared" si="2"/>
        <v>9450000</v>
      </c>
      <c r="O12" s="143"/>
      <c r="P12" s="145" t="s">
        <v>892</v>
      </c>
      <c r="Q12" s="19"/>
      <c r="R12" s="19"/>
      <c r="S12" s="19"/>
    </row>
    <row r="13" spans="1:19" x14ac:dyDescent="0.3">
      <c r="A13" s="216">
        <v>719</v>
      </c>
      <c r="B13" s="15" t="s">
        <v>2732</v>
      </c>
      <c r="C13" s="203" t="s">
        <v>5150</v>
      </c>
      <c r="D13" s="215">
        <v>9450000</v>
      </c>
      <c r="E13" s="15" t="s">
        <v>4222</v>
      </c>
      <c r="F13" s="215">
        <v>1110459610</v>
      </c>
      <c r="G13" s="243" t="s">
        <v>89</v>
      </c>
      <c r="H13" s="235">
        <v>1289</v>
      </c>
      <c r="I13" s="143">
        <v>46087</v>
      </c>
      <c r="J13" s="205">
        <v>1578150000</v>
      </c>
      <c r="K13" s="143">
        <v>46174</v>
      </c>
      <c r="L13" s="144">
        <v>46177</v>
      </c>
      <c r="M13" s="141">
        <v>2021</v>
      </c>
      <c r="N13" s="250">
        <f t="shared" si="2"/>
        <v>9450000</v>
      </c>
      <c r="O13" s="143">
        <v>46182</v>
      </c>
      <c r="P13" s="145">
        <v>46273</v>
      </c>
      <c r="Q13" s="19"/>
      <c r="R13" s="19"/>
      <c r="S13" s="19"/>
    </row>
    <row r="14" spans="1:19" x14ac:dyDescent="0.3">
      <c r="A14" s="235">
        <v>720</v>
      </c>
      <c r="B14" s="15" t="s">
        <v>4227</v>
      </c>
      <c r="C14" s="203" t="s">
        <v>274</v>
      </c>
      <c r="D14" s="204">
        <v>21700000</v>
      </c>
      <c r="E14" s="103" t="s">
        <v>4228</v>
      </c>
      <c r="F14" s="204">
        <v>1110443794</v>
      </c>
      <c r="G14" s="243" t="s">
        <v>89</v>
      </c>
      <c r="H14" s="235">
        <v>1476</v>
      </c>
      <c r="I14" s="143">
        <v>46129</v>
      </c>
      <c r="J14" s="204">
        <v>434000000</v>
      </c>
      <c r="K14" s="143">
        <v>46174</v>
      </c>
      <c r="L14" s="144">
        <v>46175</v>
      </c>
      <c r="M14" s="141">
        <v>2003</v>
      </c>
      <c r="N14" s="250">
        <f t="shared" si="2"/>
        <v>21700000</v>
      </c>
      <c r="O14" s="143">
        <v>46177</v>
      </c>
      <c r="P14" s="145">
        <v>46386</v>
      </c>
      <c r="Q14" s="19"/>
      <c r="R14" s="19"/>
      <c r="S14" s="19"/>
    </row>
    <row r="15" spans="1:19" x14ac:dyDescent="0.3">
      <c r="A15" s="235">
        <v>721</v>
      </c>
      <c r="B15" s="15" t="s">
        <v>4227</v>
      </c>
      <c r="C15" s="203" t="s">
        <v>274</v>
      </c>
      <c r="D15" s="204">
        <v>21700000</v>
      </c>
      <c r="E15" s="103" t="s">
        <v>4233</v>
      </c>
      <c r="F15" s="204">
        <v>1107978129</v>
      </c>
      <c r="G15" s="243" t="s">
        <v>89</v>
      </c>
      <c r="H15" s="235">
        <v>1476</v>
      </c>
      <c r="I15" s="143">
        <v>46129</v>
      </c>
      <c r="J15" s="204">
        <v>434000000</v>
      </c>
      <c r="K15" s="143">
        <v>46174</v>
      </c>
      <c r="L15" s="144">
        <v>46176</v>
      </c>
      <c r="M15" s="141">
        <v>2008</v>
      </c>
      <c r="N15" s="250">
        <f t="shared" si="2"/>
        <v>21700000</v>
      </c>
      <c r="O15" s="143">
        <v>46184</v>
      </c>
      <c r="P15" s="145">
        <v>46386</v>
      </c>
      <c r="Q15" s="19"/>
      <c r="R15" s="19"/>
      <c r="S15" s="19"/>
    </row>
    <row r="16" spans="1:19" x14ac:dyDescent="0.3">
      <c r="A16" s="209">
        <v>722</v>
      </c>
      <c r="B16" s="187" t="s">
        <v>4237</v>
      </c>
      <c r="C16" s="149" t="s">
        <v>5151</v>
      </c>
      <c r="D16" s="206">
        <v>9750000</v>
      </c>
      <c r="E16" s="142" t="s">
        <v>1481</v>
      </c>
      <c r="F16" s="150">
        <v>79521230</v>
      </c>
      <c r="G16" s="241" t="s">
        <v>89</v>
      </c>
      <c r="H16" s="246">
        <v>1616</v>
      </c>
      <c r="I16" s="146">
        <v>46168</v>
      </c>
      <c r="J16" s="206">
        <f>+D16</f>
        <v>9750000</v>
      </c>
      <c r="K16" s="146">
        <v>46174</v>
      </c>
      <c r="L16" s="146">
        <v>46174</v>
      </c>
      <c r="M16" s="147">
        <v>2001</v>
      </c>
      <c r="N16" s="206">
        <f>+J16</f>
        <v>9750000</v>
      </c>
      <c r="O16" s="146">
        <v>46184</v>
      </c>
      <c r="P16" s="145">
        <v>46212</v>
      </c>
      <c r="Q16" s="19"/>
      <c r="R16" s="19"/>
      <c r="S16" s="19"/>
    </row>
    <row r="17" spans="1:19" x14ac:dyDescent="0.3">
      <c r="A17" s="263">
        <v>723</v>
      </c>
      <c r="B17" s="213" t="s">
        <v>4240</v>
      </c>
      <c r="C17" s="203" t="s">
        <v>113</v>
      </c>
      <c r="D17" s="204">
        <v>6183090</v>
      </c>
      <c r="E17" s="103" t="s">
        <v>4241</v>
      </c>
      <c r="F17" s="251">
        <v>1066062191</v>
      </c>
      <c r="G17" s="243" t="s">
        <v>4242</v>
      </c>
      <c r="H17" s="235">
        <v>1619</v>
      </c>
      <c r="I17" s="143">
        <v>46168</v>
      </c>
      <c r="J17" s="205">
        <v>6183090</v>
      </c>
      <c r="K17" s="143">
        <v>46174</v>
      </c>
      <c r="L17" s="144">
        <v>46175</v>
      </c>
      <c r="M17" s="141">
        <v>2004</v>
      </c>
      <c r="N17" s="250">
        <v>6183090</v>
      </c>
      <c r="O17" s="143">
        <v>46178</v>
      </c>
      <c r="P17" s="145">
        <v>46207</v>
      </c>
      <c r="Q17" s="19"/>
      <c r="R17" s="19"/>
      <c r="S17" s="19"/>
    </row>
    <row r="18" spans="1:19" x14ac:dyDescent="0.3">
      <c r="A18" s="263">
        <v>724</v>
      </c>
      <c r="B18" s="213" t="s">
        <v>4240</v>
      </c>
      <c r="C18" s="203" t="s">
        <v>113</v>
      </c>
      <c r="D18" s="204">
        <v>6183090</v>
      </c>
      <c r="E18" s="103" t="s">
        <v>4248</v>
      </c>
      <c r="F18" s="251">
        <v>1061816245</v>
      </c>
      <c r="G18" s="243" t="s">
        <v>4249</v>
      </c>
      <c r="H18" s="235">
        <v>1618</v>
      </c>
      <c r="I18" s="143">
        <v>46168</v>
      </c>
      <c r="J18" s="205">
        <v>6183090</v>
      </c>
      <c r="K18" s="143">
        <v>46174</v>
      </c>
      <c r="L18" s="144">
        <v>46176</v>
      </c>
      <c r="M18" s="141">
        <v>2009</v>
      </c>
      <c r="N18" s="250">
        <v>6183090</v>
      </c>
      <c r="O18" s="143">
        <v>46178</v>
      </c>
      <c r="P18" s="141" t="s">
        <v>4251</v>
      </c>
      <c r="Q18" s="19"/>
      <c r="R18" s="19"/>
      <c r="S18" s="19"/>
    </row>
    <row r="19" spans="1:19" x14ac:dyDescent="0.3">
      <c r="A19" s="235">
        <v>725</v>
      </c>
      <c r="B19" s="15" t="s">
        <v>3735</v>
      </c>
      <c r="C19" s="203" t="s">
        <v>769</v>
      </c>
      <c r="D19" s="215">
        <v>18900000</v>
      </c>
      <c r="E19" s="15" t="s">
        <v>4255</v>
      </c>
      <c r="F19" s="217">
        <v>1110575285</v>
      </c>
      <c r="G19" s="243" t="s">
        <v>89</v>
      </c>
      <c r="H19" s="235">
        <v>1293</v>
      </c>
      <c r="I19" s="143">
        <v>46087</v>
      </c>
      <c r="J19" s="217">
        <v>321300000</v>
      </c>
      <c r="K19" s="143">
        <v>46174</v>
      </c>
      <c r="L19" s="144">
        <v>46191</v>
      </c>
      <c r="M19" s="141">
        <v>2074</v>
      </c>
      <c r="N19" s="250">
        <f t="shared" ref="N19" si="3">+D19</f>
        <v>18900000</v>
      </c>
      <c r="O19" s="143">
        <v>46192</v>
      </c>
      <c r="P19" s="145">
        <v>46283</v>
      </c>
      <c r="Q19" s="19"/>
      <c r="R19" s="19"/>
      <c r="S19" s="19"/>
    </row>
    <row r="20" spans="1:19" x14ac:dyDescent="0.3">
      <c r="A20" s="235">
        <v>726</v>
      </c>
      <c r="B20" s="15" t="s">
        <v>4262</v>
      </c>
      <c r="C20" s="203" t="s">
        <v>769</v>
      </c>
      <c r="D20" s="204">
        <v>31500000</v>
      </c>
      <c r="E20" s="103" t="s">
        <v>4263</v>
      </c>
      <c r="F20" s="204">
        <v>1110594233</v>
      </c>
      <c r="G20" s="243" t="s">
        <v>89</v>
      </c>
      <c r="H20" s="235">
        <v>1474</v>
      </c>
      <c r="I20" s="143">
        <v>46129</v>
      </c>
      <c r="J20" s="205">
        <v>90000000</v>
      </c>
      <c r="K20" s="143">
        <v>46174</v>
      </c>
      <c r="L20" s="144">
        <v>46175</v>
      </c>
      <c r="M20" s="141">
        <v>2005</v>
      </c>
      <c r="N20" s="250">
        <f>+D20</f>
        <v>31500000</v>
      </c>
      <c r="O20" s="143">
        <v>46178</v>
      </c>
      <c r="P20" s="145">
        <v>46386</v>
      </c>
      <c r="Q20" s="19"/>
      <c r="R20" s="19"/>
      <c r="S20" s="19"/>
    </row>
    <row r="21" spans="1:19" x14ac:dyDescent="0.3">
      <c r="A21" s="235">
        <v>727</v>
      </c>
      <c r="B21" s="187" t="s">
        <v>4268</v>
      </c>
      <c r="C21" s="203" t="s">
        <v>1432</v>
      </c>
      <c r="D21" s="204">
        <v>21700000</v>
      </c>
      <c r="E21" s="103" t="s">
        <v>4269</v>
      </c>
      <c r="F21" s="204">
        <v>28555102</v>
      </c>
      <c r="G21" s="243" t="s">
        <v>89</v>
      </c>
      <c r="H21" s="235">
        <v>1473</v>
      </c>
      <c r="I21" s="143">
        <v>46129</v>
      </c>
      <c r="J21" s="204">
        <v>247500000</v>
      </c>
      <c r="K21" s="143">
        <v>46174</v>
      </c>
      <c r="L21" s="144">
        <v>46176</v>
      </c>
      <c r="M21" s="141">
        <v>2010</v>
      </c>
      <c r="N21" s="250">
        <f t="shared" ref="N21" si="4">+D21</f>
        <v>21700000</v>
      </c>
      <c r="O21" s="143">
        <v>46178</v>
      </c>
      <c r="P21" s="145">
        <v>46386</v>
      </c>
      <c r="Q21" s="19"/>
      <c r="R21" s="19"/>
      <c r="S21" s="19"/>
    </row>
    <row r="22" spans="1:19" x14ac:dyDescent="0.3">
      <c r="A22" s="235">
        <v>728</v>
      </c>
      <c r="B22" s="213" t="s">
        <v>3919</v>
      </c>
      <c r="C22" s="203" t="s">
        <v>3920</v>
      </c>
      <c r="D22" s="204">
        <v>27000000</v>
      </c>
      <c r="E22" s="142" t="s">
        <v>4274</v>
      </c>
      <c r="F22" s="204">
        <v>111055265</v>
      </c>
      <c r="G22" s="243" t="s">
        <v>89</v>
      </c>
      <c r="H22" s="235">
        <v>1614</v>
      </c>
      <c r="I22" s="143">
        <v>46168</v>
      </c>
      <c r="J22" s="205">
        <v>27000000</v>
      </c>
      <c r="K22" s="143">
        <v>46174</v>
      </c>
      <c r="L22" s="144">
        <v>46175</v>
      </c>
      <c r="M22" s="141">
        <v>2006</v>
      </c>
      <c r="N22" s="250">
        <f>+J22</f>
        <v>27000000</v>
      </c>
      <c r="O22" s="143">
        <v>46178</v>
      </c>
      <c r="P22" s="145">
        <v>46360</v>
      </c>
      <c r="Q22" s="19"/>
      <c r="R22" s="19"/>
      <c r="S22" s="19"/>
    </row>
    <row r="23" spans="1:19" x14ac:dyDescent="0.3">
      <c r="A23" s="212">
        <v>729</v>
      </c>
      <c r="B23" s="103" t="s">
        <v>726</v>
      </c>
      <c r="C23" s="103" t="s">
        <v>727</v>
      </c>
      <c r="D23" s="204">
        <v>13260999</v>
      </c>
      <c r="E23" s="103" t="s">
        <v>728</v>
      </c>
      <c r="F23" s="204">
        <v>28816294</v>
      </c>
      <c r="G23" s="240" t="s">
        <v>261</v>
      </c>
      <c r="H23" s="235">
        <v>1595</v>
      </c>
      <c r="I23" s="148">
        <v>46161</v>
      </c>
      <c r="J23" s="204">
        <f t="shared" ref="J23" si="5">+D23</f>
        <v>13260999</v>
      </c>
      <c r="K23" s="143">
        <v>46174</v>
      </c>
      <c r="L23" s="144">
        <v>46176</v>
      </c>
      <c r="M23" s="141">
        <v>2011</v>
      </c>
      <c r="N23" s="250">
        <f t="shared" ref="N23:N27" si="6">+D23</f>
        <v>13260999</v>
      </c>
      <c r="O23" s="143">
        <v>46179</v>
      </c>
      <c r="P23" s="145" t="s">
        <v>4281</v>
      </c>
      <c r="Q23" s="19"/>
      <c r="R23" s="19"/>
      <c r="S23" s="19"/>
    </row>
    <row r="24" spans="1:19" x14ac:dyDescent="0.3">
      <c r="A24" s="235">
        <v>730</v>
      </c>
      <c r="B24" s="15" t="s">
        <v>4283</v>
      </c>
      <c r="C24" s="203" t="s">
        <v>1432</v>
      </c>
      <c r="D24" s="204">
        <v>31500000</v>
      </c>
      <c r="E24" s="103" t="s">
        <v>4284</v>
      </c>
      <c r="F24" s="204">
        <v>65633894</v>
      </c>
      <c r="G24" s="243" t="s">
        <v>89</v>
      </c>
      <c r="H24" s="235">
        <v>1473</v>
      </c>
      <c r="I24" s="143">
        <v>46129</v>
      </c>
      <c r="J24" s="204">
        <v>247500000</v>
      </c>
      <c r="K24" s="143">
        <v>46174</v>
      </c>
      <c r="L24" s="144">
        <v>46177</v>
      </c>
      <c r="M24" s="141">
        <v>2022</v>
      </c>
      <c r="N24" s="250">
        <f t="shared" si="6"/>
        <v>31500000</v>
      </c>
      <c r="O24" s="143">
        <v>46183</v>
      </c>
      <c r="P24" s="145">
        <v>46386</v>
      </c>
      <c r="Q24" s="19"/>
      <c r="R24" s="19"/>
      <c r="S24" s="19"/>
    </row>
    <row r="25" spans="1:19" x14ac:dyDescent="0.3">
      <c r="A25" s="235">
        <v>731</v>
      </c>
      <c r="B25" s="15" t="s">
        <v>4206</v>
      </c>
      <c r="C25" s="203" t="s">
        <v>1432</v>
      </c>
      <c r="D25" s="204">
        <v>31500000</v>
      </c>
      <c r="E25" s="103" t="s">
        <v>4289</v>
      </c>
      <c r="F25" s="204">
        <v>93407665</v>
      </c>
      <c r="G25" s="243" t="s">
        <v>89</v>
      </c>
      <c r="H25" s="235">
        <v>1473</v>
      </c>
      <c r="I25" s="143">
        <v>46129</v>
      </c>
      <c r="J25" s="204">
        <v>247500000</v>
      </c>
      <c r="K25" s="143">
        <v>46174</v>
      </c>
      <c r="L25" s="144">
        <v>46176</v>
      </c>
      <c r="M25" s="141">
        <v>2012</v>
      </c>
      <c r="N25" s="250">
        <f t="shared" si="6"/>
        <v>31500000</v>
      </c>
      <c r="O25" s="143">
        <v>46178</v>
      </c>
      <c r="P25" s="145">
        <v>46386</v>
      </c>
      <c r="Q25" s="19"/>
      <c r="R25" s="19"/>
      <c r="S25" s="19"/>
    </row>
    <row r="26" spans="1:19" x14ac:dyDescent="0.3">
      <c r="A26" s="212">
        <v>732</v>
      </c>
      <c r="B26" s="103" t="s">
        <v>4294</v>
      </c>
      <c r="C26" s="103" t="s">
        <v>5152</v>
      </c>
      <c r="D26" s="204" t="s">
        <v>5153</v>
      </c>
      <c r="E26" s="103" t="s">
        <v>4295</v>
      </c>
      <c r="F26" s="204" t="s">
        <v>4296</v>
      </c>
      <c r="G26" s="240" t="s">
        <v>89</v>
      </c>
      <c r="H26" s="235">
        <v>1473</v>
      </c>
      <c r="I26" s="148">
        <v>46129</v>
      </c>
      <c r="J26" s="204" t="str">
        <f>+D26</f>
        <v>18.000.000</v>
      </c>
      <c r="K26" s="143">
        <v>46174</v>
      </c>
      <c r="L26" s="144">
        <v>46176</v>
      </c>
      <c r="M26" s="141">
        <v>2013</v>
      </c>
      <c r="N26" s="250" t="str">
        <f t="shared" si="6"/>
        <v>18.000.000</v>
      </c>
      <c r="O26" s="143">
        <v>46178</v>
      </c>
      <c r="P26" s="145">
        <v>46299</v>
      </c>
      <c r="Q26" s="19"/>
      <c r="R26" s="19"/>
      <c r="S26" s="19"/>
    </row>
    <row r="27" spans="1:19" x14ac:dyDescent="0.3">
      <c r="A27" s="212">
        <v>733</v>
      </c>
      <c r="B27" s="103" t="s">
        <v>4294</v>
      </c>
      <c r="C27" s="103" t="s">
        <v>5152</v>
      </c>
      <c r="D27" s="204" t="s">
        <v>5153</v>
      </c>
      <c r="E27" s="103" t="s">
        <v>4302</v>
      </c>
      <c r="F27" s="204">
        <v>1110462842</v>
      </c>
      <c r="G27" s="240" t="s">
        <v>89</v>
      </c>
      <c r="H27" s="235">
        <v>1473</v>
      </c>
      <c r="I27" s="148">
        <v>46129</v>
      </c>
      <c r="J27" s="204" t="str">
        <f>+D27</f>
        <v>18.000.000</v>
      </c>
      <c r="K27" s="143">
        <v>46174</v>
      </c>
      <c r="L27" s="144"/>
      <c r="M27" s="141"/>
      <c r="N27" s="250" t="str">
        <f t="shared" si="6"/>
        <v>18.000.000</v>
      </c>
      <c r="O27" s="143"/>
      <c r="P27" s="145" t="s">
        <v>1537</v>
      </c>
      <c r="Q27" s="19"/>
      <c r="R27" s="19"/>
      <c r="S27" s="19"/>
    </row>
    <row r="28" spans="1:19" x14ac:dyDescent="0.3">
      <c r="A28" s="235">
        <v>734</v>
      </c>
      <c r="B28" s="15" t="s">
        <v>4262</v>
      </c>
      <c r="C28" s="203" t="s">
        <v>769</v>
      </c>
      <c r="D28" s="204">
        <v>31500000</v>
      </c>
      <c r="E28" s="103" t="s">
        <v>4306</v>
      </c>
      <c r="F28" s="204">
        <v>1110511421</v>
      </c>
      <c r="G28" s="243" t="s">
        <v>89</v>
      </c>
      <c r="H28" s="235">
        <v>1474</v>
      </c>
      <c r="I28" s="143">
        <v>46129</v>
      </c>
      <c r="J28" s="205">
        <v>90000000</v>
      </c>
      <c r="K28" s="143">
        <v>46174</v>
      </c>
      <c r="L28" s="144">
        <v>46177</v>
      </c>
      <c r="M28" s="141">
        <v>2023</v>
      </c>
      <c r="N28" s="250">
        <f>+D28</f>
        <v>31500000</v>
      </c>
      <c r="O28" s="143">
        <v>46184</v>
      </c>
      <c r="P28" s="145">
        <v>46386</v>
      </c>
      <c r="Q28" s="19"/>
      <c r="R28" s="19"/>
      <c r="S28" s="19"/>
    </row>
    <row r="29" spans="1:19" x14ac:dyDescent="0.3">
      <c r="A29" s="235">
        <v>735</v>
      </c>
      <c r="B29" s="15" t="s">
        <v>4227</v>
      </c>
      <c r="C29" s="203" t="s">
        <v>274</v>
      </c>
      <c r="D29" s="204">
        <v>21700000</v>
      </c>
      <c r="E29" s="103" t="s">
        <v>4311</v>
      </c>
      <c r="F29" s="204">
        <v>1234640793</v>
      </c>
      <c r="G29" s="243" t="s">
        <v>89</v>
      </c>
      <c r="H29" s="235">
        <v>1476</v>
      </c>
      <c r="I29" s="143">
        <v>46129</v>
      </c>
      <c r="J29" s="204">
        <v>434000000</v>
      </c>
      <c r="K29" s="143">
        <v>46174</v>
      </c>
      <c r="L29" s="144">
        <v>46176</v>
      </c>
      <c r="M29" s="141">
        <v>2014</v>
      </c>
      <c r="N29" s="250">
        <f t="shared" ref="N29:N30" si="7">+D29</f>
        <v>21700000</v>
      </c>
      <c r="O29" s="143">
        <v>46179</v>
      </c>
      <c r="P29" s="145">
        <v>46386</v>
      </c>
      <c r="Q29" s="19"/>
      <c r="R29" s="19"/>
      <c r="S29" s="19"/>
    </row>
    <row r="30" spans="1:19" x14ac:dyDescent="0.3">
      <c r="A30" s="235">
        <v>736</v>
      </c>
      <c r="B30" s="15" t="s">
        <v>3771</v>
      </c>
      <c r="C30" s="228" t="s">
        <v>5154</v>
      </c>
      <c r="D30" s="215">
        <v>29678418</v>
      </c>
      <c r="E30" s="15" t="s">
        <v>4316</v>
      </c>
      <c r="F30" s="217">
        <v>1110520126</v>
      </c>
      <c r="G30" s="243" t="s">
        <v>49</v>
      </c>
      <c r="H30" s="235">
        <v>1475</v>
      </c>
      <c r="I30" s="143">
        <v>46129</v>
      </c>
      <c r="J30" s="217">
        <v>296994390</v>
      </c>
      <c r="K30" s="143">
        <v>46174</v>
      </c>
      <c r="L30" s="144">
        <v>46176</v>
      </c>
      <c r="M30" s="141">
        <v>2015</v>
      </c>
      <c r="N30" s="250">
        <f t="shared" si="7"/>
        <v>29678418</v>
      </c>
      <c r="O30" s="143">
        <v>46195</v>
      </c>
      <c r="P30" s="143">
        <v>46386</v>
      </c>
      <c r="Q30" s="19"/>
      <c r="R30" s="19"/>
      <c r="S30" s="19"/>
    </row>
    <row r="31" spans="1:19" x14ac:dyDescent="0.3">
      <c r="A31" s="235">
        <v>737</v>
      </c>
      <c r="B31" s="103" t="s">
        <v>4321</v>
      </c>
      <c r="C31" s="203" t="s">
        <v>4322</v>
      </c>
      <c r="D31" s="204">
        <v>22500000</v>
      </c>
      <c r="E31" s="103" t="s">
        <v>4323</v>
      </c>
      <c r="F31" s="204">
        <v>1110458705</v>
      </c>
      <c r="G31" s="243" t="s">
        <v>89</v>
      </c>
      <c r="H31" s="235">
        <v>1615</v>
      </c>
      <c r="I31" s="143">
        <v>46168</v>
      </c>
      <c r="J31" s="205">
        <v>22500000</v>
      </c>
      <c r="K31" s="143">
        <v>46174</v>
      </c>
      <c r="L31" s="144">
        <v>46176</v>
      </c>
      <c r="M31" s="141">
        <v>2016</v>
      </c>
      <c r="N31" s="250">
        <v>22500000</v>
      </c>
      <c r="O31" s="143">
        <v>46184</v>
      </c>
      <c r="P31" s="145">
        <v>46336</v>
      </c>
      <c r="Q31" s="19"/>
      <c r="R31" s="19"/>
      <c r="S31" s="19"/>
    </row>
    <row r="32" spans="1:19" x14ac:dyDescent="0.3">
      <c r="A32" s="235">
        <v>738</v>
      </c>
      <c r="B32" s="103" t="s">
        <v>4328</v>
      </c>
      <c r="C32" s="203" t="s">
        <v>790</v>
      </c>
      <c r="D32" s="204">
        <v>212106730</v>
      </c>
      <c r="E32" s="103" t="s">
        <v>4330</v>
      </c>
      <c r="F32" s="204" t="s">
        <v>4331</v>
      </c>
      <c r="G32" s="243" t="s">
        <v>89</v>
      </c>
      <c r="H32" s="235">
        <v>1437</v>
      </c>
      <c r="I32" s="143">
        <v>46126</v>
      </c>
      <c r="J32" s="205">
        <f>+D32</f>
        <v>212106730</v>
      </c>
      <c r="K32" s="143">
        <v>46176</v>
      </c>
      <c r="L32" s="144">
        <v>46177</v>
      </c>
      <c r="M32" s="141">
        <v>2024</v>
      </c>
      <c r="N32" s="250">
        <f>+J32</f>
        <v>212106730</v>
      </c>
      <c r="O32" s="143">
        <v>46184</v>
      </c>
      <c r="P32" s="145">
        <v>46275</v>
      </c>
      <c r="Q32" s="19"/>
      <c r="R32" s="19"/>
      <c r="S32" s="19"/>
    </row>
    <row r="33" spans="1:19" x14ac:dyDescent="0.3">
      <c r="A33" s="212">
        <v>739</v>
      </c>
      <c r="B33" s="103" t="s">
        <v>844</v>
      </c>
      <c r="C33" s="103" t="s">
        <v>434</v>
      </c>
      <c r="D33" s="204">
        <v>7995375</v>
      </c>
      <c r="E33" s="284" t="s">
        <v>987</v>
      </c>
      <c r="F33" s="204">
        <v>67001411</v>
      </c>
      <c r="G33" s="240" t="s">
        <v>988</v>
      </c>
      <c r="H33" s="235">
        <v>1629</v>
      </c>
      <c r="I33" s="148">
        <v>46170</v>
      </c>
      <c r="J33" s="204">
        <f t="shared" ref="J33:J45" si="8">+D33</f>
        <v>7995375</v>
      </c>
      <c r="K33" s="143">
        <v>46176</v>
      </c>
      <c r="L33" s="144">
        <v>46271</v>
      </c>
      <c r="M33" s="141">
        <v>2041</v>
      </c>
      <c r="N33" s="250">
        <f t="shared" ref="N33:N45" si="9">+D33</f>
        <v>7995375</v>
      </c>
      <c r="O33" s="143">
        <v>46184</v>
      </c>
      <c r="P33" s="145" t="s">
        <v>4338</v>
      </c>
      <c r="Q33" s="19"/>
      <c r="R33" s="19"/>
      <c r="S33" s="19"/>
    </row>
    <row r="34" spans="1:19" x14ac:dyDescent="0.3">
      <c r="A34" s="212">
        <v>740</v>
      </c>
      <c r="B34" s="103" t="s">
        <v>844</v>
      </c>
      <c r="C34" s="103" t="s">
        <v>434</v>
      </c>
      <c r="D34" s="204">
        <v>7995375</v>
      </c>
      <c r="E34" s="103" t="s">
        <v>852</v>
      </c>
      <c r="F34" s="204">
        <v>1193511610</v>
      </c>
      <c r="G34" s="240" t="s">
        <v>89</v>
      </c>
      <c r="H34" s="235">
        <v>1643</v>
      </c>
      <c r="I34" s="148">
        <v>46170</v>
      </c>
      <c r="J34" s="204">
        <f t="shared" si="8"/>
        <v>7995375</v>
      </c>
      <c r="K34" s="143">
        <v>46176</v>
      </c>
      <c r="L34" s="144">
        <v>46178</v>
      </c>
      <c r="M34" s="141">
        <v>2036</v>
      </c>
      <c r="N34" s="250">
        <f t="shared" si="9"/>
        <v>7995375</v>
      </c>
      <c r="O34" s="143">
        <v>46183</v>
      </c>
      <c r="P34" s="145">
        <v>46274</v>
      </c>
      <c r="Q34" s="19"/>
      <c r="R34" s="19"/>
      <c r="S34" s="19"/>
    </row>
    <row r="35" spans="1:19" x14ac:dyDescent="0.3">
      <c r="A35" s="212">
        <v>741</v>
      </c>
      <c r="B35" s="103" t="s">
        <v>844</v>
      </c>
      <c r="C35" s="103" t="s">
        <v>434</v>
      </c>
      <c r="D35" s="204">
        <v>7995375</v>
      </c>
      <c r="E35" s="284" t="s">
        <v>981</v>
      </c>
      <c r="F35" s="204">
        <v>28914677</v>
      </c>
      <c r="G35" s="240" t="s">
        <v>982</v>
      </c>
      <c r="H35" s="235">
        <v>1630</v>
      </c>
      <c r="I35" s="148">
        <v>46170</v>
      </c>
      <c r="J35" s="204">
        <f t="shared" si="8"/>
        <v>7995375</v>
      </c>
      <c r="K35" s="143">
        <v>46176</v>
      </c>
      <c r="L35" s="144">
        <v>46271</v>
      </c>
      <c r="M35" s="141">
        <v>2042</v>
      </c>
      <c r="N35" s="250">
        <f t="shared" si="9"/>
        <v>7995375</v>
      </c>
      <c r="O35" s="143">
        <v>46183</v>
      </c>
      <c r="P35" s="145">
        <v>46274</v>
      </c>
      <c r="Q35" s="19"/>
      <c r="R35" s="19"/>
      <c r="S35" s="19"/>
    </row>
    <row r="36" spans="1:19" x14ac:dyDescent="0.3">
      <c r="A36" s="212">
        <v>742</v>
      </c>
      <c r="B36" s="103" t="s">
        <v>844</v>
      </c>
      <c r="C36" s="103" t="s">
        <v>434</v>
      </c>
      <c r="D36" s="204">
        <v>7995375</v>
      </c>
      <c r="E36" s="284" t="s">
        <v>904</v>
      </c>
      <c r="F36" s="204">
        <v>1110453084</v>
      </c>
      <c r="G36" s="240" t="s">
        <v>89</v>
      </c>
      <c r="H36" s="235">
        <v>1628</v>
      </c>
      <c r="I36" s="148">
        <v>46170</v>
      </c>
      <c r="J36" s="204">
        <f t="shared" si="8"/>
        <v>7995375</v>
      </c>
      <c r="K36" s="143">
        <v>46176</v>
      </c>
      <c r="L36" s="144">
        <v>46271</v>
      </c>
      <c r="M36" s="141">
        <v>2043</v>
      </c>
      <c r="N36" s="250">
        <f t="shared" si="9"/>
        <v>7995375</v>
      </c>
      <c r="O36" s="143">
        <v>46184</v>
      </c>
      <c r="P36" s="145">
        <v>46275</v>
      </c>
      <c r="Q36" s="19"/>
      <c r="R36" s="19"/>
      <c r="S36" s="19"/>
    </row>
    <row r="37" spans="1:19" x14ac:dyDescent="0.3">
      <c r="A37" s="212">
        <v>743</v>
      </c>
      <c r="B37" s="103" t="s">
        <v>844</v>
      </c>
      <c r="C37" s="103" t="s">
        <v>434</v>
      </c>
      <c r="D37" s="204">
        <v>7995375</v>
      </c>
      <c r="E37" s="284" t="s">
        <v>963</v>
      </c>
      <c r="F37" s="204">
        <v>1005827296</v>
      </c>
      <c r="G37" s="240" t="s">
        <v>240</v>
      </c>
      <c r="H37" s="235">
        <v>1626</v>
      </c>
      <c r="I37" s="148">
        <v>46170</v>
      </c>
      <c r="J37" s="204">
        <f t="shared" si="8"/>
        <v>7995375</v>
      </c>
      <c r="K37" s="143">
        <v>46176</v>
      </c>
      <c r="L37" s="144">
        <v>46271</v>
      </c>
      <c r="M37" s="141">
        <v>2044</v>
      </c>
      <c r="N37" s="250">
        <f t="shared" si="9"/>
        <v>7995375</v>
      </c>
      <c r="O37" s="143">
        <v>46184</v>
      </c>
      <c r="P37" s="145">
        <v>46275</v>
      </c>
      <c r="Q37" s="19"/>
      <c r="R37" s="19"/>
      <c r="S37" s="19"/>
    </row>
    <row r="38" spans="1:19" x14ac:dyDescent="0.3">
      <c r="A38" s="212">
        <v>744</v>
      </c>
      <c r="B38" s="103" t="s">
        <v>844</v>
      </c>
      <c r="C38" s="103" t="s">
        <v>434</v>
      </c>
      <c r="D38" s="204">
        <v>7995375</v>
      </c>
      <c r="E38" s="103" t="s">
        <v>858</v>
      </c>
      <c r="F38" s="204" t="s">
        <v>4346</v>
      </c>
      <c r="G38" s="240" t="s">
        <v>859</v>
      </c>
      <c r="H38" s="235">
        <v>1625</v>
      </c>
      <c r="I38" s="148">
        <v>46170</v>
      </c>
      <c r="J38" s="204">
        <f t="shared" si="8"/>
        <v>7995375</v>
      </c>
      <c r="K38" s="143">
        <v>46176</v>
      </c>
      <c r="L38" s="144">
        <v>46271</v>
      </c>
      <c r="M38" s="141">
        <v>2045</v>
      </c>
      <c r="N38" s="250">
        <f t="shared" si="9"/>
        <v>7995375</v>
      </c>
      <c r="O38" s="143">
        <v>46183</v>
      </c>
      <c r="P38" s="145">
        <v>46274</v>
      </c>
      <c r="Q38" s="19"/>
      <c r="R38" s="19"/>
      <c r="S38" s="19"/>
    </row>
    <row r="39" spans="1:19" x14ac:dyDescent="0.3">
      <c r="A39" s="212">
        <v>745</v>
      </c>
      <c r="B39" s="103" t="s">
        <v>844</v>
      </c>
      <c r="C39" s="103" t="s">
        <v>434</v>
      </c>
      <c r="D39" s="204">
        <v>7995375</v>
      </c>
      <c r="E39" s="284" t="s">
        <v>969</v>
      </c>
      <c r="F39" s="204">
        <v>65777854</v>
      </c>
      <c r="G39" s="240" t="s">
        <v>89</v>
      </c>
      <c r="H39" s="235">
        <v>1632</v>
      </c>
      <c r="I39" s="148">
        <v>46170</v>
      </c>
      <c r="J39" s="204">
        <f t="shared" si="8"/>
        <v>7995375</v>
      </c>
      <c r="K39" s="143">
        <v>46176</v>
      </c>
      <c r="L39" s="144">
        <v>46271</v>
      </c>
      <c r="M39" s="141">
        <v>2046</v>
      </c>
      <c r="N39" s="250">
        <f t="shared" si="9"/>
        <v>7995375</v>
      </c>
      <c r="O39" s="143">
        <v>46183</v>
      </c>
      <c r="P39" s="145">
        <v>46274</v>
      </c>
      <c r="Q39" s="19"/>
      <c r="R39" s="19"/>
      <c r="S39" s="19"/>
    </row>
    <row r="40" spans="1:19" x14ac:dyDescent="0.3">
      <c r="A40" s="212">
        <v>746</v>
      </c>
      <c r="B40" s="103" t="s">
        <v>844</v>
      </c>
      <c r="C40" s="103" t="s">
        <v>434</v>
      </c>
      <c r="D40" s="204">
        <v>7995375</v>
      </c>
      <c r="E40" s="284" t="s">
        <v>915</v>
      </c>
      <c r="F40" s="204">
        <v>52049254</v>
      </c>
      <c r="G40" s="240" t="s">
        <v>170</v>
      </c>
      <c r="H40" s="235">
        <v>1633</v>
      </c>
      <c r="I40" s="148">
        <v>46170</v>
      </c>
      <c r="J40" s="204">
        <f t="shared" si="8"/>
        <v>7995375</v>
      </c>
      <c r="K40" s="143">
        <v>46176</v>
      </c>
      <c r="L40" s="144">
        <v>46271</v>
      </c>
      <c r="M40" s="141">
        <v>2047</v>
      </c>
      <c r="N40" s="250">
        <f t="shared" si="9"/>
        <v>7995375</v>
      </c>
      <c r="O40" s="143">
        <v>46183</v>
      </c>
      <c r="P40" s="145">
        <v>46274</v>
      </c>
      <c r="Q40" s="19"/>
      <c r="R40" s="19"/>
      <c r="S40" s="19"/>
    </row>
    <row r="41" spans="1:19" x14ac:dyDescent="0.3">
      <c r="A41" s="212">
        <v>747</v>
      </c>
      <c r="B41" s="103" t="s">
        <v>844</v>
      </c>
      <c r="C41" s="103" t="s">
        <v>434</v>
      </c>
      <c r="D41" s="204">
        <v>7995375</v>
      </c>
      <c r="E41" s="284" t="s">
        <v>974</v>
      </c>
      <c r="F41" s="204">
        <v>1088308527</v>
      </c>
      <c r="G41" s="240" t="s">
        <v>975</v>
      </c>
      <c r="H41" s="235">
        <v>1627</v>
      </c>
      <c r="I41" s="148">
        <v>46170</v>
      </c>
      <c r="J41" s="204">
        <f t="shared" si="8"/>
        <v>7995375</v>
      </c>
      <c r="K41" s="143">
        <v>46176</v>
      </c>
      <c r="L41" s="144">
        <v>46177</v>
      </c>
      <c r="M41" s="141">
        <v>2025</v>
      </c>
      <c r="N41" s="250">
        <f t="shared" si="9"/>
        <v>7995375</v>
      </c>
      <c r="O41" s="143">
        <v>46183</v>
      </c>
      <c r="P41" s="145">
        <v>46274</v>
      </c>
      <c r="Q41" s="19"/>
      <c r="R41" s="19"/>
      <c r="S41" s="19"/>
    </row>
    <row r="42" spans="1:19" x14ac:dyDescent="0.3">
      <c r="A42" s="212">
        <v>748</v>
      </c>
      <c r="B42" s="103" t="s">
        <v>844</v>
      </c>
      <c r="C42" s="103" t="s">
        <v>434</v>
      </c>
      <c r="D42" s="204">
        <v>7995375</v>
      </c>
      <c r="E42" s="284" t="s">
        <v>909</v>
      </c>
      <c r="F42" s="204">
        <v>1110597882</v>
      </c>
      <c r="G42" s="240" t="s">
        <v>89</v>
      </c>
      <c r="H42" s="235">
        <v>1631</v>
      </c>
      <c r="I42" s="148">
        <v>46170</v>
      </c>
      <c r="J42" s="204">
        <f t="shared" si="8"/>
        <v>7995375</v>
      </c>
      <c r="K42" s="143">
        <v>46176</v>
      </c>
      <c r="L42" s="144">
        <v>46271</v>
      </c>
      <c r="M42" s="141">
        <v>2048</v>
      </c>
      <c r="N42" s="250">
        <f t="shared" si="9"/>
        <v>7995375</v>
      </c>
      <c r="O42" s="143">
        <v>46183</v>
      </c>
      <c r="P42" s="145">
        <v>46274</v>
      </c>
      <c r="Q42" s="19"/>
      <c r="R42" s="19"/>
      <c r="S42" s="19"/>
    </row>
    <row r="43" spans="1:19" x14ac:dyDescent="0.3">
      <c r="A43" s="212">
        <v>749</v>
      </c>
      <c r="B43" s="103" t="s">
        <v>844</v>
      </c>
      <c r="C43" s="103" t="s">
        <v>434</v>
      </c>
      <c r="D43" s="204">
        <v>7995375</v>
      </c>
      <c r="E43" s="284" t="s">
        <v>922</v>
      </c>
      <c r="F43" s="204">
        <v>1110552026</v>
      </c>
      <c r="G43" s="240" t="s">
        <v>89</v>
      </c>
      <c r="H43" s="235">
        <v>1634</v>
      </c>
      <c r="I43" s="148">
        <v>46170</v>
      </c>
      <c r="J43" s="204">
        <f t="shared" si="8"/>
        <v>7995375</v>
      </c>
      <c r="K43" s="143">
        <v>46176</v>
      </c>
      <c r="L43" s="144">
        <v>46271</v>
      </c>
      <c r="M43" s="141">
        <v>2049</v>
      </c>
      <c r="N43" s="250">
        <f t="shared" si="9"/>
        <v>7995375</v>
      </c>
      <c r="O43" s="143">
        <v>46184</v>
      </c>
      <c r="P43" s="145">
        <v>46275</v>
      </c>
      <c r="Q43" s="19"/>
      <c r="R43" s="19"/>
      <c r="S43" s="19"/>
    </row>
    <row r="44" spans="1:19" x14ac:dyDescent="0.3">
      <c r="A44" s="212">
        <v>750</v>
      </c>
      <c r="B44" s="103" t="s">
        <v>844</v>
      </c>
      <c r="C44" s="103" t="s">
        <v>434</v>
      </c>
      <c r="D44" s="204">
        <v>7995375</v>
      </c>
      <c r="E44" s="103" t="s">
        <v>845</v>
      </c>
      <c r="F44" s="204">
        <v>1234643097</v>
      </c>
      <c r="G44" s="240" t="s">
        <v>89</v>
      </c>
      <c r="H44" s="235">
        <v>1635</v>
      </c>
      <c r="I44" s="148">
        <v>46170</v>
      </c>
      <c r="J44" s="204">
        <f t="shared" si="8"/>
        <v>7995375</v>
      </c>
      <c r="K44" s="143">
        <v>46176</v>
      </c>
      <c r="L44" s="144">
        <v>46271</v>
      </c>
      <c r="M44" s="141">
        <v>2050</v>
      </c>
      <c r="N44" s="250">
        <f t="shared" si="9"/>
        <v>7995375</v>
      </c>
      <c r="O44" s="143">
        <v>46183</v>
      </c>
      <c r="P44" s="145">
        <v>46274</v>
      </c>
      <c r="Q44" s="19"/>
      <c r="R44" s="19"/>
      <c r="S44" s="19"/>
    </row>
    <row r="45" spans="1:19" x14ac:dyDescent="0.3">
      <c r="A45" s="212">
        <v>751</v>
      </c>
      <c r="B45" s="103" t="s">
        <v>844</v>
      </c>
      <c r="C45" s="103" t="s">
        <v>434</v>
      </c>
      <c r="D45" s="204">
        <v>7995375</v>
      </c>
      <c r="E45" s="284" t="s">
        <v>957</v>
      </c>
      <c r="F45" s="204">
        <v>28978647</v>
      </c>
      <c r="G45" s="240" t="s">
        <v>240</v>
      </c>
      <c r="H45" s="235">
        <v>1636</v>
      </c>
      <c r="I45" s="148">
        <v>46170</v>
      </c>
      <c r="J45" s="204">
        <f t="shared" si="8"/>
        <v>7995375</v>
      </c>
      <c r="K45" s="143">
        <v>46176</v>
      </c>
      <c r="L45" s="144">
        <v>46271</v>
      </c>
      <c r="M45" s="141">
        <v>2051</v>
      </c>
      <c r="N45" s="250">
        <f t="shared" si="9"/>
        <v>7995375</v>
      </c>
      <c r="O45" s="143">
        <v>46183</v>
      </c>
      <c r="P45" s="145">
        <v>46274</v>
      </c>
      <c r="Q45" s="19"/>
      <c r="R45" s="19"/>
      <c r="S45" s="19"/>
    </row>
    <row r="46" spans="1:19" x14ac:dyDescent="0.3">
      <c r="A46" s="216">
        <v>752</v>
      </c>
      <c r="B46" s="15" t="s">
        <v>4363</v>
      </c>
      <c r="C46" s="203" t="s">
        <v>1473</v>
      </c>
      <c r="D46" s="204">
        <v>25600000</v>
      </c>
      <c r="E46" s="103" t="s">
        <v>4364</v>
      </c>
      <c r="F46" s="204">
        <v>39559889</v>
      </c>
      <c r="G46" s="243" t="s">
        <v>1797</v>
      </c>
      <c r="H46" s="235">
        <v>1286</v>
      </c>
      <c r="I46" s="143">
        <v>46087</v>
      </c>
      <c r="J46" s="205">
        <v>1068800000</v>
      </c>
      <c r="K46" s="143">
        <v>46176</v>
      </c>
      <c r="L46" s="144">
        <v>46177</v>
      </c>
      <c r="M46" s="141">
        <v>2026</v>
      </c>
      <c r="N46" s="250">
        <v>25600000</v>
      </c>
      <c r="O46" s="143"/>
      <c r="P46" s="145" t="s">
        <v>4366</v>
      </c>
      <c r="Q46" s="19"/>
      <c r="R46" s="19"/>
      <c r="S46" s="19"/>
    </row>
    <row r="47" spans="1:19" x14ac:dyDescent="0.3">
      <c r="A47" s="209">
        <v>753</v>
      </c>
      <c r="B47" s="142" t="s">
        <v>5155</v>
      </c>
      <c r="C47" s="203" t="s">
        <v>1114</v>
      </c>
      <c r="D47" s="204">
        <v>300000000</v>
      </c>
      <c r="E47" s="103" t="s">
        <v>1115</v>
      </c>
      <c r="F47" s="204">
        <v>800250023</v>
      </c>
      <c r="G47" s="243" t="s">
        <v>89</v>
      </c>
      <c r="H47" s="235">
        <v>1647</v>
      </c>
      <c r="I47" s="143">
        <v>46171</v>
      </c>
      <c r="J47" s="204">
        <f t="shared" ref="J47" si="10">+D47</f>
        <v>300000000</v>
      </c>
      <c r="K47" s="143">
        <v>46177</v>
      </c>
      <c r="L47" s="144">
        <v>46177</v>
      </c>
      <c r="M47" s="141">
        <v>2027</v>
      </c>
      <c r="N47" s="250">
        <f t="shared" ref="N47:N56" si="11">+D47</f>
        <v>300000000</v>
      </c>
      <c r="O47" s="143">
        <v>46177</v>
      </c>
      <c r="P47" s="145">
        <v>46298</v>
      </c>
      <c r="Q47" s="19"/>
      <c r="R47" s="19"/>
      <c r="S47" s="19"/>
    </row>
    <row r="48" spans="1:19" x14ac:dyDescent="0.3">
      <c r="A48" s="216">
        <v>754</v>
      </c>
      <c r="B48" s="15" t="s">
        <v>3616</v>
      </c>
      <c r="C48" s="203" t="s">
        <v>1440</v>
      </c>
      <c r="D48" s="215">
        <v>25650000</v>
      </c>
      <c r="E48" s="15" t="s">
        <v>4371</v>
      </c>
      <c r="F48" s="217">
        <v>1006116486</v>
      </c>
      <c r="G48" s="243" t="s">
        <v>89</v>
      </c>
      <c r="H48" s="235">
        <v>1285</v>
      </c>
      <c r="I48" s="143">
        <v>46087</v>
      </c>
      <c r="J48" s="205">
        <v>1427850000</v>
      </c>
      <c r="K48" s="143">
        <v>46178</v>
      </c>
      <c r="L48" s="144">
        <v>46178</v>
      </c>
      <c r="M48" s="141">
        <v>2037</v>
      </c>
      <c r="N48" s="250">
        <f t="shared" si="11"/>
        <v>25650000</v>
      </c>
      <c r="O48" s="143">
        <v>46182</v>
      </c>
      <c r="P48" s="145">
        <v>46273</v>
      </c>
      <c r="Q48" s="19"/>
      <c r="R48" s="19"/>
      <c r="S48" s="19"/>
    </row>
    <row r="49" spans="1:19" x14ac:dyDescent="0.3">
      <c r="A49" s="216">
        <v>755</v>
      </c>
      <c r="B49" s="15" t="s">
        <v>2732</v>
      </c>
      <c r="C49" s="203" t="s">
        <v>5150</v>
      </c>
      <c r="D49" s="215">
        <v>9450000</v>
      </c>
      <c r="E49" s="15" t="s">
        <v>4376</v>
      </c>
      <c r="F49" s="215">
        <v>1020787886</v>
      </c>
      <c r="G49" s="243" t="s">
        <v>4936</v>
      </c>
      <c r="H49" s="235">
        <v>1289</v>
      </c>
      <c r="I49" s="143">
        <v>46087</v>
      </c>
      <c r="J49" s="205">
        <v>1578150000</v>
      </c>
      <c r="K49" s="143">
        <v>46178</v>
      </c>
      <c r="L49" s="144"/>
      <c r="M49" s="141"/>
      <c r="N49" s="250">
        <f t="shared" si="11"/>
        <v>9450000</v>
      </c>
      <c r="O49" s="143"/>
      <c r="P49" s="145" t="s">
        <v>892</v>
      </c>
      <c r="Q49" s="19"/>
      <c r="R49" s="19"/>
      <c r="S49" s="19"/>
    </row>
    <row r="50" spans="1:19" x14ac:dyDescent="0.3">
      <c r="A50" s="216">
        <v>756</v>
      </c>
      <c r="B50" s="15" t="s">
        <v>2732</v>
      </c>
      <c r="C50" s="203" t="s">
        <v>5150</v>
      </c>
      <c r="D50" s="215">
        <v>9450000</v>
      </c>
      <c r="E50" s="15" t="s">
        <v>4381</v>
      </c>
      <c r="F50" s="215">
        <v>65762894</v>
      </c>
      <c r="G50" s="243" t="s">
        <v>89</v>
      </c>
      <c r="H50" s="235">
        <v>1289</v>
      </c>
      <c r="I50" s="143">
        <v>46087</v>
      </c>
      <c r="J50" s="205">
        <v>1578150000</v>
      </c>
      <c r="K50" s="143">
        <v>46178</v>
      </c>
      <c r="L50" s="144"/>
      <c r="M50" s="141"/>
      <c r="N50" s="250">
        <f t="shared" si="11"/>
        <v>9450000</v>
      </c>
      <c r="O50" s="143">
        <v>46199</v>
      </c>
      <c r="P50" s="145">
        <v>46290</v>
      </c>
      <c r="Q50" s="19"/>
      <c r="R50" s="19"/>
      <c r="S50" s="19"/>
    </row>
    <row r="51" spans="1:19" x14ac:dyDescent="0.3">
      <c r="A51" s="216">
        <v>757</v>
      </c>
      <c r="B51" s="15" t="s">
        <v>1945</v>
      </c>
      <c r="C51" s="203" t="s">
        <v>1440</v>
      </c>
      <c r="D51" s="204">
        <v>46200000</v>
      </c>
      <c r="E51" s="103" t="s">
        <v>4386</v>
      </c>
      <c r="F51" s="204">
        <v>405358</v>
      </c>
      <c r="G51" s="243" t="s">
        <v>4387</v>
      </c>
      <c r="H51" s="235">
        <v>1291</v>
      </c>
      <c r="I51" s="143">
        <v>46087</v>
      </c>
      <c r="J51" s="205">
        <v>589050000</v>
      </c>
      <c r="K51" s="143">
        <v>46178</v>
      </c>
      <c r="L51" s="144">
        <v>46191</v>
      </c>
      <c r="M51" s="141">
        <v>2073</v>
      </c>
      <c r="N51" s="250">
        <f t="shared" si="11"/>
        <v>46200000</v>
      </c>
      <c r="O51" s="143">
        <v>46190</v>
      </c>
      <c r="P51" s="145">
        <v>46311</v>
      </c>
      <c r="Q51" s="19"/>
      <c r="R51" s="19"/>
      <c r="S51" s="19"/>
    </row>
    <row r="52" spans="1:19" x14ac:dyDescent="0.3">
      <c r="A52" s="235">
        <v>758</v>
      </c>
      <c r="B52" s="15" t="s">
        <v>3771</v>
      </c>
      <c r="C52" s="228" t="s">
        <v>5154</v>
      </c>
      <c r="D52" s="215">
        <v>29678418</v>
      </c>
      <c r="E52" s="15" t="s">
        <v>4392</v>
      </c>
      <c r="F52" s="217">
        <v>1109069223</v>
      </c>
      <c r="G52" s="243" t="s">
        <v>2365</v>
      </c>
      <c r="H52" s="235">
        <v>1475</v>
      </c>
      <c r="I52" s="143">
        <v>46129</v>
      </c>
      <c r="J52" s="217">
        <v>296994390</v>
      </c>
      <c r="K52" s="143">
        <v>46178</v>
      </c>
      <c r="L52" s="144">
        <v>46184</v>
      </c>
      <c r="M52" s="141">
        <v>2055</v>
      </c>
      <c r="N52" s="250">
        <f t="shared" si="11"/>
        <v>29678418</v>
      </c>
      <c r="O52" s="143">
        <v>46199</v>
      </c>
      <c r="P52" s="143">
        <v>46386</v>
      </c>
      <c r="Q52" s="19"/>
      <c r="R52" s="19"/>
      <c r="S52" s="19"/>
    </row>
    <row r="53" spans="1:19" x14ac:dyDescent="0.3">
      <c r="A53" s="235">
        <v>759</v>
      </c>
      <c r="B53" s="15" t="s">
        <v>3622</v>
      </c>
      <c r="C53" s="203" t="s">
        <v>769</v>
      </c>
      <c r="D53" s="215">
        <v>12600000</v>
      </c>
      <c r="E53" s="15" t="s">
        <v>4397</v>
      </c>
      <c r="F53" s="217">
        <v>1106780791</v>
      </c>
      <c r="G53" s="243" t="s">
        <v>1671</v>
      </c>
      <c r="H53" s="235">
        <v>1294</v>
      </c>
      <c r="I53" s="143">
        <v>46087</v>
      </c>
      <c r="J53" s="217">
        <v>321300000</v>
      </c>
      <c r="K53" s="143">
        <v>46178</v>
      </c>
      <c r="L53" s="144">
        <v>46185</v>
      </c>
      <c r="M53" s="141">
        <v>2062</v>
      </c>
      <c r="N53" s="250">
        <f t="shared" si="11"/>
        <v>12600000</v>
      </c>
      <c r="O53" s="143">
        <v>46197</v>
      </c>
      <c r="P53" s="145">
        <v>46257</v>
      </c>
      <c r="Q53" s="19"/>
      <c r="R53" s="19"/>
      <c r="S53" s="19"/>
    </row>
    <row r="54" spans="1:19" x14ac:dyDescent="0.3">
      <c r="A54" s="216">
        <v>760</v>
      </c>
      <c r="B54" s="15" t="s">
        <v>4402</v>
      </c>
      <c r="C54" s="203" t="s">
        <v>5150</v>
      </c>
      <c r="D54" s="215">
        <v>6900000</v>
      </c>
      <c r="E54" s="15" t="s">
        <v>4403</v>
      </c>
      <c r="F54" s="215">
        <v>1110464081</v>
      </c>
      <c r="G54" s="243" t="s">
        <v>89</v>
      </c>
      <c r="H54" s="235">
        <v>1295</v>
      </c>
      <c r="I54" s="143">
        <v>46087</v>
      </c>
      <c r="J54" s="205">
        <v>703800000</v>
      </c>
      <c r="K54" s="143">
        <v>46178</v>
      </c>
      <c r="L54" s="144">
        <v>46184</v>
      </c>
      <c r="M54" s="141">
        <v>2056</v>
      </c>
      <c r="N54" s="250">
        <f t="shared" si="11"/>
        <v>6900000</v>
      </c>
      <c r="O54" s="143">
        <v>46197</v>
      </c>
      <c r="P54" s="145">
        <v>46257</v>
      </c>
      <c r="Q54" s="19"/>
      <c r="R54" s="19"/>
      <c r="S54" s="19"/>
    </row>
    <row r="55" spans="1:19" x14ac:dyDescent="0.3">
      <c r="A55" s="212">
        <v>761</v>
      </c>
      <c r="B55" s="103" t="s">
        <v>4408</v>
      </c>
      <c r="C55" s="103" t="s">
        <v>278</v>
      </c>
      <c r="D55" s="204">
        <v>612000000</v>
      </c>
      <c r="E55" s="103" t="s">
        <v>279</v>
      </c>
      <c r="F55" s="204" t="s">
        <v>280</v>
      </c>
      <c r="G55" s="240" t="s">
        <v>89</v>
      </c>
      <c r="H55" s="235">
        <v>1641</v>
      </c>
      <c r="I55" s="148">
        <v>46170</v>
      </c>
      <c r="J55" s="204">
        <f t="shared" ref="J55:J56" si="12">+D55</f>
        <v>612000000</v>
      </c>
      <c r="K55" s="143">
        <v>46184</v>
      </c>
      <c r="L55" s="144"/>
      <c r="M55" s="141"/>
      <c r="N55" s="250">
        <f t="shared" si="11"/>
        <v>612000000</v>
      </c>
      <c r="O55" s="143">
        <v>46185</v>
      </c>
      <c r="P55" s="145">
        <v>46276</v>
      </c>
      <c r="Q55" s="19"/>
      <c r="R55" s="19"/>
      <c r="S55" s="19"/>
    </row>
    <row r="56" spans="1:19" x14ac:dyDescent="0.3">
      <c r="A56" s="212">
        <v>762</v>
      </c>
      <c r="B56" s="103" t="s">
        <v>324</v>
      </c>
      <c r="C56" s="103" t="s">
        <v>325</v>
      </c>
      <c r="D56" s="204">
        <v>262132021</v>
      </c>
      <c r="E56" s="103" t="s">
        <v>326</v>
      </c>
      <c r="F56" s="204" t="s">
        <v>327</v>
      </c>
      <c r="G56" s="240" t="s">
        <v>89</v>
      </c>
      <c r="H56" s="235">
        <v>1606</v>
      </c>
      <c r="I56" s="148">
        <v>46167</v>
      </c>
      <c r="J56" s="204">
        <f t="shared" si="12"/>
        <v>262132021</v>
      </c>
      <c r="K56" s="143">
        <v>46184</v>
      </c>
      <c r="L56" s="144"/>
      <c r="M56" s="141"/>
      <c r="N56" s="250">
        <f t="shared" si="11"/>
        <v>262132021</v>
      </c>
      <c r="O56" s="143">
        <v>46184</v>
      </c>
      <c r="P56" s="145">
        <v>46226</v>
      </c>
      <c r="Q56" s="19"/>
      <c r="R56" s="19"/>
      <c r="S56" s="19"/>
    </row>
    <row r="57" spans="1:19" x14ac:dyDescent="0.3">
      <c r="A57" s="235">
        <v>763</v>
      </c>
      <c r="B57" s="103" t="s">
        <v>153</v>
      </c>
      <c r="C57" s="203" t="s">
        <v>4416</v>
      </c>
      <c r="D57" s="204">
        <v>10333155</v>
      </c>
      <c r="E57" s="103" t="s">
        <v>4417</v>
      </c>
      <c r="F57" s="204">
        <v>1105690925</v>
      </c>
      <c r="G57" s="243" t="s">
        <v>1274</v>
      </c>
      <c r="H57" s="235">
        <v>1585</v>
      </c>
      <c r="I57" s="143">
        <v>46157</v>
      </c>
      <c r="J57" s="205">
        <v>11833155</v>
      </c>
      <c r="K57" s="143">
        <v>46157</v>
      </c>
      <c r="L57" s="144"/>
      <c r="M57" s="141"/>
      <c r="N57" s="250">
        <f>+D57</f>
        <v>10333155</v>
      </c>
      <c r="O57" s="143">
        <v>46185</v>
      </c>
      <c r="P57" s="145">
        <v>46276</v>
      </c>
      <c r="Q57" s="19"/>
      <c r="R57" s="19"/>
      <c r="S57" s="19"/>
    </row>
    <row r="58" spans="1:19" x14ac:dyDescent="0.3">
      <c r="A58" s="212">
        <v>764</v>
      </c>
      <c r="B58" s="103" t="s">
        <v>661</v>
      </c>
      <c r="C58" s="103" t="s">
        <v>662</v>
      </c>
      <c r="D58" s="204">
        <v>15090300</v>
      </c>
      <c r="E58" s="103" t="s">
        <v>663</v>
      </c>
      <c r="F58" s="204" t="s">
        <v>664</v>
      </c>
      <c r="G58" s="240" t="s">
        <v>170</v>
      </c>
      <c r="H58" s="235">
        <v>1657</v>
      </c>
      <c r="I58" s="148">
        <v>46182</v>
      </c>
      <c r="J58" s="204">
        <f t="shared" ref="J58:J60" si="13">+D58</f>
        <v>15090300</v>
      </c>
      <c r="K58" s="143">
        <v>46185</v>
      </c>
      <c r="L58" s="144">
        <v>46189</v>
      </c>
      <c r="M58" s="141">
        <v>2069</v>
      </c>
      <c r="N58" s="250">
        <f t="shared" ref="N58:N60" si="14">+D58</f>
        <v>15090300</v>
      </c>
      <c r="O58" s="143">
        <v>46191</v>
      </c>
      <c r="P58" s="145">
        <v>46282</v>
      </c>
      <c r="Q58" s="19"/>
      <c r="R58" s="19"/>
      <c r="S58" s="19"/>
    </row>
    <row r="59" spans="1:19" x14ac:dyDescent="0.3">
      <c r="A59" s="212">
        <v>765</v>
      </c>
      <c r="B59" s="103" t="s">
        <v>866</v>
      </c>
      <c r="C59" s="103" t="s">
        <v>867</v>
      </c>
      <c r="D59" s="204">
        <v>12254475</v>
      </c>
      <c r="E59" s="103" t="s">
        <v>868</v>
      </c>
      <c r="F59" s="204">
        <v>65764100</v>
      </c>
      <c r="G59" s="240" t="s">
        <v>89</v>
      </c>
      <c r="H59" s="235">
        <v>1658</v>
      </c>
      <c r="I59" s="148">
        <v>46182</v>
      </c>
      <c r="J59" s="204">
        <f t="shared" si="13"/>
        <v>12254475</v>
      </c>
      <c r="K59" s="143">
        <v>46185</v>
      </c>
      <c r="L59" s="144" t="s">
        <v>5156</v>
      </c>
      <c r="M59" s="141">
        <v>2068</v>
      </c>
      <c r="N59" s="250">
        <f t="shared" si="14"/>
        <v>12254475</v>
      </c>
      <c r="O59" s="143">
        <v>46192</v>
      </c>
      <c r="P59" s="145">
        <v>46283</v>
      </c>
      <c r="Q59" s="19"/>
      <c r="R59" s="19"/>
      <c r="S59" s="19"/>
    </row>
    <row r="60" spans="1:19" x14ac:dyDescent="0.3">
      <c r="A60" s="212">
        <v>766</v>
      </c>
      <c r="B60" s="103" t="s">
        <v>844</v>
      </c>
      <c r="C60" s="103" t="s">
        <v>434</v>
      </c>
      <c r="D60" s="204">
        <v>7995375</v>
      </c>
      <c r="E60" s="284" t="s">
        <v>994</v>
      </c>
      <c r="F60" s="204">
        <v>1005278869</v>
      </c>
      <c r="G60" s="240" t="s">
        <v>995</v>
      </c>
      <c r="H60" s="235">
        <v>1637</v>
      </c>
      <c r="I60" s="148">
        <v>46170</v>
      </c>
      <c r="J60" s="204">
        <f t="shared" si="13"/>
        <v>7995375</v>
      </c>
      <c r="K60" s="143">
        <v>46185</v>
      </c>
      <c r="L60" s="144">
        <v>46185</v>
      </c>
      <c r="M60" s="141">
        <v>2061</v>
      </c>
      <c r="N60" s="250">
        <f t="shared" si="14"/>
        <v>7995375</v>
      </c>
      <c r="O60" s="143">
        <v>46190</v>
      </c>
      <c r="P60" s="145">
        <v>46288</v>
      </c>
      <c r="Q60" s="19"/>
      <c r="R60" s="19"/>
      <c r="S60" s="19"/>
    </row>
    <row r="61" spans="1:19" x14ac:dyDescent="0.3">
      <c r="A61" s="235">
        <v>767</v>
      </c>
      <c r="B61" s="187" t="s">
        <v>4433</v>
      </c>
      <c r="C61" s="203" t="s">
        <v>4434</v>
      </c>
      <c r="D61" s="204">
        <v>23800000</v>
      </c>
      <c r="E61" s="103" t="s">
        <v>4435</v>
      </c>
      <c r="F61" s="204">
        <v>1234641016</v>
      </c>
      <c r="G61" s="243" t="s">
        <v>5157</v>
      </c>
      <c r="H61" s="235">
        <v>1610</v>
      </c>
      <c r="I61" s="143">
        <v>46167</v>
      </c>
      <c r="J61" s="205">
        <v>136000000</v>
      </c>
      <c r="K61" s="143">
        <v>46185</v>
      </c>
      <c r="L61" s="144"/>
      <c r="M61" s="141"/>
      <c r="N61" s="250">
        <f>+D61</f>
        <v>23800000</v>
      </c>
      <c r="O61" s="143"/>
      <c r="P61" s="145">
        <v>46386</v>
      </c>
      <c r="Q61" s="19"/>
      <c r="R61" s="19"/>
      <c r="S61" s="19"/>
    </row>
    <row r="62" spans="1:19" x14ac:dyDescent="0.3">
      <c r="A62" s="212">
        <v>768</v>
      </c>
      <c r="B62" s="103" t="s">
        <v>937</v>
      </c>
      <c r="C62" s="103" t="s">
        <v>876</v>
      </c>
      <c r="D62" s="204">
        <v>7995375</v>
      </c>
      <c r="E62" s="103" t="s">
        <v>1052</v>
      </c>
      <c r="F62" s="204">
        <v>65632947</v>
      </c>
      <c r="G62" s="240" t="s">
        <v>89</v>
      </c>
      <c r="H62" s="235">
        <v>1664</v>
      </c>
      <c r="I62" s="148">
        <v>46189</v>
      </c>
      <c r="J62" s="204">
        <f t="shared" ref="J62:J65" si="15">+D62</f>
        <v>7995375</v>
      </c>
      <c r="K62" s="143">
        <v>46191</v>
      </c>
      <c r="L62" s="144"/>
      <c r="M62" s="141"/>
      <c r="N62" s="250">
        <f t="shared" ref="N62:N65" si="16">+D62</f>
        <v>7995375</v>
      </c>
      <c r="O62" s="143">
        <v>46196</v>
      </c>
      <c r="P62" s="145">
        <v>46287</v>
      </c>
      <c r="Q62" s="19"/>
      <c r="R62" s="19"/>
      <c r="S62" s="19"/>
    </row>
    <row r="63" spans="1:19" x14ac:dyDescent="0.3">
      <c r="A63" s="212">
        <v>769</v>
      </c>
      <c r="B63" s="103" t="s">
        <v>937</v>
      </c>
      <c r="C63" s="103" t="s">
        <v>876</v>
      </c>
      <c r="D63" s="204">
        <v>7995375</v>
      </c>
      <c r="E63" s="103" t="s">
        <v>4442</v>
      </c>
      <c r="F63" s="204">
        <v>1110538424</v>
      </c>
      <c r="G63" s="240" t="s">
        <v>89</v>
      </c>
      <c r="H63" s="235">
        <v>1662</v>
      </c>
      <c r="I63" s="148">
        <v>46189</v>
      </c>
      <c r="J63" s="204">
        <f t="shared" si="15"/>
        <v>7995375</v>
      </c>
      <c r="K63" s="143">
        <v>46191</v>
      </c>
      <c r="L63" s="144"/>
      <c r="M63" s="141"/>
      <c r="N63" s="250">
        <f t="shared" si="16"/>
        <v>7995375</v>
      </c>
      <c r="O63" s="143">
        <v>46196</v>
      </c>
      <c r="P63" s="145">
        <v>46287</v>
      </c>
      <c r="Q63" s="19"/>
      <c r="R63" s="19"/>
      <c r="S63" s="19"/>
    </row>
    <row r="64" spans="1:19" x14ac:dyDescent="0.3">
      <c r="A64" s="212">
        <v>770</v>
      </c>
      <c r="B64" s="103" t="s">
        <v>937</v>
      </c>
      <c r="C64" s="103" t="s">
        <v>876</v>
      </c>
      <c r="D64" s="204">
        <v>7995375</v>
      </c>
      <c r="E64" s="103" t="s">
        <v>945</v>
      </c>
      <c r="F64" s="204">
        <v>1032096332</v>
      </c>
      <c r="G64" s="240" t="s">
        <v>89</v>
      </c>
      <c r="H64" s="235">
        <v>1663</v>
      </c>
      <c r="I64" s="148">
        <v>46189</v>
      </c>
      <c r="J64" s="204">
        <f t="shared" si="15"/>
        <v>7995375</v>
      </c>
      <c r="K64" s="143">
        <v>46191</v>
      </c>
      <c r="L64" s="144"/>
      <c r="M64" s="141"/>
      <c r="N64" s="250">
        <f t="shared" si="16"/>
        <v>7995375</v>
      </c>
      <c r="O64" s="143">
        <v>46196</v>
      </c>
      <c r="P64" s="145">
        <v>46287</v>
      </c>
      <c r="Q64" s="19"/>
      <c r="R64" s="19"/>
      <c r="S64" s="19"/>
    </row>
    <row r="65" spans="1:19" x14ac:dyDescent="0.3">
      <c r="A65" s="274">
        <v>771</v>
      </c>
      <c r="B65" s="275" t="s">
        <v>937</v>
      </c>
      <c r="C65" s="275" t="s">
        <v>876</v>
      </c>
      <c r="D65" s="207">
        <v>7995375</v>
      </c>
      <c r="E65" s="275" t="s">
        <v>938</v>
      </c>
      <c r="F65" s="207">
        <v>65753410</v>
      </c>
      <c r="G65" s="276" t="s">
        <v>89</v>
      </c>
      <c r="H65" s="247">
        <v>1665</v>
      </c>
      <c r="I65" s="277">
        <v>46189</v>
      </c>
      <c r="J65" s="207">
        <f t="shared" si="15"/>
        <v>7995375</v>
      </c>
      <c r="K65" s="153">
        <v>46191</v>
      </c>
      <c r="L65" s="152"/>
      <c r="M65" s="151"/>
      <c r="N65" s="259">
        <f t="shared" si="16"/>
        <v>7995375</v>
      </c>
      <c r="O65" s="153">
        <v>46193</v>
      </c>
      <c r="P65" s="154">
        <v>46284</v>
      </c>
      <c r="Q65" s="19"/>
      <c r="R65" s="19"/>
      <c r="S65" s="19"/>
    </row>
    <row r="66" spans="1:19" x14ac:dyDescent="0.3">
      <c r="A66" s="235">
        <v>772</v>
      </c>
      <c r="B66" s="187" t="s">
        <v>4433</v>
      </c>
      <c r="C66" s="203" t="s">
        <v>4434</v>
      </c>
      <c r="D66" s="204">
        <v>23800000</v>
      </c>
      <c r="E66" s="103" t="s">
        <v>4449</v>
      </c>
      <c r="F66" s="204">
        <v>1110539954</v>
      </c>
      <c r="G66" s="243" t="s">
        <v>89</v>
      </c>
      <c r="H66" s="235">
        <v>1610</v>
      </c>
      <c r="I66" s="143">
        <v>46167</v>
      </c>
      <c r="J66" s="205">
        <v>136000000</v>
      </c>
      <c r="K66" s="143">
        <v>46191</v>
      </c>
      <c r="L66" s="144"/>
      <c r="M66" s="141"/>
      <c r="N66" s="250">
        <v>23800000</v>
      </c>
      <c r="O66" s="143"/>
      <c r="P66" s="145">
        <v>46386</v>
      </c>
      <c r="Q66" s="19"/>
      <c r="R66" s="19"/>
      <c r="S66" s="19"/>
    </row>
    <row r="67" spans="1:19" x14ac:dyDescent="0.3">
      <c r="A67" s="235">
        <v>773</v>
      </c>
      <c r="B67" s="187" t="s">
        <v>4433</v>
      </c>
      <c r="C67" s="203" t="s">
        <v>4434</v>
      </c>
      <c r="D67" s="204">
        <v>23800000</v>
      </c>
      <c r="E67" s="103" t="s">
        <v>4454</v>
      </c>
      <c r="F67" s="204">
        <v>1234638478</v>
      </c>
      <c r="G67" s="243" t="s">
        <v>89</v>
      </c>
      <c r="H67" s="235">
        <v>1610</v>
      </c>
      <c r="I67" s="143">
        <v>46167</v>
      </c>
      <c r="J67" s="205">
        <v>136000000</v>
      </c>
      <c r="K67" s="143">
        <v>46191</v>
      </c>
      <c r="L67" s="144"/>
      <c r="M67" s="141"/>
      <c r="N67" s="250">
        <v>23800000</v>
      </c>
      <c r="O67" s="143">
        <v>46204</v>
      </c>
      <c r="P67" s="145">
        <v>46386</v>
      </c>
      <c r="Q67" s="19"/>
      <c r="R67" s="19"/>
      <c r="S67" s="19"/>
    </row>
    <row r="68" spans="1:19" x14ac:dyDescent="0.3">
      <c r="A68" s="235">
        <v>774</v>
      </c>
      <c r="B68" s="187" t="s">
        <v>4433</v>
      </c>
      <c r="C68" s="203" t="s">
        <v>4434</v>
      </c>
      <c r="D68" s="204">
        <v>23800000</v>
      </c>
      <c r="E68" s="103" t="s">
        <v>4459</v>
      </c>
      <c r="F68" s="204">
        <v>1124855107</v>
      </c>
      <c r="G68" s="243" t="s">
        <v>4460</v>
      </c>
      <c r="H68" s="235">
        <v>1610</v>
      </c>
      <c r="I68" s="143">
        <v>46167</v>
      </c>
      <c r="J68" s="205">
        <v>136000000</v>
      </c>
      <c r="K68" s="143">
        <v>46191</v>
      </c>
      <c r="L68" s="144"/>
      <c r="M68" s="141"/>
      <c r="N68" s="250">
        <v>23800000</v>
      </c>
      <c r="O68" s="143">
        <v>46204</v>
      </c>
      <c r="P68" s="145">
        <v>46386</v>
      </c>
      <c r="Q68" s="19"/>
      <c r="R68" s="19"/>
      <c r="S68" s="19"/>
    </row>
    <row r="69" spans="1:19" x14ac:dyDescent="0.3">
      <c r="A69" s="235">
        <v>775</v>
      </c>
      <c r="B69" s="103" t="s">
        <v>4466</v>
      </c>
      <c r="C69" s="203" t="s">
        <v>274</v>
      </c>
      <c r="D69" s="204">
        <v>18464124</v>
      </c>
      <c r="E69" s="103" t="s">
        <v>4467</v>
      </c>
      <c r="F69" s="204">
        <v>39841499</v>
      </c>
      <c r="G69" s="243" t="s">
        <v>4468</v>
      </c>
      <c r="H69" s="235">
        <v>1477</v>
      </c>
      <c r="I69" s="143">
        <v>46129</v>
      </c>
      <c r="J69" s="205">
        <v>184772020</v>
      </c>
      <c r="K69" s="143">
        <v>46191</v>
      </c>
      <c r="L69" s="144"/>
      <c r="M69" s="141"/>
      <c r="N69" s="250">
        <f>+D69</f>
        <v>18464124</v>
      </c>
      <c r="O69" s="143">
        <v>46197</v>
      </c>
      <c r="P69" s="145">
        <v>46386</v>
      </c>
      <c r="Q69" s="19"/>
      <c r="R69" s="19"/>
      <c r="S69" s="19"/>
    </row>
    <row r="70" spans="1:19" x14ac:dyDescent="0.3">
      <c r="A70" s="235">
        <v>776</v>
      </c>
      <c r="B70" s="103" t="s">
        <v>4466</v>
      </c>
      <c r="C70" s="203" t="s">
        <v>274</v>
      </c>
      <c r="D70" s="204">
        <v>18464124</v>
      </c>
      <c r="E70" s="103" t="s">
        <v>4473</v>
      </c>
      <c r="F70" s="204" t="s">
        <v>4474</v>
      </c>
      <c r="G70" s="243" t="s">
        <v>4475</v>
      </c>
      <c r="H70" s="235">
        <v>1477</v>
      </c>
      <c r="I70" s="143">
        <v>46129</v>
      </c>
      <c r="J70" s="205">
        <v>184772020</v>
      </c>
      <c r="K70" s="143">
        <v>46191</v>
      </c>
      <c r="L70" s="144"/>
      <c r="M70" s="141"/>
      <c r="N70" s="250">
        <f>+D70</f>
        <v>18464124</v>
      </c>
      <c r="O70" s="143"/>
      <c r="P70" s="145">
        <v>46386</v>
      </c>
      <c r="Q70" s="19"/>
      <c r="R70" s="19"/>
      <c r="S70" s="19"/>
    </row>
    <row r="71" spans="1:19" x14ac:dyDescent="0.3">
      <c r="A71" s="235">
        <v>777</v>
      </c>
      <c r="B71" s="15" t="s">
        <v>4227</v>
      </c>
      <c r="C71" s="203" t="s">
        <v>274</v>
      </c>
      <c r="D71" s="204">
        <v>21700000</v>
      </c>
      <c r="E71" s="103" t="s">
        <v>4480</v>
      </c>
      <c r="F71" s="204">
        <v>1110571221</v>
      </c>
      <c r="G71" s="243" t="s">
        <v>89</v>
      </c>
      <c r="H71" s="235">
        <v>1476</v>
      </c>
      <c r="I71" s="143">
        <v>46129</v>
      </c>
      <c r="J71" s="204">
        <v>434000000</v>
      </c>
      <c r="K71" s="143">
        <v>46191</v>
      </c>
      <c r="L71" s="144"/>
      <c r="M71" s="141"/>
      <c r="N71" s="250">
        <f t="shared" ref="N71:N78" si="17">+D71</f>
        <v>21700000</v>
      </c>
      <c r="O71" s="143"/>
      <c r="P71" s="145">
        <v>46386</v>
      </c>
      <c r="Q71" s="19"/>
      <c r="R71" s="19"/>
      <c r="S71" s="19"/>
    </row>
    <row r="72" spans="1:19" x14ac:dyDescent="0.3">
      <c r="A72" s="235">
        <v>778</v>
      </c>
      <c r="B72" s="15" t="s">
        <v>4227</v>
      </c>
      <c r="C72" s="203" t="s">
        <v>274</v>
      </c>
      <c r="D72" s="204">
        <v>21700000</v>
      </c>
      <c r="E72" s="103" t="s">
        <v>4485</v>
      </c>
      <c r="F72" s="204">
        <v>1110585231</v>
      </c>
      <c r="G72" s="243" t="s">
        <v>89</v>
      </c>
      <c r="H72" s="235">
        <v>1476</v>
      </c>
      <c r="I72" s="143">
        <v>46129</v>
      </c>
      <c r="J72" s="204">
        <v>434000000</v>
      </c>
      <c r="K72" s="143">
        <v>46191</v>
      </c>
      <c r="L72" s="144"/>
      <c r="M72" s="141"/>
      <c r="N72" s="250">
        <f t="shared" si="17"/>
        <v>21700000</v>
      </c>
      <c r="O72" s="143">
        <v>46204</v>
      </c>
      <c r="P72" s="145">
        <v>46386</v>
      </c>
      <c r="Q72" s="19"/>
      <c r="R72" s="19"/>
      <c r="S72" s="19"/>
    </row>
    <row r="73" spans="1:19" x14ac:dyDescent="0.3">
      <c r="A73" s="209">
        <v>779</v>
      </c>
      <c r="B73" s="103" t="s">
        <v>1001</v>
      </c>
      <c r="C73" s="103" t="s">
        <v>1002</v>
      </c>
      <c r="D73" s="204">
        <v>13572000</v>
      </c>
      <c r="E73" s="103" t="s">
        <v>1073</v>
      </c>
      <c r="F73" s="204">
        <v>28559183</v>
      </c>
      <c r="G73" s="240" t="s">
        <v>89</v>
      </c>
      <c r="H73" s="235">
        <v>1672</v>
      </c>
      <c r="I73" s="148">
        <v>46189</v>
      </c>
      <c r="J73" s="204">
        <f t="shared" ref="J73:J74" si="18">+D73</f>
        <v>13572000</v>
      </c>
      <c r="K73" s="143">
        <v>46196</v>
      </c>
      <c r="L73" s="144"/>
      <c r="M73" s="141"/>
      <c r="N73" s="250">
        <f t="shared" si="17"/>
        <v>13572000</v>
      </c>
      <c r="O73" s="143">
        <v>46204</v>
      </c>
      <c r="P73" s="145">
        <v>46295</v>
      </c>
      <c r="Q73" s="19"/>
      <c r="R73" s="19"/>
      <c r="S73" s="19"/>
    </row>
    <row r="74" spans="1:19" x14ac:dyDescent="0.3">
      <c r="A74" s="279">
        <v>780</v>
      </c>
      <c r="B74" s="103" t="s">
        <v>1001</v>
      </c>
      <c r="C74" s="103" t="s">
        <v>1002</v>
      </c>
      <c r="D74" s="204">
        <v>13572000</v>
      </c>
      <c r="E74" s="103" t="s">
        <v>1079</v>
      </c>
      <c r="F74" s="204">
        <v>1106392563</v>
      </c>
      <c r="G74" s="240" t="s">
        <v>89</v>
      </c>
      <c r="H74" s="235">
        <v>1672</v>
      </c>
      <c r="I74" s="148">
        <v>46189</v>
      </c>
      <c r="J74" s="204">
        <f t="shared" si="18"/>
        <v>13572000</v>
      </c>
      <c r="K74" s="143">
        <v>46196</v>
      </c>
      <c r="L74" s="144"/>
      <c r="M74" s="141"/>
      <c r="N74" s="250">
        <f t="shared" si="17"/>
        <v>13572000</v>
      </c>
      <c r="O74" s="143"/>
      <c r="P74" s="145" t="s">
        <v>892</v>
      </c>
      <c r="Q74" s="19"/>
      <c r="R74" s="19"/>
      <c r="S74" s="19"/>
    </row>
    <row r="75" spans="1:19" x14ac:dyDescent="0.3">
      <c r="A75" s="235">
        <v>781</v>
      </c>
      <c r="B75" s="15" t="s">
        <v>3771</v>
      </c>
      <c r="C75" s="228" t="s">
        <v>5154</v>
      </c>
      <c r="D75" s="215">
        <v>29678418</v>
      </c>
      <c r="E75" s="15" t="s">
        <v>4494</v>
      </c>
      <c r="F75" s="217">
        <v>1109490276</v>
      </c>
      <c r="G75" s="243" t="s">
        <v>2951</v>
      </c>
      <c r="H75" s="235">
        <v>1475</v>
      </c>
      <c r="I75" s="143">
        <v>46129</v>
      </c>
      <c r="J75" s="217">
        <v>296994390</v>
      </c>
      <c r="K75" s="143">
        <v>46196</v>
      </c>
      <c r="L75" s="144"/>
      <c r="M75" s="141"/>
      <c r="N75" s="250">
        <f t="shared" si="17"/>
        <v>29678418</v>
      </c>
      <c r="O75" s="143">
        <v>46205</v>
      </c>
      <c r="P75" s="143">
        <v>46386</v>
      </c>
      <c r="Q75" s="19"/>
      <c r="R75" s="19"/>
      <c r="S75" s="19"/>
    </row>
    <row r="76" spans="1:19" x14ac:dyDescent="0.3">
      <c r="A76" s="212">
        <v>782</v>
      </c>
      <c r="B76" s="103" t="s">
        <v>4499</v>
      </c>
      <c r="C76" s="103" t="s">
        <v>385</v>
      </c>
      <c r="D76" s="204">
        <v>6274344</v>
      </c>
      <c r="E76" s="103" t="s">
        <v>763</v>
      </c>
      <c r="F76" s="204">
        <v>93413094</v>
      </c>
      <c r="G76" s="240" t="s">
        <v>89</v>
      </c>
      <c r="H76" s="235">
        <v>1689</v>
      </c>
      <c r="I76" s="148">
        <v>46196</v>
      </c>
      <c r="J76" s="204">
        <f t="shared" ref="J76:J78" si="19">+D76</f>
        <v>6274344</v>
      </c>
      <c r="K76" s="143">
        <v>46198</v>
      </c>
      <c r="L76" s="144"/>
      <c r="M76" s="141"/>
      <c r="N76" s="250">
        <f t="shared" si="17"/>
        <v>6274344</v>
      </c>
      <c r="O76" s="143">
        <v>46204</v>
      </c>
      <c r="P76" s="145">
        <v>46295</v>
      </c>
      <c r="Q76" s="19"/>
      <c r="R76" s="19"/>
      <c r="S76" s="19"/>
    </row>
    <row r="77" spans="1:19" x14ac:dyDescent="0.3">
      <c r="A77" s="212">
        <v>783</v>
      </c>
      <c r="B77" s="103" t="s">
        <v>4501</v>
      </c>
      <c r="C77" s="103" t="s">
        <v>5158</v>
      </c>
      <c r="D77" s="204">
        <v>20167533</v>
      </c>
      <c r="E77" s="103" t="s">
        <v>586</v>
      </c>
      <c r="F77" s="204" t="s">
        <v>587</v>
      </c>
      <c r="G77" s="240" t="s">
        <v>89</v>
      </c>
      <c r="H77" s="235">
        <v>1683</v>
      </c>
      <c r="I77" s="148">
        <v>46196</v>
      </c>
      <c r="J77" s="204">
        <f t="shared" si="19"/>
        <v>20167533</v>
      </c>
      <c r="K77" s="143">
        <v>46198</v>
      </c>
      <c r="L77" s="144"/>
      <c r="M77" s="141"/>
      <c r="N77" s="250">
        <f t="shared" si="17"/>
        <v>20167533</v>
      </c>
      <c r="O77" s="143"/>
      <c r="P77" s="145" t="s">
        <v>892</v>
      </c>
      <c r="Q77" s="19"/>
      <c r="R77" s="19"/>
      <c r="S77" s="19"/>
    </row>
    <row r="78" spans="1:19" x14ac:dyDescent="0.3">
      <c r="A78" s="212">
        <v>784</v>
      </c>
      <c r="B78" s="103" t="s">
        <v>4504</v>
      </c>
      <c r="C78" s="103" t="s">
        <v>5158</v>
      </c>
      <c r="D78" s="204">
        <v>20167533</v>
      </c>
      <c r="E78" s="103" t="s">
        <v>577</v>
      </c>
      <c r="F78" s="204" t="s">
        <v>578</v>
      </c>
      <c r="G78" s="240" t="s">
        <v>89</v>
      </c>
      <c r="H78" s="235">
        <v>1682</v>
      </c>
      <c r="I78" s="148">
        <v>46196</v>
      </c>
      <c r="J78" s="204">
        <f t="shared" si="19"/>
        <v>20167533</v>
      </c>
      <c r="K78" s="143">
        <v>46198</v>
      </c>
      <c r="L78" s="144"/>
      <c r="M78" s="141"/>
      <c r="N78" s="250">
        <f t="shared" si="17"/>
        <v>20167533</v>
      </c>
      <c r="O78" s="143"/>
      <c r="P78" s="145" t="s">
        <v>892</v>
      </c>
      <c r="Q78" s="19"/>
      <c r="R78" s="19"/>
      <c r="S78" s="19"/>
    </row>
    <row r="79" spans="1:19" x14ac:dyDescent="0.3">
      <c r="A79" s="235">
        <v>785</v>
      </c>
      <c r="B79" s="103" t="s">
        <v>4466</v>
      </c>
      <c r="C79" s="203" t="s">
        <v>274</v>
      </c>
      <c r="D79" s="204">
        <v>18464124</v>
      </c>
      <c r="E79" s="103" t="s">
        <v>2536</v>
      </c>
      <c r="F79" s="204">
        <v>5837772</v>
      </c>
      <c r="G79" s="243" t="s">
        <v>209</v>
      </c>
      <c r="H79" s="235">
        <v>1477</v>
      </c>
      <c r="I79" s="143">
        <v>46129</v>
      </c>
      <c r="J79" s="205">
        <v>184772020</v>
      </c>
      <c r="K79" s="143">
        <v>46198</v>
      </c>
      <c r="L79" s="144"/>
      <c r="M79" s="141"/>
      <c r="N79" s="250">
        <f>+D79</f>
        <v>18464124</v>
      </c>
      <c r="O79" s="143"/>
      <c r="P79" s="145">
        <v>46386</v>
      </c>
      <c r="Q79" s="19"/>
      <c r="R79" s="19"/>
      <c r="S79" s="19"/>
    </row>
    <row r="80" spans="1:19" x14ac:dyDescent="0.3">
      <c r="A80" s="235">
        <v>786</v>
      </c>
      <c r="B80" s="187" t="s">
        <v>4433</v>
      </c>
      <c r="C80" s="203" t="s">
        <v>4434</v>
      </c>
      <c r="D80" s="204">
        <v>17000000</v>
      </c>
      <c r="E80" s="103" t="s">
        <v>4511</v>
      </c>
      <c r="F80" s="204">
        <v>93399310</v>
      </c>
      <c r="G80" s="243" t="s">
        <v>89</v>
      </c>
      <c r="H80" s="235">
        <v>1610</v>
      </c>
      <c r="I80" s="143">
        <v>46167</v>
      </c>
      <c r="J80" s="205">
        <v>136000000</v>
      </c>
      <c r="K80" s="143">
        <v>46198</v>
      </c>
      <c r="L80" s="144"/>
      <c r="M80" s="141"/>
      <c r="N80" s="250">
        <v>17000000</v>
      </c>
      <c r="O80" s="143"/>
      <c r="P80" s="145" t="s">
        <v>4776</v>
      </c>
      <c r="Q80" s="19"/>
      <c r="R80" s="19"/>
      <c r="S80" s="19"/>
    </row>
    <row r="81" spans="1:19" x14ac:dyDescent="0.3">
      <c r="A81" s="209">
        <v>787</v>
      </c>
      <c r="B81" s="142" t="s">
        <v>1310</v>
      </c>
      <c r="C81" s="203" t="s">
        <v>314</v>
      </c>
      <c r="D81" s="204">
        <v>13445022</v>
      </c>
      <c r="E81" s="103" t="s">
        <v>1311</v>
      </c>
      <c r="F81" s="204">
        <v>1110541927</v>
      </c>
      <c r="G81" s="243" t="s">
        <v>89</v>
      </c>
      <c r="H81" s="235">
        <v>1686</v>
      </c>
      <c r="I81" s="143">
        <v>46196</v>
      </c>
      <c r="J81" s="204">
        <f t="shared" ref="J81" si="20">+D81</f>
        <v>13445022</v>
      </c>
      <c r="K81" s="143">
        <v>46198</v>
      </c>
      <c r="L81" s="144"/>
      <c r="M81" s="141"/>
      <c r="N81" s="250">
        <f t="shared" ref="N81" si="21">+D81</f>
        <v>13445022</v>
      </c>
      <c r="O81" s="143">
        <v>46203</v>
      </c>
      <c r="P81" s="145">
        <v>46263</v>
      </c>
      <c r="Q81" s="19"/>
      <c r="R81" s="19"/>
      <c r="S81" s="19"/>
    </row>
    <row r="82" spans="1:19" x14ac:dyDescent="0.3">
      <c r="A82" s="235">
        <v>788</v>
      </c>
      <c r="B82" s="187" t="s">
        <v>4433</v>
      </c>
      <c r="C82" s="203" t="s">
        <v>4434</v>
      </c>
      <c r="D82" s="204">
        <v>17000000</v>
      </c>
      <c r="E82" s="103" t="s">
        <v>4518</v>
      </c>
      <c r="F82" s="204">
        <v>1110576298</v>
      </c>
      <c r="G82" s="243" t="s">
        <v>89</v>
      </c>
      <c r="H82" s="235">
        <v>1610</v>
      </c>
      <c r="I82" s="143">
        <v>46167</v>
      </c>
      <c r="J82" s="205">
        <v>136000000</v>
      </c>
      <c r="K82" s="143">
        <v>46198</v>
      </c>
      <c r="L82" s="144"/>
      <c r="M82" s="141"/>
      <c r="N82" s="250">
        <v>17000000</v>
      </c>
      <c r="O82" s="143"/>
      <c r="P82" s="145" t="s">
        <v>4776</v>
      </c>
      <c r="Q82" s="19"/>
      <c r="R82" s="19"/>
      <c r="S82" s="19"/>
    </row>
    <row r="83" spans="1:19" x14ac:dyDescent="0.3">
      <c r="A83" s="212">
        <v>789</v>
      </c>
      <c r="B83" s="103" t="s">
        <v>1001</v>
      </c>
      <c r="C83" s="103" t="s">
        <v>1002</v>
      </c>
      <c r="D83" s="204">
        <v>13572000</v>
      </c>
      <c r="E83" s="103" t="s">
        <v>1045</v>
      </c>
      <c r="F83" s="204">
        <v>1054562128</v>
      </c>
      <c r="G83" s="240" t="s">
        <v>1046</v>
      </c>
      <c r="H83" s="235">
        <v>1678</v>
      </c>
      <c r="I83" s="148">
        <v>46195</v>
      </c>
      <c r="J83" s="204">
        <f t="shared" ref="J83:J88" si="22">+D83</f>
        <v>13572000</v>
      </c>
      <c r="K83" s="143">
        <v>46203</v>
      </c>
      <c r="L83" s="144"/>
      <c r="M83" s="141"/>
      <c r="N83" s="250">
        <f t="shared" ref="N83:N88" si="23">+D83</f>
        <v>13572000</v>
      </c>
      <c r="O83" s="143"/>
      <c r="P83" s="145" t="s">
        <v>892</v>
      </c>
      <c r="Q83" s="19"/>
      <c r="R83" s="19"/>
      <c r="S83" s="19"/>
    </row>
    <row r="84" spans="1:19" x14ac:dyDescent="0.3">
      <c r="A84" s="212">
        <v>790</v>
      </c>
      <c r="B84" s="103" t="s">
        <v>875</v>
      </c>
      <c r="C84" s="103" t="s">
        <v>876</v>
      </c>
      <c r="D84" s="204">
        <v>7355745</v>
      </c>
      <c r="E84" s="103" t="s">
        <v>883</v>
      </c>
      <c r="F84" s="204">
        <v>65556129</v>
      </c>
      <c r="G84" s="240" t="s">
        <v>884</v>
      </c>
      <c r="H84" s="235">
        <v>1681</v>
      </c>
      <c r="I84" s="148">
        <v>46195</v>
      </c>
      <c r="J84" s="204">
        <f t="shared" si="22"/>
        <v>7355745</v>
      </c>
      <c r="K84" s="143">
        <v>46203</v>
      </c>
      <c r="L84" s="144"/>
      <c r="M84" s="141"/>
      <c r="N84" s="250">
        <f t="shared" si="23"/>
        <v>7355745</v>
      </c>
      <c r="O84" s="143"/>
      <c r="P84" s="145" t="s">
        <v>892</v>
      </c>
      <c r="Q84" s="19"/>
      <c r="R84" s="19"/>
      <c r="S84" s="19"/>
    </row>
    <row r="85" spans="1:19" x14ac:dyDescent="0.3">
      <c r="A85" s="212">
        <v>791</v>
      </c>
      <c r="B85" s="103" t="s">
        <v>4527</v>
      </c>
      <c r="C85" s="103" t="s">
        <v>1002</v>
      </c>
      <c r="D85" s="204">
        <v>12600000</v>
      </c>
      <c r="E85" s="103" t="s">
        <v>1003</v>
      </c>
      <c r="F85" s="204">
        <v>65717924</v>
      </c>
      <c r="G85" s="240" t="s">
        <v>261</v>
      </c>
      <c r="H85" s="235">
        <v>1679</v>
      </c>
      <c r="I85" s="148">
        <v>46195</v>
      </c>
      <c r="J85" s="204">
        <f t="shared" si="22"/>
        <v>12600000</v>
      </c>
      <c r="K85" s="143">
        <v>46203</v>
      </c>
      <c r="L85" s="144"/>
      <c r="M85" s="141"/>
      <c r="N85" s="250">
        <f t="shared" si="23"/>
        <v>12600000</v>
      </c>
      <c r="O85" s="143"/>
      <c r="P85" s="145" t="s">
        <v>892</v>
      </c>
      <c r="Q85" s="19"/>
      <c r="R85" s="19"/>
      <c r="S85" s="19"/>
    </row>
    <row r="86" spans="1:19" x14ac:dyDescent="0.3">
      <c r="A86" s="212">
        <v>792</v>
      </c>
      <c r="B86" s="103" t="s">
        <v>1001</v>
      </c>
      <c r="C86" s="103" t="s">
        <v>1002</v>
      </c>
      <c r="D86" s="204">
        <v>13572000</v>
      </c>
      <c r="E86" s="103" t="s">
        <v>1058</v>
      </c>
      <c r="F86" s="204">
        <v>19483464</v>
      </c>
      <c r="G86" s="240" t="s">
        <v>170</v>
      </c>
      <c r="H86" s="235">
        <v>1676</v>
      </c>
      <c r="I86" s="148">
        <v>46195</v>
      </c>
      <c r="J86" s="204">
        <f t="shared" si="22"/>
        <v>13572000</v>
      </c>
      <c r="K86" s="143">
        <v>46203</v>
      </c>
      <c r="L86" s="144"/>
      <c r="M86" s="141"/>
      <c r="N86" s="250">
        <f t="shared" si="23"/>
        <v>13572000</v>
      </c>
      <c r="O86" s="143"/>
      <c r="P86" s="145" t="s">
        <v>892</v>
      </c>
      <c r="Q86" s="19"/>
      <c r="R86" s="19"/>
      <c r="S86" s="19"/>
    </row>
    <row r="87" spans="1:19" x14ac:dyDescent="0.3">
      <c r="A87" s="212">
        <v>793</v>
      </c>
      <c r="B87" s="103" t="s">
        <v>1001</v>
      </c>
      <c r="C87" s="103" t="s">
        <v>1002</v>
      </c>
      <c r="D87" s="204">
        <v>13572000</v>
      </c>
      <c r="E87" s="103" t="s">
        <v>1039</v>
      </c>
      <c r="F87" s="204">
        <v>1110554459</v>
      </c>
      <c r="G87" s="240" t="s">
        <v>89</v>
      </c>
      <c r="H87" s="235">
        <v>1677</v>
      </c>
      <c r="I87" s="148">
        <v>46195</v>
      </c>
      <c r="J87" s="204">
        <f t="shared" si="22"/>
        <v>13572000</v>
      </c>
      <c r="K87" s="143">
        <v>46203</v>
      </c>
      <c r="L87" s="144"/>
      <c r="M87" s="141"/>
      <c r="N87" s="250">
        <f t="shared" si="23"/>
        <v>13572000</v>
      </c>
      <c r="O87" s="143"/>
      <c r="P87" s="145" t="s">
        <v>892</v>
      </c>
      <c r="Q87" s="19"/>
      <c r="R87" s="19"/>
      <c r="S87" s="19"/>
    </row>
    <row r="88" spans="1:19" x14ac:dyDescent="0.3">
      <c r="A88" s="212">
        <v>794</v>
      </c>
      <c r="B88" s="103" t="s">
        <v>603</v>
      </c>
      <c r="C88" s="103" t="s">
        <v>604</v>
      </c>
      <c r="D88" s="204">
        <v>9635600</v>
      </c>
      <c r="E88" s="103" t="s">
        <v>605</v>
      </c>
      <c r="F88" s="204" t="s">
        <v>606</v>
      </c>
      <c r="G88" s="240" t="s">
        <v>240</v>
      </c>
      <c r="H88" s="235">
        <v>1697</v>
      </c>
      <c r="I88" s="148">
        <v>46196</v>
      </c>
      <c r="J88" s="204">
        <f t="shared" si="22"/>
        <v>9635600</v>
      </c>
      <c r="K88" s="143">
        <v>46203</v>
      </c>
      <c r="L88" s="144"/>
      <c r="M88" s="141"/>
      <c r="N88" s="250">
        <f t="shared" si="23"/>
        <v>9635600</v>
      </c>
      <c r="O88" s="143"/>
      <c r="P88" s="145" t="s">
        <v>2366</v>
      </c>
      <c r="Q88" s="19"/>
      <c r="R88" s="19"/>
      <c r="S88" s="19"/>
    </row>
  </sheetData>
  <mergeCells count="1">
    <mergeCell ref="B2:N2"/>
  </mergeCells>
  <hyperlinks>
    <hyperlink ref="A6" r:id="rId1" display="../../../../my?id=%2Fpersonal%2Fjohanacontratacion%5Funisaludi%5Fonmicrosoft%5Fcom%2FDocuments%2FCONTRATACION%202026%2DCONTRATA1%2DHSF%2FCTO%20021%20LUISA%20FERNANDA%20LIBERATO%20RENDON&amp;viewid=615ec6ce%2Db4c5%2D47c6%2D9959%2D4ea468bd0701" xr:uid="{027194B2-5DB9-4603-B441-1D021F7A6797}"/>
    <hyperlink ref="A7" r:id="rId2" display="../../../../my?id=%2Fpersonal%2Fjohanacontratacion%5Funisaludi%5Fonmicrosoft%5Fcom%2FDocuments%2FCONTRATACION%202026%2DCONTRATA1%2DHSF%2FCTO%20085%20ANGIE%20PAOLA%20QUITIAN%20GALEANO&amp;viewid=615ec6ce%2Db4c5%2D47c6%2D9959%2D4ea468bd0701" xr:uid="{BF652867-1699-4DEA-A732-742A800AEDF7}"/>
    <hyperlink ref="A8" r:id="rId3" display="../../../../my?id=%2Fpersonal%2Fjohanacontratacion%5Funisaludi%5Fonmicrosoft%5Fcom%2FDocuments%2FCONTRATACION%202026%2DCONTRATA1%2DHSF%2FCTO%20077%20MARIA%20CAMILA%20SANCHEZ%20GUEVARA&amp;viewid=615ec6ce%2Db4c5%2D47c6%2D9959%2D4ea468bd0701" xr:uid="{DC90FAD0-E970-415A-B314-A445B1FDAD04}"/>
    <hyperlink ref="A12" r:id="rId4" display="576" xr:uid="{1F9A5950-8ED2-4CD9-8FC7-3742861D7120}"/>
    <hyperlink ref="A13" r:id="rId5" display="576" xr:uid="{101B5580-6C74-4C89-BDA1-643B1562CF70}"/>
    <hyperlink ref="A16" r:id="rId6" display="178" xr:uid="{F731C54F-4843-4F01-8E87-CA3BE2B2F42F}"/>
    <hyperlink ref="A23" r:id="rId7" display="../../../../my?id=%2Fpersonal%2Fjohanacontratacion%5Funisaludi%5Fonmicrosoft%5Fcom%2FDocuments%2FCONTRATACION%202026%2DCONTRATA1%2DHSF%2FCTO%20072%20MARTHA%20LUCIA%20DELGADO&amp;viewid=615ec6ce%2Db4c5%2D47c6%2D9959%2D4ea468bd0701" xr:uid="{D03E4A36-B5F5-4015-8D74-F637692A1CE5}"/>
    <hyperlink ref="A26" r:id="rId8" display="../../../../my?id=%2Fpersonal%2Fjohanacontratacion%5Funisaludi%5Fonmicrosoft%5Fcom%2FDocuments%2FCONTRATACION%202026%2DCONTRATA1%2DHSF%2FCTO%20037%20SOFIA%20LAURA%20VICTORIA%20MOYA%20RAMIREZ&amp;viewid=615ec6ce%2Db4c5%2D47c6%2D9959%2D4ea468bd0701" xr:uid="{E44D273E-9A7B-499F-8AE8-79E2FE9BA6A1}"/>
    <hyperlink ref="A27" r:id="rId9" display="../../../../my?id=%2Fpersonal%2Fjohanacontratacion%5Funisaludi%5Fonmicrosoft%5Fcom%2FDocuments%2FCONTRATACION%202026%2DCONTRATA1%2DHSF%2FCTO%20037%20SOFIA%20LAURA%20VICTORIA%20MOYA%20RAMIREZ&amp;viewid=615ec6ce%2Db4c5%2D47c6%2D9959%2D4ea468bd0701" xr:uid="{2B5E0220-6608-4AF7-8A56-7A87B68A5E7B}"/>
    <hyperlink ref="A33" r:id="rId10" display="../../../../my?id=%2Fpersonal%2Fjohanacontratacion%5Funisaludi%5Fonmicrosoft%5Fcom%2FDocuments%2FCONTRATACION%202026%2DCONTRATA1%2DHSF%2FCTO%20107%20DERLY%20JOHANNA%20DAVIDA%20OSPINA&amp;viewid=615ec6ce%2Db4c5%2D47c6%2D9959%2D4ea468bd0701" xr:uid="{DFC08AC5-EF01-48CC-ACD2-539A34D733A7}"/>
    <hyperlink ref="A34" r:id="rId11" display="../../../../my?id=%2Fpersonal%2Fjohanacontratacion%5Funisaludi%5Fonmicrosoft%5Fcom%2FDocuments%2FCONTRATACION%202026%2DCONTRATA1%2DHSF%2FCTO%20087%20MARIA%20FERNANDA%20ARIAS%20DIAZ&amp;viewid=615ec6ce%2Db4c5%2D47c6%2D9959%2D4ea468bd0701" xr:uid="{610F8651-7A88-4131-8F37-752061CDF08E}"/>
    <hyperlink ref="A35" r:id="rId12" display="../../../../my?id=%2Fpersonal%2Fjohanacontratacion%5Funisaludi%5Fonmicrosoft%5Fcom%2FDocuments%2FCONTRATACION%202026%2DCONTRATA1%2DHSF%2FCTO%20106%20MARIA%20ELCED%20SANCHEZ&amp;viewid=615ec6ce%2Db4c5%2D47c6%2D9959%2D4ea468bd0701" xr:uid="{30DCB339-6724-43BB-9003-7F27D89D46F4}"/>
    <hyperlink ref="A36" r:id="rId13" display="../../../../my?id=%2Fpersonal%2Fjohanacontratacion%5Funisaludi%5Fonmicrosoft%5Fcom%2FDocuments%2FCONTRATACION%202026%2DCONTRATA1%2DHSF%2FCTO%20094%20LUCELI%20LOZANO%20TORRES&amp;viewid=615ec6ce%2Db4c5%2D47c6%2D9959%2D4ea468bd0701" xr:uid="{897FDA55-0CF4-414B-A559-74F9E3C2066D}"/>
    <hyperlink ref="A37" r:id="rId14" display="../../../../my?id=%2Fpersonal%2Fjohanacontratacion%5Funisaludi%5Fonmicrosoft%5Fcom%2FDocuments%2FCONTRATACION%202026%2DCONTRATA1%2DHSF%2FCTO%20103%20CAROL%20YARITZA%20PARRA&amp;viewid=615ec6ce%2Db4c5%2D47c6%2D9959%2D4ea468bd0701" xr:uid="{6057F517-9A61-4940-841C-55F2417D32D0}"/>
    <hyperlink ref="A38" r:id="rId15" display="../../../../my?id=%2Fpersonal%2Fjohanacontratacion%5Funisaludi%5Fonmicrosoft%5Fcom%2FDocuments%2FCONTRATACION%202026%2DCONTRATA1%2DHSF%2FCTO%20088%20YAMILE%20BELTRAN%20ARANGO&amp;viewid=615ec6ce%2Db4c5%2D47c6%2D9959%2D4ea468bd0701" xr:uid="{B2581DCE-48B4-4E11-90B8-A86E8962FE49}"/>
    <hyperlink ref="A39" r:id="rId16" display="../../../../my?id=%2Fpersonal%2Fjohanacontratacion%5Funisaludi%5Fonmicrosoft%5Fcom%2FDocuments%2FCONTRATACION%202026%2DCONTRATA1%2DHSF%2FCTO%20104%20MARILUZ%20HORTUA%20RENGIFO&amp;viewid=615ec6ce%2Db4c5%2D47c6%2D9959%2D4ea468bd0701" xr:uid="{5EE4BAEA-6577-4A94-8906-179E5F43EF6D}"/>
    <hyperlink ref="A40" r:id="rId17" display="../../../../my?id=%2Fpersonal%2Fjohanacontratacion%5Funisaludi%5Fonmicrosoft%5Fcom%2FDocuments%2FCONTRATACION%202026%2DCONTRATA1%2DHSF%2FCTO%20096%20MARIELA%20BUITRAGO%20BAQUIRO&amp;viewid=615ec6ce%2Db4c5%2D47c6%2D9959%2D4ea468bd0701" xr:uid="{B7008CEB-D506-4178-B0A3-04E55141668C}"/>
    <hyperlink ref="A41" r:id="rId18" display="../../../../my?id=%2Fpersonal%2Fjohanacontratacion%5Funisaludi%5Fonmicrosoft%5Fcom%2FDocuments%2FCONTRATACION%202026%2DCONTRATA1%2DHSF%2FCTO%20105%20PAOLA%20ANDREA%20GOMEZ%20RICO&amp;viewid=615ec6ce%2Db4c5%2D47c6%2D9959%2D4ea468bd0701" xr:uid="{D92A1480-17AB-465F-878F-DF18BE49EB7C}"/>
    <hyperlink ref="A42" r:id="rId19" display="../../../../my?id=%2Fpersonal%2Fjohanacontratacion%5Funisaludi%5Fonmicrosoft%5Fcom%2FDocuments%2FCONTRATACION%202026%2DCONTRATA1%2DHSF%2FCTO%20095%20YULIANA%20MARTINEZ%20ALAPE&amp;viewid=615ec6ce%2Db4c5%2D47c6%2D9959%2D4ea468bd0701" xr:uid="{184363EA-3B19-4CB4-8F92-0B15347D47C1}"/>
    <hyperlink ref="A43" r:id="rId20" display="../../../../my?id=%2Fpersonal%2Fjohanacontratacion%5Funisaludi%5Fonmicrosoft%5Fcom%2FDocuments%2FCONTRATACION%202026%2DCONTRATA1%2DHSF%2FCTO%20097%20BEATRIZ%20ADRIANA%20ACOSTA&amp;viewid=615ec6ce%2Db4c5%2D47c6%2D9959%2D4ea468bd0701" xr:uid="{68852D04-243F-4AFD-8607-97AE4907C63D}"/>
    <hyperlink ref="A44" r:id="rId21" display="../../../../my?id=%2Fpersonal%2Fjohanacontratacion%5Funisaludi%5Fonmicrosoft%5Fcom%2FDocuments%2FCONTRATACION%202026%2DCONTRATA1%2DHSF%2FCTO%20086%20EIDY%20LORENA%20HERRERA%20REINA&amp;viewid=615ec6ce%2Db4c5%2D47c6%2D9959%2D4ea468bd0701" xr:uid="{66029122-FF8A-423D-975C-93A17685C60A}"/>
    <hyperlink ref="A45" r:id="rId22" display="../../../../my?id=%2Fpersonal%2Fjohanacontratacion%5Funisaludi%5Fonmicrosoft%5Fcom%2FDocuments%2FCONTRATACION%202026%2DCONTRATA1%2DHSF%2FCTO%20102%20ANA%20CENED%20LOZANA&amp;viewid=615ec6ce%2Db4c5%2D47c6%2D9959%2D4ea468bd0701" xr:uid="{FAD8A354-DD7F-41C6-9601-2E3C66538E91}"/>
    <hyperlink ref="A47" r:id="rId23" display="../../../../query?q=125&amp;id=%2Fpersonal%2Fjohanacontratacion%5Funisaludi%5Fonmicrosoft%5Fcom%2FDocuments%2FCONTRATACION%202026%2DCONTRATA1%2DHSF&amp;searchScope=folder" xr:uid="{3CA79947-26B9-47ED-83B0-B7B6D6552348}"/>
    <hyperlink ref="A58" r:id="rId24" display="../../../../my?id=%2Fpersonal%2Fjohanacontratacion%5Funisaludi%5Fonmicrosoft%5Fcom%2FDocuments%2FCONTRATACION%202026%2DCONTRATA1%2DHSF%2FCTO%20064%20MARIO%20FERNANDO%20PADILLA%20RODRIGUEZ&amp;viewid=615ec6ce%2Db4c5%2D47c6%2D9959%2D4ea468bd0701" xr:uid="{54749F2A-6FB1-4305-9410-09CE39ABE472}"/>
    <hyperlink ref="A59" r:id="rId25" display="../../../../my?id=%2Fpersonal%2Fjohanacontratacion%5Funisaludi%5Fonmicrosoft%5Fcom%2FDocuments%2FCONTRATACION%202026%2DCONTRATA1%2DHSF%2FCTO%20089%20GLORIA%20ALEXANDRA%20MONTOYA%20CESPEDES&amp;viewid=615ec6ce%2Db4c5%2D47c6%2D9959%2D4ea468bd0701" xr:uid="{35F3F354-0A7D-4127-A956-216C1C7882CF}"/>
    <hyperlink ref="A60" r:id="rId26" display="../../../../my?id=%2Fpersonal%2Fjohanacontratacion%5Funisaludi%5Fonmicrosoft%5Fcom%2FDocuments%2FCONTRATACION%202026%2DCONTRATA1%2DHSF%2FCTO%20097%20BEATRIZ%20ADRIANA%20ACOSTA&amp;viewid=615ec6ce%2Db4c5%2D47c6%2D9959%2D4ea468bd0701" xr:uid="{AB1EB4C7-F0EE-4C50-9A94-814F9E6B86A8}"/>
    <hyperlink ref="A55" r:id="rId27" display="../../../../my?id=%2Fpersonal%2Fjohanacontratacion%5Funisaludi%5Fonmicrosoft%5Fcom%2FDocuments%2FCONTRATACION%202026%2DCONTRATA1%2DHSF%2FCTO%20023%20DISMED%20PHARMA&amp;viewid=615ec6ce%2Db4c5%2D47c6%2D9959%2D4ea468bd0701" xr:uid="{55B2C76C-9BB3-4BD6-8CDB-D99652D51322}"/>
    <hyperlink ref="A56" r:id="rId28" display="../../../../my?id=%2Fpersonal%2Fjohanacontratacion%5Funisaludi%5Fonmicrosoft%5Fcom%2FDocuments%2FCONTRATACION%202026%2DCONTRATA1%2DHSF%2FCTO%20027%20SEGURIDAD%20EL%20TREBOL&amp;viewid=615ec6ce%2Db4c5%2D47c6%2D9959%2D4ea468bd0701" xr:uid="{049EA16C-3949-4797-B1A5-D1E6196CD9C7}"/>
    <hyperlink ref="A62" r:id="rId29" display="../../../../my?id=%2Fpersonal%2Fjohanacontratacion%5Funisaludi%5Fonmicrosoft%5Fcom%2FDocuments%2FCONTRATACION%202026%2DCONTRATA1%2DHSF%2FCTO%20116%20YEIMY%20CAROLINA%20FARFAN%20MARIN&amp;viewid=615ec6ce%2Db4c5%2D47c6%2D9959%2D4ea468bd0701" xr:uid="{1A7EEFAC-25FD-4C77-B877-E7E714A2D1C9}"/>
    <hyperlink ref="A63" r:id="rId30" display="../../../../my?id=%2Fpersonal%2Fjohanacontratacion%5Funisaludi%5Fonmicrosoft%5Fcom%2FDocuments%2FCONTRATACION%202026%2DCONTRATA1%2DHSF%2FCTO%20101%20ERIKA%20ALEJANDRA%20TORRES%20OLAYA&amp;viewid=615ec6ce%2Db4c5%2D47c6%2D9959%2D4ea468bd0701" xr:uid="{87F8030B-A231-4821-86FD-63B4B3340D26}"/>
    <hyperlink ref="A64" r:id="rId31" display="../../../../my?id=%2Fpersonal%2Fjohanacontratacion%5Funisaludi%5Fonmicrosoft%5Fcom%2FDocuments%2FCONTRATACION%202026%2DCONTRATA1%2DHSF%2FCTO%20100%20DANIELA%20CARMONA%20RAMIREZ&amp;viewid=615ec6ce%2Db4c5%2D47c6%2D9959%2D4ea468bd0701" xr:uid="{E71DB160-7956-46A2-98C4-167F5152E1E3}"/>
    <hyperlink ref="A65" r:id="rId32" display="../../../../my?id=%2Fpersonal%2Fjohanacontratacion%5Funisaludi%5Fonmicrosoft%5Fcom%2FDocuments%2FCONTRATACION%202026%2DCONTRATA1%2DHSF%2FCTO%20099%20CLAUDIA%20PATRICIA%20GOMEZ&amp;viewid=615ec6ce%2Db4c5%2D47c6%2D9959%2D4ea468bd0701" xr:uid="{92081330-9EDC-4916-A2B7-D301E3D98EE3}"/>
    <hyperlink ref="A76" r:id="rId33" display="../../../../my?id=%2Fpersonal%2Fjohanacontratacion%5Funisaludi%5Fonmicrosoft%5Fcom%2FDocuments%2FCONTRATACION%202026%2DCONTRATA1%2DHSF%2FCTO%20076%20IMER%20CABRERA%20PE%C3%91A&amp;viewid=615ec6ce%2Db4c5%2D47c6%2D9959%2D4ea468bd0701" xr:uid="{EA6B38FA-CA1D-4B04-82B4-3E5356D5AB9B}"/>
    <hyperlink ref="A77" r:id="rId34" display="../../../../my?id=%2Fpersonal%2Fjohanacontratacion%5Funisaludi%5Fonmicrosoft%5Fcom%2FDocuments%2FCONTRATACION%202026%2DCONTRATA1%2DHSF%2FCTO%20055%20OSCAR%20HERNANDO%20VILLALOBOS%20MOLINA&amp;viewid=615ec6ce%2Db4c5%2D47c6%2D9959%2D4ea468bd0701" xr:uid="{0E1E8C13-D362-4F9F-B687-A18C0EFA49B4}"/>
    <hyperlink ref="A78" r:id="rId35" display="../../../../my?id=%2Fpersonal%2Fjohanacontratacion%5Funisaludi%5Fonmicrosoft%5Fcom%2FDocuments%2FCONTRATACION%202026%2DCONTRATA1%2DHSF%2FCTO%20054%20SONIA%20CAMILA%20GOMEZ%20MOSQUERA&amp;viewid=615ec6ce%2Db4c5%2D47c6%2D9959%2D4ea468bd0701" xr:uid="{2FCCFEDF-5C66-479E-9327-526CD57C313C}"/>
    <hyperlink ref="A81" r:id="rId36" display="152" xr:uid="{C0820372-35EF-44CE-A44F-F4F24616B090}"/>
    <hyperlink ref="A83" r:id="rId37" display="../../../../my?id=%2Fpersonal%2Fjohanacontratacion%5Funisaludi%5Fonmicrosoft%5Fcom%2FDocuments%2FCONTRATACION%202026%2DCONTRATA1%2DHSF%2FCTO%20115%20DIANA%20ALEJANDRA%20GARCIA%20DELGADO&amp;viewid=615ec6ce%2Db4c5%2D47c6%2D9959%2D4ea468bd0701" xr:uid="{37446D9A-3BD3-402C-9D15-877D6F2C6161}"/>
    <hyperlink ref="A84" r:id="rId38" display="../../../../my?id=%2Fpersonal%2Fjohanacontratacion%5Funisaludi%5Fonmicrosoft%5Fcom%2FDocuments%2FCONTRATACION%202026%2DCONTRATA1%2DHSF%2FCTO%20091%20LILIANA%20MILENA%20PARAMO%20GUZMAN&amp;viewid=615ec6ce%2Db4c5%2D47c6%2D9959%2D4ea468bd0701" xr:uid="{393BF582-7A04-4C9F-8C02-D9ED5EF1D7AD}"/>
    <hyperlink ref="A85" r:id="rId39" display="../../../../my?id=%2Fpersonal%2Fjohanacontratacion%5Funisaludi%5Fonmicrosoft%5Fcom%2FDocuments%2FCONTRATACION%202026%2DCONTRATA1%2DHSF%2FCTO%20109%20ANDREA%20MARTINEZ%20GUTIERREZ&amp;viewid=615ec6ce%2Db4c5%2D47c6%2D9959%2D4ea468bd0701" xr:uid="{566709EF-F05C-4AB6-982F-251ACCAE5C8E}"/>
    <hyperlink ref="A86" r:id="rId40" display="../../../../my?id=%2Fpersonal%2Fjohanacontratacion%5Funisaludi%5Fonmicrosoft%5Fcom%2FDocuments%2FCONTRATACION%202026%2DCONTRATA1%2DHSF%2FCTO%20117%20CARLOS%20ANTONIO%20VALERO&amp;viewid=615ec6ce%2Db4c5%2D47c6%2D9959%2D4ea468bd0701" xr:uid="{1F0E683D-9B16-42EC-A8B0-5722C7D01A91}"/>
    <hyperlink ref="A87" r:id="rId41" display="../../../../my?id=%2Fpersonal%2Fjohanacontratacion%5Funisaludi%5Fonmicrosoft%5Fcom%2FDocuments%2FCONTRATACION%202026%2DCONTRATA1%2DHSF%2FCTO%20114%20%20YEILA%20CATHERINE%20ORUECO%20APONTE&amp;viewid=615ec6ce%2Db4c5%2D47c6%2D9959%2D4ea468bd0701" xr:uid="{08B8796A-159A-40D3-BCEF-9599075BABE5}"/>
    <hyperlink ref="A88" r:id="rId42" display="../../../../my?id=%2Fpersonal%2Fjohanacontratacion%5Funisaludi%5Fonmicrosoft%5Fcom%2FDocuments%2FCONTRATACION%202026%2DCONTRATA1%2DHSF%2FCTO%20057%20DANIELA%20CARVAJAL%20CARVAJAL&amp;viewid=615ec6ce%2Db4c5%2D47c6%2D9959%2D4ea468bd0701" xr:uid="{E1CAF9AF-00BF-452D-945D-CCA6C5567FB8}"/>
  </hyperlinks>
  <pageMargins left="0.7" right="0.7" top="0.75" bottom="0.75" header="0.3" footer="0.3"/>
  <legacyDrawing r:id="rId4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A911-9699-47E9-982E-1802F7D7C32B}">
  <sheetPr>
    <tabColor rgb="FF0070C0"/>
  </sheetPr>
  <dimension ref="A1:I100"/>
  <sheetViews>
    <sheetView topLeftCell="A41" workbookViewId="0">
      <selection activeCell="J2" sqref="J2"/>
    </sheetView>
  </sheetViews>
  <sheetFormatPr baseColWidth="10" defaultColWidth="8.88671875" defaultRowHeight="14.4" x14ac:dyDescent="0.3"/>
  <cols>
    <col min="1" max="1" width="5.44140625" customWidth="1"/>
    <col min="3" max="3" width="11.6640625" customWidth="1"/>
    <col min="4" max="4" width="12" customWidth="1"/>
    <col min="5" max="5" width="13.33203125" customWidth="1"/>
    <col min="6" max="6" width="12" customWidth="1"/>
    <col min="7" max="7" width="27.109375" customWidth="1"/>
    <col min="9" max="9" width="12" customWidth="1"/>
  </cols>
  <sheetData>
    <row r="1" spans="1:9" ht="36.6" x14ac:dyDescent="0.3">
      <c r="A1" s="264" t="s">
        <v>0</v>
      </c>
      <c r="B1" s="265" t="s">
        <v>1</v>
      </c>
      <c r="C1" s="266" t="s">
        <v>2</v>
      </c>
      <c r="D1" s="267" t="s">
        <v>3</v>
      </c>
      <c r="E1" s="268" t="s">
        <v>5</v>
      </c>
      <c r="F1" s="269" t="s">
        <v>7</v>
      </c>
      <c r="G1" s="266" t="s">
        <v>8</v>
      </c>
      <c r="H1" s="273" t="s">
        <v>23</v>
      </c>
      <c r="I1" s="265" t="s">
        <v>5159</v>
      </c>
    </row>
    <row r="2" spans="1:9" x14ac:dyDescent="0.3">
      <c r="A2" s="212" t="s">
        <v>286</v>
      </c>
      <c r="B2" s="141" t="s">
        <v>41</v>
      </c>
      <c r="C2" s="142" t="s">
        <v>287</v>
      </c>
      <c r="D2" s="103" t="s">
        <v>288</v>
      </c>
      <c r="E2" s="103" t="s">
        <v>289</v>
      </c>
      <c r="F2" s="204" t="s">
        <v>5160</v>
      </c>
      <c r="G2" s="103" t="s">
        <v>290</v>
      </c>
      <c r="H2" s="143">
        <v>46023</v>
      </c>
      <c r="I2" s="145" t="s">
        <v>53</v>
      </c>
    </row>
    <row r="3" spans="1:9" x14ac:dyDescent="0.3">
      <c r="A3" s="212" t="s">
        <v>807</v>
      </c>
      <c r="B3" s="147" t="s">
        <v>41</v>
      </c>
      <c r="C3" s="142" t="s">
        <v>335</v>
      </c>
      <c r="D3" s="142" t="s">
        <v>808</v>
      </c>
      <c r="E3" s="149" t="s">
        <v>57</v>
      </c>
      <c r="F3" s="206">
        <v>140000000</v>
      </c>
      <c r="G3" s="142" t="s">
        <v>811</v>
      </c>
      <c r="H3" s="146">
        <v>46043</v>
      </c>
      <c r="I3" s="145">
        <v>46387</v>
      </c>
    </row>
    <row r="4" spans="1:9" x14ac:dyDescent="0.3">
      <c r="A4" s="212" t="s">
        <v>815</v>
      </c>
      <c r="B4" s="141" t="s">
        <v>41</v>
      </c>
      <c r="C4" s="103" t="s">
        <v>816</v>
      </c>
      <c r="D4" s="142" t="s">
        <v>817</v>
      </c>
      <c r="E4" s="103" t="s">
        <v>818</v>
      </c>
      <c r="F4" s="204">
        <v>56915000</v>
      </c>
      <c r="G4" s="103" t="s">
        <v>819</v>
      </c>
      <c r="H4" s="143">
        <v>46041</v>
      </c>
      <c r="I4" s="145">
        <v>46387</v>
      </c>
    </row>
    <row r="5" spans="1:9" x14ac:dyDescent="0.3">
      <c r="A5" s="212" t="s">
        <v>1009</v>
      </c>
      <c r="B5" s="141" t="s">
        <v>41</v>
      </c>
      <c r="C5" s="103" t="s">
        <v>225</v>
      </c>
      <c r="D5" s="142" t="s">
        <v>1010</v>
      </c>
      <c r="E5" s="203" t="s">
        <v>1011</v>
      </c>
      <c r="F5" s="204">
        <v>90000000</v>
      </c>
      <c r="G5" s="103" t="s">
        <v>1012</v>
      </c>
      <c r="H5" s="143">
        <v>46056</v>
      </c>
      <c r="I5" s="145">
        <v>46387</v>
      </c>
    </row>
    <row r="6" spans="1:9" x14ac:dyDescent="0.3">
      <c r="A6" s="209">
        <v>127</v>
      </c>
      <c r="B6" s="147" t="s">
        <v>41</v>
      </c>
      <c r="C6" s="142" t="s">
        <v>466</v>
      </c>
      <c r="D6" s="142" t="s">
        <v>1123</v>
      </c>
      <c r="E6" s="149" t="s">
        <v>1124</v>
      </c>
      <c r="F6" s="206">
        <v>50000000</v>
      </c>
      <c r="G6" s="142" t="s">
        <v>1125</v>
      </c>
      <c r="H6" s="146">
        <v>46053</v>
      </c>
      <c r="I6" s="145">
        <v>46022</v>
      </c>
    </row>
    <row r="7" spans="1:9" x14ac:dyDescent="0.3">
      <c r="A7" s="209">
        <v>132</v>
      </c>
      <c r="B7" s="141" t="s">
        <v>59</v>
      </c>
      <c r="C7" s="103" t="s">
        <v>475</v>
      </c>
      <c r="D7" s="103" t="s">
        <v>1161</v>
      </c>
      <c r="E7" s="203" t="s">
        <v>367</v>
      </c>
      <c r="F7" s="204">
        <v>330000000</v>
      </c>
      <c r="G7" s="103" t="s">
        <v>1163</v>
      </c>
      <c r="H7" s="143">
        <v>46055</v>
      </c>
      <c r="I7" s="145">
        <v>46204</v>
      </c>
    </row>
    <row r="8" spans="1:9" x14ac:dyDescent="0.3">
      <c r="A8" s="209">
        <v>136</v>
      </c>
      <c r="B8" s="147" t="s">
        <v>41</v>
      </c>
      <c r="C8" s="142" t="s">
        <v>383</v>
      </c>
      <c r="D8" s="142" t="s">
        <v>1188</v>
      </c>
      <c r="E8" s="149" t="s">
        <v>57</v>
      </c>
      <c r="F8" s="206">
        <v>56745000</v>
      </c>
      <c r="G8" s="142" t="s">
        <v>1189</v>
      </c>
      <c r="H8" s="146">
        <v>46057</v>
      </c>
      <c r="I8" s="145">
        <v>46387</v>
      </c>
    </row>
    <row r="9" spans="1:9" x14ac:dyDescent="0.3">
      <c r="A9" s="209">
        <v>137</v>
      </c>
      <c r="B9" s="147" t="s">
        <v>41</v>
      </c>
      <c r="C9" s="142" t="s">
        <v>383</v>
      </c>
      <c r="D9" s="142" t="s">
        <v>1193</v>
      </c>
      <c r="E9" s="149" t="s">
        <v>57</v>
      </c>
      <c r="F9" s="206">
        <v>65000000</v>
      </c>
      <c r="G9" s="142" t="s">
        <v>1194</v>
      </c>
      <c r="H9" s="146">
        <v>46056</v>
      </c>
      <c r="I9" s="145">
        <v>46265</v>
      </c>
    </row>
    <row r="10" spans="1:9" x14ac:dyDescent="0.3">
      <c r="A10" s="209">
        <v>138</v>
      </c>
      <c r="B10" s="147" t="s">
        <v>41</v>
      </c>
      <c r="C10" s="142" t="s">
        <v>383</v>
      </c>
      <c r="D10" s="142" t="s">
        <v>1198</v>
      </c>
      <c r="E10" s="149" t="s">
        <v>57</v>
      </c>
      <c r="F10" s="206">
        <v>58583000</v>
      </c>
      <c r="G10" s="142" t="s">
        <v>1199</v>
      </c>
      <c r="H10" s="146">
        <v>46056</v>
      </c>
      <c r="I10" s="145">
        <v>46265</v>
      </c>
    </row>
    <row r="11" spans="1:9" x14ac:dyDescent="0.3">
      <c r="A11" s="209">
        <v>140</v>
      </c>
      <c r="B11" s="141" t="s">
        <v>41</v>
      </c>
      <c r="C11" s="103" t="s">
        <v>1213</v>
      </c>
      <c r="D11" s="103" t="s">
        <v>1214</v>
      </c>
      <c r="E11" s="203" t="s">
        <v>1215</v>
      </c>
      <c r="F11" s="204">
        <v>31981500</v>
      </c>
      <c r="G11" s="103" t="s">
        <v>1217</v>
      </c>
      <c r="H11" s="143">
        <v>46056</v>
      </c>
      <c r="I11" s="145">
        <v>46205</v>
      </c>
    </row>
    <row r="12" spans="1:9" x14ac:dyDescent="0.3">
      <c r="A12" s="209">
        <v>141</v>
      </c>
      <c r="B12" s="141" t="s">
        <v>41</v>
      </c>
      <c r="C12" s="103" t="s">
        <v>335</v>
      </c>
      <c r="D12" s="103" t="s">
        <v>1222</v>
      </c>
      <c r="E12" s="203" t="s">
        <v>1223</v>
      </c>
      <c r="F12" s="204">
        <v>44228000</v>
      </c>
      <c r="G12" s="103" t="s">
        <v>1224</v>
      </c>
      <c r="H12" s="143">
        <v>46055</v>
      </c>
      <c r="I12" s="145">
        <v>46356</v>
      </c>
    </row>
    <row r="13" spans="1:9" x14ac:dyDescent="0.3">
      <c r="A13" s="209">
        <v>145</v>
      </c>
      <c r="B13" s="141" t="s">
        <v>41</v>
      </c>
      <c r="C13" s="103" t="s">
        <v>1256</v>
      </c>
      <c r="D13" s="142" t="s">
        <v>1257</v>
      </c>
      <c r="E13" s="203" t="s">
        <v>1258</v>
      </c>
      <c r="F13" s="204">
        <v>187653000</v>
      </c>
      <c r="G13" s="103" t="s">
        <v>1259</v>
      </c>
      <c r="H13" s="143">
        <v>46056</v>
      </c>
      <c r="I13" s="145">
        <v>46234</v>
      </c>
    </row>
    <row r="14" spans="1:9" x14ac:dyDescent="0.3">
      <c r="A14" s="209" t="s">
        <v>1316</v>
      </c>
      <c r="B14" s="141" t="s">
        <v>59</v>
      </c>
      <c r="C14" s="103" t="s">
        <v>735</v>
      </c>
      <c r="D14" s="103" t="s">
        <v>1272</v>
      </c>
      <c r="E14" s="103" t="s">
        <v>737</v>
      </c>
      <c r="F14" s="204">
        <v>7355745</v>
      </c>
      <c r="G14" s="103" t="s">
        <v>1318</v>
      </c>
      <c r="H14" s="143">
        <v>46057</v>
      </c>
      <c r="I14" s="145">
        <v>46237</v>
      </c>
    </row>
    <row r="15" spans="1:9" x14ac:dyDescent="0.3">
      <c r="A15" s="209">
        <v>179</v>
      </c>
      <c r="B15" s="141" t="s">
        <v>41</v>
      </c>
      <c r="C15" s="103" t="s">
        <v>725</v>
      </c>
      <c r="D15" s="142" t="s">
        <v>1486</v>
      </c>
      <c r="E15" s="203" t="s">
        <v>1487</v>
      </c>
      <c r="F15" s="204">
        <v>330000000</v>
      </c>
      <c r="G15" s="103" t="s">
        <v>1115</v>
      </c>
      <c r="H15" s="143">
        <v>46086</v>
      </c>
      <c r="I15" s="145">
        <v>46330</v>
      </c>
    </row>
    <row r="16" spans="1:9" x14ac:dyDescent="0.3">
      <c r="A16" s="211">
        <v>180</v>
      </c>
      <c r="B16" s="141" t="s">
        <v>151</v>
      </c>
      <c r="C16" s="103" t="s">
        <v>5161</v>
      </c>
      <c r="D16" s="103" t="s">
        <v>1490</v>
      </c>
      <c r="E16" s="103" t="s">
        <v>217</v>
      </c>
      <c r="F16" s="204">
        <v>265000000</v>
      </c>
      <c r="G16" s="103" t="s">
        <v>218</v>
      </c>
      <c r="H16" s="143">
        <v>46087</v>
      </c>
      <c r="I16" s="145">
        <v>46208</v>
      </c>
    </row>
    <row r="17" spans="1:9" x14ac:dyDescent="0.3">
      <c r="A17" s="212">
        <v>184</v>
      </c>
      <c r="B17" s="141" t="s">
        <v>41</v>
      </c>
      <c r="C17" s="103" t="s">
        <v>5161</v>
      </c>
      <c r="D17" s="213" t="s">
        <v>1509</v>
      </c>
      <c r="E17" s="103" t="s">
        <v>1510</v>
      </c>
      <c r="F17" s="204">
        <v>60000000</v>
      </c>
      <c r="G17" s="103" t="s">
        <v>279</v>
      </c>
      <c r="H17" s="143">
        <v>46098</v>
      </c>
      <c r="I17" s="145">
        <v>46219</v>
      </c>
    </row>
    <row r="18" spans="1:9" x14ac:dyDescent="0.3">
      <c r="A18" s="214">
        <v>393</v>
      </c>
      <c r="B18" s="141" t="s">
        <v>41</v>
      </c>
      <c r="C18" s="15" t="s">
        <v>5162</v>
      </c>
      <c r="D18" s="15" t="s">
        <v>2628</v>
      </c>
      <c r="E18" s="15" t="s">
        <v>1019</v>
      </c>
      <c r="F18" s="215">
        <v>15900000</v>
      </c>
      <c r="G18" s="15" t="s">
        <v>1033</v>
      </c>
      <c r="H18" s="143">
        <v>46113</v>
      </c>
      <c r="I18" s="145">
        <v>46203</v>
      </c>
    </row>
    <row r="19" spans="1:9" x14ac:dyDescent="0.3">
      <c r="A19" s="216">
        <v>401</v>
      </c>
      <c r="B19" s="141" t="s">
        <v>41</v>
      </c>
      <c r="C19" s="103" t="s">
        <v>5163</v>
      </c>
      <c r="D19" s="103" t="s">
        <v>2668</v>
      </c>
      <c r="E19" s="203" t="s">
        <v>2669</v>
      </c>
      <c r="F19" s="204">
        <v>7545150</v>
      </c>
      <c r="G19" s="103" t="s">
        <v>2670</v>
      </c>
      <c r="H19" s="143">
        <v>46126</v>
      </c>
      <c r="I19" s="145">
        <v>46171</v>
      </c>
    </row>
    <row r="20" spans="1:9" x14ac:dyDescent="0.3">
      <c r="A20" s="212">
        <v>402</v>
      </c>
      <c r="B20" s="141" t="s">
        <v>41</v>
      </c>
      <c r="C20" s="103" t="s">
        <v>5161</v>
      </c>
      <c r="D20" s="103" t="s">
        <v>661</v>
      </c>
      <c r="E20" s="103" t="s">
        <v>662</v>
      </c>
      <c r="F20" s="204">
        <v>7545150</v>
      </c>
      <c r="G20" s="103" t="s">
        <v>663</v>
      </c>
      <c r="H20" s="143">
        <v>46126</v>
      </c>
      <c r="I20" s="145">
        <v>46171</v>
      </c>
    </row>
    <row r="21" spans="1:9" x14ac:dyDescent="0.3">
      <c r="A21" s="216">
        <v>404</v>
      </c>
      <c r="B21" s="141" t="s">
        <v>41</v>
      </c>
      <c r="C21" s="103" t="s">
        <v>5164</v>
      </c>
      <c r="D21" s="142" t="s">
        <v>2689</v>
      </c>
      <c r="E21" s="203" t="s">
        <v>2690</v>
      </c>
      <c r="F21" s="204">
        <v>305458584</v>
      </c>
      <c r="G21" s="103" t="s">
        <v>2691</v>
      </c>
      <c r="H21" s="143">
        <v>46126</v>
      </c>
      <c r="I21" s="145">
        <v>46387</v>
      </c>
    </row>
    <row r="22" spans="1:9" x14ac:dyDescent="0.3">
      <c r="A22" s="212">
        <v>492</v>
      </c>
      <c r="B22" s="141" t="s">
        <v>41</v>
      </c>
      <c r="C22" s="103" t="s">
        <v>5165</v>
      </c>
      <c r="D22" s="103" t="s">
        <v>3139</v>
      </c>
      <c r="E22" s="203" t="s">
        <v>3140</v>
      </c>
      <c r="F22" s="204">
        <v>11833155</v>
      </c>
      <c r="G22" s="103" t="s">
        <v>1026</v>
      </c>
      <c r="H22" s="143">
        <v>46128</v>
      </c>
      <c r="I22" s="145">
        <v>46218</v>
      </c>
    </row>
    <row r="23" spans="1:9" x14ac:dyDescent="0.3">
      <c r="A23" s="212">
        <v>493</v>
      </c>
      <c r="B23" s="141" t="s">
        <v>41</v>
      </c>
      <c r="C23" s="103" t="s">
        <v>5165</v>
      </c>
      <c r="D23" s="103" t="s">
        <v>3139</v>
      </c>
      <c r="E23" s="203" t="s">
        <v>3145</v>
      </c>
      <c r="F23" s="204">
        <v>11833155</v>
      </c>
      <c r="G23" s="103" t="s">
        <v>1020</v>
      </c>
      <c r="H23" s="143">
        <v>46128</v>
      </c>
      <c r="I23" s="145">
        <v>46218</v>
      </c>
    </row>
    <row r="24" spans="1:9" x14ac:dyDescent="0.3">
      <c r="A24" s="209">
        <v>494</v>
      </c>
      <c r="B24" s="141" t="s">
        <v>41</v>
      </c>
      <c r="C24" s="103" t="s">
        <v>5165</v>
      </c>
      <c r="D24" s="103" t="s">
        <v>3139</v>
      </c>
      <c r="E24" s="203" t="s">
        <v>3147</v>
      </c>
      <c r="F24" s="204">
        <v>11833155</v>
      </c>
      <c r="G24" s="103" t="s">
        <v>1085</v>
      </c>
      <c r="H24" s="143">
        <v>46128</v>
      </c>
      <c r="I24" s="145">
        <v>46218</v>
      </c>
    </row>
    <row r="25" spans="1:9" x14ac:dyDescent="0.3">
      <c r="A25" s="209">
        <v>537</v>
      </c>
      <c r="B25" s="141" t="s">
        <v>1331</v>
      </c>
      <c r="C25" s="103" t="s">
        <v>5166</v>
      </c>
      <c r="D25" s="142" t="s">
        <v>5167</v>
      </c>
      <c r="E25" s="203" t="s">
        <v>1333</v>
      </c>
      <c r="F25" s="204">
        <v>12792600</v>
      </c>
      <c r="G25" s="103" t="s">
        <v>1335</v>
      </c>
      <c r="H25" s="143">
        <v>46143</v>
      </c>
      <c r="I25" s="145">
        <v>46233</v>
      </c>
    </row>
    <row r="26" spans="1:9" x14ac:dyDescent="0.3">
      <c r="A26" s="216">
        <v>538</v>
      </c>
      <c r="B26" s="141" t="s">
        <v>41</v>
      </c>
      <c r="C26" s="103" t="s">
        <v>725</v>
      </c>
      <c r="D26" s="213" t="s">
        <v>3361</v>
      </c>
      <c r="E26" s="203" t="s">
        <v>3362</v>
      </c>
      <c r="F26" s="204">
        <v>6396300</v>
      </c>
      <c r="G26" s="213" t="s">
        <v>3363</v>
      </c>
      <c r="H26" s="143">
        <v>46146</v>
      </c>
      <c r="I26" s="145">
        <v>46237</v>
      </c>
    </row>
    <row r="27" spans="1:9" x14ac:dyDescent="0.3">
      <c r="A27" s="212">
        <v>620</v>
      </c>
      <c r="B27" s="141" t="s">
        <v>41</v>
      </c>
      <c r="C27" s="103" t="s">
        <v>60</v>
      </c>
      <c r="D27" s="103" t="s">
        <v>503</v>
      </c>
      <c r="E27" s="103" t="s">
        <v>1440</v>
      </c>
      <c r="F27" s="204" t="s">
        <v>5168</v>
      </c>
      <c r="G27" s="103" t="s">
        <v>3801</v>
      </c>
      <c r="H27" s="143">
        <v>46157</v>
      </c>
      <c r="I27" s="145">
        <v>46248</v>
      </c>
    </row>
    <row r="28" spans="1:9" x14ac:dyDescent="0.3">
      <c r="A28" s="212">
        <v>621</v>
      </c>
      <c r="B28" s="141" t="s">
        <v>41</v>
      </c>
      <c r="C28" s="103" t="s">
        <v>60</v>
      </c>
      <c r="D28" s="103" t="s">
        <v>503</v>
      </c>
      <c r="E28" s="103" t="s">
        <v>1440</v>
      </c>
      <c r="F28" s="204" t="s">
        <v>5168</v>
      </c>
      <c r="G28" s="103" t="s">
        <v>3806</v>
      </c>
      <c r="H28" s="143">
        <v>46164</v>
      </c>
      <c r="I28" s="145">
        <v>46255</v>
      </c>
    </row>
    <row r="29" spans="1:9" x14ac:dyDescent="0.3">
      <c r="A29" s="212">
        <v>622</v>
      </c>
      <c r="B29" s="141" t="s">
        <v>41</v>
      </c>
      <c r="C29" s="103" t="s">
        <v>60</v>
      </c>
      <c r="D29" s="103" t="s">
        <v>503</v>
      </c>
      <c r="E29" s="103" t="s">
        <v>1440</v>
      </c>
      <c r="F29" s="204" t="s">
        <v>5168</v>
      </c>
      <c r="G29" s="103" t="s">
        <v>504</v>
      </c>
      <c r="H29" s="143">
        <v>46161</v>
      </c>
      <c r="I29" s="145">
        <v>46252</v>
      </c>
    </row>
    <row r="30" spans="1:9" x14ac:dyDescent="0.3">
      <c r="A30" s="212">
        <v>623</v>
      </c>
      <c r="B30" s="141" t="s">
        <v>41</v>
      </c>
      <c r="C30" s="103" t="s">
        <v>60</v>
      </c>
      <c r="D30" s="103" t="s">
        <v>503</v>
      </c>
      <c r="E30" s="103" t="s">
        <v>1440</v>
      </c>
      <c r="F30" s="204">
        <v>23026752</v>
      </c>
      <c r="G30" s="103" t="s">
        <v>125</v>
      </c>
      <c r="H30" s="143">
        <v>46157</v>
      </c>
      <c r="I30" s="145">
        <v>46248</v>
      </c>
    </row>
    <row r="31" spans="1:9" x14ac:dyDescent="0.3">
      <c r="A31" s="212">
        <v>624</v>
      </c>
      <c r="B31" s="141" t="s">
        <v>41</v>
      </c>
      <c r="C31" s="103" t="s">
        <v>60</v>
      </c>
      <c r="D31" s="103" t="s">
        <v>503</v>
      </c>
      <c r="E31" s="103" t="s">
        <v>1440</v>
      </c>
      <c r="F31" s="204">
        <v>23026752</v>
      </c>
      <c r="G31" s="103" t="s">
        <v>108</v>
      </c>
      <c r="H31" s="143">
        <v>46157</v>
      </c>
      <c r="I31" s="145">
        <v>46248</v>
      </c>
    </row>
    <row r="32" spans="1:9" x14ac:dyDescent="0.3">
      <c r="A32" s="212">
        <v>625</v>
      </c>
      <c r="B32" s="141" t="s">
        <v>151</v>
      </c>
      <c r="C32" s="103" t="s">
        <v>60</v>
      </c>
      <c r="D32" s="103" t="s">
        <v>141</v>
      </c>
      <c r="E32" s="103" t="s">
        <v>142</v>
      </c>
      <c r="F32" s="204" t="s">
        <v>5169</v>
      </c>
      <c r="G32" s="103" t="s">
        <v>143</v>
      </c>
      <c r="H32" s="143">
        <v>46161</v>
      </c>
      <c r="I32" s="145">
        <v>46252</v>
      </c>
    </row>
    <row r="33" spans="1:9" x14ac:dyDescent="0.3">
      <c r="A33" s="212">
        <v>626</v>
      </c>
      <c r="B33" s="141" t="s">
        <v>151</v>
      </c>
      <c r="C33" s="103" t="s">
        <v>60</v>
      </c>
      <c r="D33" s="103" t="s">
        <v>141</v>
      </c>
      <c r="E33" s="103" t="s">
        <v>142</v>
      </c>
      <c r="F33" s="204" t="s">
        <v>5169</v>
      </c>
      <c r="G33" s="103" t="s">
        <v>207</v>
      </c>
      <c r="H33" s="143">
        <v>46157</v>
      </c>
      <c r="I33" s="145">
        <v>46248</v>
      </c>
    </row>
    <row r="34" spans="1:9" x14ac:dyDescent="0.3">
      <c r="A34" s="212">
        <v>627</v>
      </c>
      <c r="B34" s="141" t="s">
        <v>41</v>
      </c>
      <c r="C34" s="103" t="s">
        <v>5170</v>
      </c>
      <c r="D34" s="103" t="s">
        <v>85</v>
      </c>
      <c r="E34" s="103" t="s">
        <v>86</v>
      </c>
      <c r="F34" s="204" t="s">
        <v>5171</v>
      </c>
      <c r="G34" s="103" t="s">
        <v>87</v>
      </c>
      <c r="H34" s="143">
        <v>46157</v>
      </c>
      <c r="I34" s="145">
        <v>46248</v>
      </c>
    </row>
    <row r="35" spans="1:9" x14ac:dyDescent="0.3">
      <c r="A35" s="212">
        <v>628</v>
      </c>
      <c r="B35" s="141" t="s">
        <v>41</v>
      </c>
      <c r="C35" s="103" t="s">
        <v>5170</v>
      </c>
      <c r="D35" s="103" t="s">
        <v>85</v>
      </c>
      <c r="E35" s="103" t="s">
        <v>86</v>
      </c>
      <c r="F35" s="204">
        <v>8600000</v>
      </c>
      <c r="G35" s="103" t="s">
        <v>3829</v>
      </c>
      <c r="H35" s="143">
        <v>46157</v>
      </c>
      <c r="I35" s="145">
        <v>46217</v>
      </c>
    </row>
    <row r="36" spans="1:9" x14ac:dyDescent="0.3">
      <c r="A36" s="212">
        <v>629</v>
      </c>
      <c r="B36" s="141" t="s">
        <v>41</v>
      </c>
      <c r="C36" s="142" t="s">
        <v>5170</v>
      </c>
      <c r="D36" s="103" t="s">
        <v>267</v>
      </c>
      <c r="E36" s="103" t="s">
        <v>268</v>
      </c>
      <c r="F36" s="204" t="s">
        <v>5172</v>
      </c>
      <c r="G36" s="103" t="s">
        <v>269</v>
      </c>
      <c r="H36" s="143">
        <v>46161</v>
      </c>
      <c r="I36" s="145">
        <v>46252</v>
      </c>
    </row>
    <row r="37" spans="1:9" x14ac:dyDescent="0.3">
      <c r="A37" s="212">
        <v>633</v>
      </c>
      <c r="B37" s="141" t="s">
        <v>41</v>
      </c>
      <c r="C37" s="103" t="s">
        <v>60</v>
      </c>
      <c r="D37" s="103" t="s">
        <v>61</v>
      </c>
      <c r="E37" s="103" t="s">
        <v>63</v>
      </c>
      <c r="F37" s="204" t="s">
        <v>5173</v>
      </c>
      <c r="G37" s="103" t="s">
        <v>65</v>
      </c>
      <c r="H37" s="143">
        <v>46157</v>
      </c>
      <c r="I37" s="145">
        <v>46248</v>
      </c>
    </row>
    <row r="38" spans="1:9" x14ac:dyDescent="0.3">
      <c r="A38" s="212">
        <v>634</v>
      </c>
      <c r="B38" s="141" t="s">
        <v>41</v>
      </c>
      <c r="C38" s="103" t="s">
        <v>60</v>
      </c>
      <c r="D38" s="103" t="s">
        <v>61</v>
      </c>
      <c r="E38" s="103" t="s">
        <v>63</v>
      </c>
      <c r="F38" s="204" t="s">
        <v>5173</v>
      </c>
      <c r="G38" s="103" t="s">
        <v>133</v>
      </c>
      <c r="H38" s="143">
        <v>46157</v>
      </c>
      <c r="I38" s="145">
        <v>46248</v>
      </c>
    </row>
    <row r="39" spans="1:9" x14ac:dyDescent="0.3">
      <c r="A39" s="212">
        <v>636</v>
      </c>
      <c r="B39" s="141" t="s">
        <v>41</v>
      </c>
      <c r="C39" s="103" t="s">
        <v>60</v>
      </c>
      <c r="D39" s="103" t="s">
        <v>61</v>
      </c>
      <c r="E39" s="103" t="s">
        <v>63</v>
      </c>
      <c r="F39" s="204" t="s">
        <v>5173</v>
      </c>
      <c r="G39" s="103" t="s">
        <v>77</v>
      </c>
      <c r="H39" s="143">
        <v>46157</v>
      </c>
      <c r="I39" s="145">
        <v>46248</v>
      </c>
    </row>
    <row r="40" spans="1:9" x14ac:dyDescent="0.3">
      <c r="A40" s="235">
        <v>637</v>
      </c>
      <c r="B40" s="141" t="s">
        <v>41</v>
      </c>
      <c r="C40" s="103" t="s">
        <v>5174</v>
      </c>
      <c r="D40" s="262" t="s">
        <v>3873</v>
      </c>
      <c r="E40" s="262" t="s">
        <v>3874</v>
      </c>
      <c r="F40" s="204">
        <v>30180600</v>
      </c>
      <c r="G40" s="142" t="s">
        <v>718</v>
      </c>
      <c r="H40" s="143">
        <v>46161</v>
      </c>
      <c r="I40" s="145">
        <v>46249</v>
      </c>
    </row>
    <row r="41" spans="1:9" x14ac:dyDescent="0.3">
      <c r="A41" s="212">
        <v>638</v>
      </c>
      <c r="B41" s="141" t="s">
        <v>41</v>
      </c>
      <c r="C41" s="103" t="s">
        <v>5161</v>
      </c>
      <c r="D41" s="103" t="s">
        <v>97</v>
      </c>
      <c r="E41" s="103" t="s">
        <v>98</v>
      </c>
      <c r="F41" s="204">
        <v>25150500</v>
      </c>
      <c r="G41" s="103" t="s">
        <v>99</v>
      </c>
      <c r="H41" s="143">
        <v>46161</v>
      </c>
      <c r="I41" s="145">
        <v>46249</v>
      </c>
    </row>
    <row r="42" spans="1:9" x14ac:dyDescent="0.3">
      <c r="A42" s="212">
        <v>639</v>
      </c>
      <c r="B42" s="141" t="s">
        <v>41</v>
      </c>
      <c r="C42" s="103" t="s">
        <v>5161</v>
      </c>
      <c r="D42" s="103" t="s">
        <v>519</v>
      </c>
      <c r="E42" s="103" t="s">
        <v>520</v>
      </c>
      <c r="F42" s="204" t="s">
        <v>5173</v>
      </c>
      <c r="G42" s="103" t="s">
        <v>521</v>
      </c>
      <c r="H42" s="143">
        <v>46162</v>
      </c>
      <c r="I42" s="145">
        <v>46249</v>
      </c>
    </row>
    <row r="43" spans="1:9" x14ac:dyDescent="0.3">
      <c r="A43" s="212">
        <v>640</v>
      </c>
      <c r="B43" s="141" t="s">
        <v>41</v>
      </c>
      <c r="C43" s="103" t="s">
        <v>5161</v>
      </c>
      <c r="D43" s="103" t="s">
        <v>652</v>
      </c>
      <c r="E43" s="103" t="s">
        <v>653</v>
      </c>
      <c r="F43" s="204" t="s">
        <v>5175</v>
      </c>
      <c r="G43" s="103" t="s">
        <v>654</v>
      </c>
      <c r="H43" s="143">
        <v>46161</v>
      </c>
      <c r="I43" s="145">
        <v>46249</v>
      </c>
    </row>
    <row r="44" spans="1:9" x14ac:dyDescent="0.3">
      <c r="A44" s="212">
        <v>641</v>
      </c>
      <c r="B44" s="141" t="s">
        <v>41</v>
      </c>
      <c r="C44" s="103" t="s">
        <v>5161</v>
      </c>
      <c r="D44" s="103" t="s">
        <v>531</v>
      </c>
      <c r="E44" s="103" t="s">
        <v>532</v>
      </c>
      <c r="F44" s="204" t="s">
        <v>5176</v>
      </c>
      <c r="G44" s="103" t="s">
        <v>533</v>
      </c>
      <c r="H44" s="143">
        <v>46161</v>
      </c>
      <c r="I44" s="145">
        <v>46249</v>
      </c>
    </row>
    <row r="45" spans="1:9" x14ac:dyDescent="0.3">
      <c r="A45" s="212">
        <v>642</v>
      </c>
      <c r="B45" s="141" t="s">
        <v>41</v>
      </c>
      <c r="C45" s="103" t="s">
        <v>5161</v>
      </c>
      <c r="D45" s="103" t="s">
        <v>236</v>
      </c>
      <c r="E45" s="103" t="s">
        <v>237</v>
      </c>
      <c r="F45" s="204" t="s">
        <v>5177</v>
      </c>
      <c r="G45" s="103" t="s">
        <v>376</v>
      </c>
      <c r="H45" s="143">
        <v>46162</v>
      </c>
      <c r="I45" s="145">
        <v>46253</v>
      </c>
    </row>
    <row r="46" spans="1:9" x14ac:dyDescent="0.3">
      <c r="A46" s="212">
        <v>643</v>
      </c>
      <c r="B46" s="141" t="s">
        <v>41</v>
      </c>
      <c r="C46" s="103" t="s">
        <v>5161</v>
      </c>
      <c r="D46" s="103" t="s">
        <v>236</v>
      </c>
      <c r="E46" s="103" t="s">
        <v>237</v>
      </c>
      <c r="F46" s="204" t="s">
        <v>5177</v>
      </c>
      <c r="G46" s="103" t="s">
        <v>238</v>
      </c>
      <c r="H46" s="143">
        <v>46158</v>
      </c>
      <c r="I46" s="145">
        <v>46249</v>
      </c>
    </row>
    <row r="47" spans="1:9" x14ac:dyDescent="0.3">
      <c r="A47" s="212">
        <v>644</v>
      </c>
      <c r="B47" s="141" t="s">
        <v>41</v>
      </c>
      <c r="C47" s="103" t="s">
        <v>5161</v>
      </c>
      <c r="D47" s="103" t="s">
        <v>551</v>
      </c>
      <c r="E47" s="103" t="s">
        <v>552</v>
      </c>
      <c r="F47" s="204">
        <v>25150500</v>
      </c>
      <c r="G47" s="103" t="s">
        <v>553</v>
      </c>
      <c r="H47" s="143">
        <v>46157</v>
      </c>
      <c r="I47" s="145">
        <v>46249</v>
      </c>
    </row>
    <row r="48" spans="1:9" x14ac:dyDescent="0.3">
      <c r="A48" s="212">
        <v>645</v>
      </c>
      <c r="B48" s="141" t="s">
        <v>41</v>
      </c>
      <c r="C48" s="103" t="s">
        <v>5161</v>
      </c>
      <c r="D48" s="103" t="s">
        <v>236</v>
      </c>
      <c r="E48" s="103" t="s">
        <v>367</v>
      </c>
      <c r="F48" s="204">
        <v>15090300</v>
      </c>
      <c r="G48" s="103" t="s">
        <v>690</v>
      </c>
      <c r="H48" s="143">
        <v>46162</v>
      </c>
      <c r="I48" s="145">
        <v>46253</v>
      </c>
    </row>
    <row r="49" spans="1:9" x14ac:dyDescent="0.3">
      <c r="A49" s="212">
        <v>646</v>
      </c>
      <c r="B49" s="141" t="s">
        <v>41</v>
      </c>
      <c r="C49" s="142" t="s">
        <v>335</v>
      </c>
      <c r="D49" s="103" t="s">
        <v>336</v>
      </c>
      <c r="E49" s="103" t="s">
        <v>337</v>
      </c>
      <c r="F49" s="204" t="s">
        <v>5178</v>
      </c>
      <c r="G49" s="103" t="s">
        <v>338</v>
      </c>
      <c r="H49" s="143">
        <v>46161</v>
      </c>
      <c r="I49" s="145">
        <v>46247</v>
      </c>
    </row>
    <row r="50" spans="1:9" x14ac:dyDescent="0.3">
      <c r="A50" s="212">
        <v>647</v>
      </c>
      <c r="B50" s="141" t="s">
        <v>41</v>
      </c>
      <c r="C50" s="103" t="s">
        <v>60</v>
      </c>
      <c r="D50" s="103" t="s">
        <v>246</v>
      </c>
      <c r="E50" s="103" t="s">
        <v>247</v>
      </c>
      <c r="F50" s="204" t="s">
        <v>5169</v>
      </c>
      <c r="G50" s="103" t="s">
        <v>248</v>
      </c>
      <c r="H50" s="143">
        <v>46162</v>
      </c>
      <c r="I50" s="145">
        <v>46253</v>
      </c>
    </row>
    <row r="51" spans="1:9" x14ac:dyDescent="0.3">
      <c r="A51" s="212">
        <v>648</v>
      </c>
      <c r="B51" s="141" t="s">
        <v>41</v>
      </c>
      <c r="C51" s="103" t="s">
        <v>466</v>
      </c>
      <c r="D51" s="103" t="s">
        <v>467</v>
      </c>
      <c r="E51" s="103" t="s">
        <v>434</v>
      </c>
      <c r="F51" s="204">
        <v>7355745</v>
      </c>
      <c r="G51" s="103" t="s">
        <v>696</v>
      </c>
      <c r="H51" s="143">
        <v>46167</v>
      </c>
      <c r="I51" s="145">
        <v>46258</v>
      </c>
    </row>
    <row r="52" spans="1:9" x14ac:dyDescent="0.3">
      <c r="A52" s="212">
        <v>649</v>
      </c>
      <c r="B52" s="141" t="s">
        <v>41</v>
      </c>
      <c r="C52" s="103" t="s">
        <v>422</v>
      </c>
      <c r="D52" s="103" t="s">
        <v>442</v>
      </c>
      <c r="E52" s="103" t="s">
        <v>434</v>
      </c>
      <c r="F52" s="204" t="s">
        <v>5172</v>
      </c>
      <c r="G52" s="103" t="s">
        <v>443</v>
      </c>
      <c r="H52" s="143">
        <v>46163</v>
      </c>
      <c r="I52" s="145">
        <v>46254</v>
      </c>
    </row>
    <row r="53" spans="1:9" x14ac:dyDescent="0.3">
      <c r="A53" s="212">
        <v>650</v>
      </c>
      <c r="B53" s="141" t="s">
        <v>41</v>
      </c>
      <c r="C53" s="103" t="s">
        <v>466</v>
      </c>
      <c r="D53" s="103" t="s">
        <v>467</v>
      </c>
      <c r="E53" s="103" t="s">
        <v>434</v>
      </c>
      <c r="F53" s="204" t="s">
        <v>5172</v>
      </c>
      <c r="G53" s="103" t="s">
        <v>468</v>
      </c>
      <c r="H53" s="143">
        <v>46162</v>
      </c>
      <c r="I53" s="145">
        <v>46253</v>
      </c>
    </row>
    <row r="54" spans="1:9" x14ac:dyDescent="0.3">
      <c r="A54" s="212">
        <v>651</v>
      </c>
      <c r="B54" s="141" t="s">
        <v>41</v>
      </c>
      <c r="C54" s="103" t="s">
        <v>422</v>
      </c>
      <c r="D54" s="103" t="s">
        <v>458</v>
      </c>
      <c r="E54" s="103" t="s">
        <v>434</v>
      </c>
      <c r="F54" s="204" t="s">
        <v>5172</v>
      </c>
      <c r="G54" s="103" t="s">
        <v>459</v>
      </c>
      <c r="H54" s="143">
        <v>46164</v>
      </c>
      <c r="I54" s="145">
        <v>46255</v>
      </c>
    </row>
    <row r="55" spans="1:9" x14ac:dyDescent="0.3">
      <c r="A55" s="212">
        <v>652</v>
      </c>
      <c r="B55" s="141" t="s">
        <v>41</v>
      </c>
      <c r="C55" s="103" t="s">
        <v>422</v>
      </c>
      <c r="D55" s="103" t="s">
        <v>467</v>
      </c>
      <c r="E55" s="103" t="s">
        <v>434</v>
      </c>
      <c r="F55" s="204">
        <v>7355745</v>
      </c>
      <c r="G55" s="103" t="s">
        <v>703</v>
      </c>
      <c r="H55" s="143">
        <v>46164</v>
      </c>
      <c r="I55" s="145">
        <v>46255</v>
      </c>
    </row>
    <row r="56" spans="1:9" x14ac:dyDescent="0.3">
      <c r="A56" s="212">
        <v>653</v>
      </c>
      <c r="B56" s="141" t="s">
        <v>41</v>
      </c>
      <c r="C56" s="103" t="s">
        <v>466</v>
      </c>
      <c r="D56" s="103" t="s">
        <v>467</v>
      </c>
      <c r="E56" s="103" t="s">
        <v>434</v>
      </c>
      <c r="F56" s="204">
        <v>7355745</v>
      </c>
      <c r="G56" s="103" t="s">
        <v>709</v>
      </c>
      <c r="H56" s="143">
        <v>46164</v>
      </c>
      <c r="I56" s="145">
        <v>46163</v>
      </c>
    </row>
    <row r="57" spans="1:9" x14ac:dyDescent="0.3">
      <c r="A57" s="212">
        <v>654</v>
      </c>
      <c r="B57" s="141" t="s">
        <v>41</v>
      </c>
      <c r="C57" s="103" t="s">
        <v>5161</v>
      </c>
      <c r="D57" s="103" t="s">
        <v>560</v>
      </c>
      <c r="E57" s="103" t="s">
        <v>552</v>
      </c>
      <c r="F57" s="204" t="s">
        <v>5179</v>
      </c>
      <c r="G57" s="103" t="s">
        <v>568</v>
      </c>
      <c r="H57" s="143">
        <v>46163</v>
      </c>
      <c r="I57" s="145">
        <v>46249</v>
      </c>
    </row>
    <row r="58" spans="1:9" x14ac:dyDescent="0.3">
      <c r="A58" s="212">
        <v>655</v>
      </c>
      <c r="B58" s="141" t="s">
        <v>41</v>
      </c>
      <c r="C58" s="103" t="s">
        <v>5161</v>
      </c>
      <c r="D58" s="103" t="s">
        <v>661</v>
      </c>
      <c r="E58" s="103" t="s">
        <v>662</v>
      </c>
      <c r="F58" s="204">
        <v>19500000</v>
      </c>
      <c r="G58" s="103" t="s">
        <v>663</v>
      </c>
      <c r="H58" s="143">
        <v>46164</v>
      </c>
      <c r="I58" s="145">
        <v>46163</v>
      </c>
    </row>
    <row r="59" spans="1:9" x14ac:dyDescent="0.3">
      <c r="A59" s="212">
        <v>659</v>
      </c>
      <c r="B59" s="141" t="s">
        <v>151</v>
      </c>
      <c r="C59" s="142" t="s">
        <v>225</v>
      </c>
      <c r="D59" s="103" t="s">
        <v>226</v>
      </c>
      <c r="E59" s="103" t="s">
        <v>227</v>
      </c>
      <c r="F59" s="204">
        <v>602938210</v>
      </c>
      <c r="G59" s="103" t="s">
        <v>228</v>
      </c>
      <c r="H59" s="143"/>
      <c r="I59" s="145" t="s">
        <v>3935</v>
      </c>
    </row>
    <row r="60" spans="1:9" x14ac:dyDescent="0.3">
      <c r="A60" s="212">
        <v>660</v>
      </c>
      <c r="B60" s="141" t="s">
        <v>41</v>
      </c>
      <c r="C60" s="103" t="s">
        <v>5180</v>
      </c>
      <c r="D60" s="103" t="s">
        <v>614</v>
      </c>
      <c r="E60" s="103" t="s">
        <v>434</v>
      </c>
      <c r="F60" s="204" t="s">
        <v>5172</v>
      </c>
      <c r="G60" s="103" t="s">
        <v>615</v>
      </c>
      <c r="H60" s="143">
        <v>46165</v>
      </c>
      <c r="I60" s="145">
        <v>46256</v>
      </c>
    </row>
    <row r="61" spans="1:9" x14ac:dyDescent="0.3">
      <c r="A61" s="212">
        <v>661</v>
      </c>
      <c r="B61" s="141" t="s">
        <v>41</v>
      </c>
      <c r="C61" s="103" t="s">
        <v>5180</v>
      </c>
      <c r="D61" s="103" t="s">
        <v>594</v>
      </c>
      <c r="E61" s="103" t="s">
        <v>434</v>
      </c>
      <c r="F61" s="204">
        <v>7355745</v>
      </c>
      <c r="G61" s="103" t="s">
        <v>595</v>
      </c>
      <c r="H61" s="143">
        <v>46165</v>
      </c>
      <c r="I61" s="145">
        <v>46256</v>
      </c>
    </row>
    <row r="62" spans="1:9" x14ac:dyDescent="0.3">
      <c r="A62" s="212">
        <v>684</v>
      </c>
      <c r="B62" s="141" t="s">
        <v>41</v>
      </c>
      <c r="C62" s="103" t="s">
        <v>422</v>
      </c>
      <c r="D62" s="103" t="s">
        <v>423</v>
      </c>
      <c r="E62" s="103" t="s">
        <v>424</v>
      </c>
      <c r="F62" s="204" t="s">
        <v>5153</v>
      </c>
      <c r="G62" s="103" t="s">
        <v>425</v>
      </c>
      <c r="H62" s="143"/>
      <c r="I62" s="145" t="s">
        <v>892</v>
      </c>
    </row>
    <row r="63" spans="1:9" x14ac:dyDescent="0.3">
      <c r="A63" s="235">
        <v>701</v>
      </c>
      <c r="B63" s="141" t="s">
        <v>1331</v>
      </c>
      <c r="C63" s="103" t="s">
        <v>1466</v>
      </c>
      <c r="D63" s="21" t="s">
        <v>1433</v>
      </c>
      <c r="E63" s="203" t="s">
        <v>113</v>
      </c>
      <c r="F63" s="204">
        <v>7500000</v>
      </c>
      <c r="G63" s="103" t="s">
        <v>4145</v>
      </c>
      <c r="H63" s="143">
        <v>46171</v>
      </c>
      <c r="I63" s="145">
        <v>46201</v>
      </c>
    </row>
    <row r="64" spans="1:9" x14ac:dyDescent="0.3">
      <c r="A64" s="235">
        <v>705</v>
      </c>
      <c r="B64" s="141" t="s">
        <v>1465</v>
      </c>
      <c r="C64" s="103" t="s">
        <v>1466</v>
      </c>
      <c r="D64" s="187" t="s">
        <v>4163</v>
      </c>
      <c r="E64" s="203" t="s">
        <v>1473</v>
      </c>
      <c r="F64" s="204">
        <v>7800000</v>
      </c>
      <c r="G64" s="103" t="s">
        <v>4164</v>
      </c>
      <c r="H64" s="143">
        <v>46178</v>
      </c>
      <c r="I64" s="145">
        <v>46212</v>
      </c>
    </row>
    <row r="65" spans="1:9" x14ac:dyDescent="0.3">
      <c r="A65" s="235">
        <v>706</v>
      </c>
      <c r="B65" s="141" t="s">
        <v>1465</v>
      </c>
      <c r="C65" s="103" t="s">
        <v>1466</v>
      </c>
      <c r="D65" s="187" t="s">
        <v>4169</v>
      </c>
      <c r="E65" s="203" t="s">
        <v>769</v>
      </c>
      <c r="F65" s="204">
        <v>6175000</v>
      </c>
      <c r="G65" s="103" t="s">
        <v>1475</v>
      </c>
      <c r="H65" s="143">
        <v>46178</v>
      </c>
      <c r="I65" s="145">
        <v>46212</v>
      </c>
    </row>
    <row r="66" spans="1:9" x14ac:dyDescent="0.3">
      <c r="A66" s="235">
        <v>707</v>
      </c>
      <c r="B66" s="141" t="s">
        <v>1465</v>
      </c>
      <c r="C66" s="103" t="s">
        <v>1466</v>
      </c>
      <c r="D66" s="187" t="s">
        <v>4174</v>
      </c>
      <c r="E66" s="203" t="s">
        <v>434</v>
      </c>
      <c r="F66" s="204">
        <v>4500000</v>
      </c>
      <c r="G66" s="103" t="s">
        <v>4175</v>
      </c>
      <c r="H66" s="143">
        <v>46176</v>
      </c>
      <c r="I66" s="145">
        <v>46212</v>
      </c>
    </row>
    <row r="67" spans="1:9" x14ac:dyDescent="0.3">
      <c r="A67" s="212">
        <v>708</v>
      </c>
      <c r="B67" s="141" t="s">
        <v>41</v>
      </c>
      <c r="C67" s="103" t="s">
        <v>60</v>
      </c>
      <c r="D67" s="103" t="s">
        <v>768</v>
      </c>
      <c r="E67" s="103" t="s">
        <v>769</v>
      </c>
      <c r="F67" s="204">
        <v>12000000</v>
      </c>
      <c r="G67" s="103" t="s">
        <v>778</v>
      </c>
      <c r="H67" s="143">
        <v>46170</v>
      </c>
      <c r="I67" s="145">
        <v>46261</v>
      </c>
    </row>
    <row r="68" spans="1:9" x14ac:dyDescent="0.3">
      <c r="A68" s="212">
        <v>709</v>
      </c>
      <c r="B68" s="141" t="s">
        <v>41</v>
      </c>
      <c r="C68" s="103" t="s">
        <v>60</v>
      </c>
      <c r="D68" s="103" t="s">
        <v>768</v>
      </c>
      <c r="E68" s="103" t="s">
        <v>769</v>
      </c>
      <c r="F68" s="204">
        <v>12000000</v>
      </c>
      <c r="G68" s="103" t="s">
        <v>784</v>
      </c>
      <c r="H68" s="143">
        <v>46170</v>
      </c>
      <c r="I68" s="145">
        <v>46261</v>
      </c>
    </row>
    <row r="69" spans="1:9" x14ac:dyDescent="0.3">
      <c r="A69" s="212">
        <v>712</v>
      </c>
      <c r="B69" s="141" t="s">
        <v>41</v>
      </c>
      <c r="C69" s="103" t="s">
        <v>60</v>
      </c>
      <c r="D69" s="103" t="s">
        <v>257</v>
      </c>
      <c r="E69" s="103" t="s">
        <v>258</v>
      </c>
      <c r="F69" s="204">
        <v>13500000</v>
      </c>
      <c r="G69" s="103" t="s">
        <v>259</v>
      </c>
      <c r="H69" s="143">
        <v>46174</v>
      </c>
      <c r="I69" s="145">
        <v>46264</v>
      </c>
    </row>
    <row r="70" spans="1:9" x14ac:dyDescent="0.3">
      <c r="A70" s="212">
        <v>713</v>
      </c>
      <c r="B70" s="141" t="s">
        <v>41</v>
      </c>
      <c r="C70" s="103" t="s">
        <v>60</v>
      </c>
      <c r="D70" s="103" t="s">
        <v>835</v>
      </c>
      <c r="E70" s="103" t="s">
        <v>5149</v>
      </c>
      <c r="F70" s="204">
        <v>13500000</v>
      </c>
      <c r="G70" s="103" t="s">
        <v>837</v>
      </c>
      <c r="H70" s="143">
        <v>46175</v>
      </c>
      <c r="I70" s="145">
        <v>46266</v>
      </c>
    </row>
    <row r="71" spans="1:9" x14ac:dyDescent="0.3">
      <c r="A71" s="212">
        <v>714</v>
      </c>
      <c r="B71" s="141" t="s">
        <v>41</v>
      </c>
      <c r="C71" s="103" t="s">
        <v>60</v>
      </c>
      <c r="D71" s="103" t="s">
        <v>768</v>
      </c>
      <c r="E71" s="103" t="s">
        <v>769</v>
      </c>
      <c r="F71" s="204">
        <v>12000000</v>
      </c>
      <c r="G71" s="103" t="s">
        <v>770</v>
      </c>
      <c r="H71" s="143">
        <v>46175</v>
      </c>
      <c r="I71" s="145">
        <v>46266</v>
      </c>
    </row>
    <row r="72" spans="1:9" x14ac:dyDescent="0.3">
      <c r="A72" s="209">
        <v>722</v>
      </c>
      <c r="B72" s="142" t="s">
        <v>1465</v>
      </c>
      <c r="C72" s="142" t="s">
        <v>1466</v>
      </c>
      <c r="D72" s="187" t="s">
        <v>4237</v>
      </c>
      <c r="E72" s="149" t="s">
        <v>5151</v>
      </c>
      <c r="F72" s="206">
        <v>9750000</v>
      </c>
      <c r="G72" s="142" t="s">
        <v>1481</v>
      </c>
      <c r="H72" s="146">
        <v>46184</v>
      </c>
      <c r="I72" s="145">
        <v>46212</v>
      </c>
    </row>
    <row r="73" spans="1:9" x14ac:dyDescent="0.3">
      <c r="A73" s="263">
        <v>723</v>
      </c>
      <c r="B73" s="141" t="s">
        <v>41</v>
      </c>
      <c r="C73" s="103" t="s">
        <v>5163</v>
      </c>
      <c r="D73" s="213" t="s">
        <v>4240</v>
      </c>
      <c r="E73" s="203" t="s">
        <v>113</v>
      </c>
      <c r="F73" s="204">
        <v>6183090</v>
      </c>
      <c r="G73" s="103" t="s">
        <v>4241</v>
      </c>
      <c r="H73" s="143">
        <v>46178</v>
      </c>
      <c r="I73" s="145">
        <v>46207</v>
      </c>
    </row>
    <row r="74" spans="1:9" x14ac:dyDescent="0.3">
      <c r="A74" s="263">
        <v>724</v>
      </c>
      <c r="B74" s="141" t="s">
        <v>41</v>
      </c>
      <c r="C74" s="103" t="s">
        <v>5163</v>
      </c>
      <c r="D74" s="213" t="s">
        <v>4240</v>
      </c>
      <c r="E74" s="203" t="s">
        <v>113</v>
      </c>
      <c r="F74" s="204">
        <v>6183090</v>
      </c>
      <c r="G74" s="103" t="s">
        <v>4248</v>
      </c>
      <c r="H74" s="143">
        <v>46178</v>
      </c>
      <c r="I74" s="141" t="s">
        <v>4251</v>
      </c>
    </row>
    <row r="75" spans="1:9" x14ac:dyDescent="0.3">
      <c r="A75" s="212">
        <v>729</v>
      </c>
      <c r="B75" s="141" t="s">
        <v>41</v>
      </c>
      <c r="C75" s="103" t="s">
        <v>5181</v>
      </c>
      <c r="D75" s="103" t="s">
        <v>726</v>
      </c>
      <c r="E75" s="103" t="s">
        <v>727</v>
      </c>
      <c r="F75" s="204">
        <v>13260999</v>
      </c>
      <c r="G75" s="103" t="s">
        <v>728</v>
      </c>
      <c r="H75" s="143">
        <v>46179</v>
      </c>
      <c r="I75" s="145" t="s">
        <v>4281</v>
      </c>
    </row>
    <row r="76" spans="1:9" x14ac:dyDescent="0.3">
      <c r="A76" s="235">
        <v>738</v>
      </c>
      <c r="B76" s="141" t="s">
        <v>41</v>
      </c>
      <c r="C76" s="103" t="s">
        <v>225</v>
      </c>
      <c r="D76" s="103" t="s">
        <v>4328</v>
      </c>
      <c r="E76" s="203" t="s">
        <v>790</v>
      </c>
      <c r="F76" s="204">
        <v>212106730</v>
      </c>
      <c r="G76" s="103" t="s">
        <v>4330</v>
      </c>
      <c r="H76" s="143">
        <v>46184</v>
      </c>
      <c r="I76" s="145">
        <v>46275</v>
      </c>
    </row>
    <row r="77" spans="1:9" x14ac:dyDescent="0.3">
      <c r="A77" s="212">
        <v>739</v>
      </c>
      <c r="B77" s="141" t="s">
        <v>41</v>
      </c>
      <c r="C77" s="103" t="s">
        <v>5182</v>
      </c>
      <c r="D77" s="103" t="s">
        <v>844</v>
      </c>
      <c r="E77" s="103" t="s">
        <v>434</v>
      </c>
      <c r="F77" s="204">
        <v>7995375</v>
      </c>
      <c r="G77" s="284" t="s">
        <v>987</v>
      </c>
      <c r="H77" s="143">
        <v>46184</v>
      </c>
      <c r="I77" s="145" t="s">
        <v>4338</v>
      </c>
    </row>
    <row r="78" spans="1:9" x14ac:dyDescent="0.3">
      <c r="A78" s="212">
        <v>740</v>
      </c>
      <c r="B78" s="141" t="s">
        <v>41</v>
      </c>
      <c r="C78" s="103" t="s">
        <v>5180</v>
      </c>
      <c r="D78" s="103" t="s">
        <v>844</v>
      </c>
      <c r="E78" s="103" t="s">
        <v>434</v>
      </c>
      <c r="F78" s="204">
        <v>7995375</v>
      </c>
      <c r="G78" s="103" t="s">
        <v>852</v>
      </c>
      <c r="H78" s="143">
        <v>46183</v>
      </c>
      <c r="I78" s="145">
        <v>46274</v>
      </c>
    </row>
    <row r="79" spans="1:9" x14ac:dyDescent="0.3">
      <c r="A79" s="212">
        <v>741</v>
      </c>
      <c r="B79" s="141" t="s">
        <v>41</v>
      </c>
      <c r="C79" s="103" t="s">
        <v>5182</v>
      </c>
      <c r="D79" s="103" t="s">
        <v>844</v>
      </c>
      <c r="E79" s="103" t="s">
        <v>434</v>
      </c>
      <c r="F79" s="204">
        <v>7995375</v>
      </c>
      <c r="G79" s="284" t="s">
        <v>981</v>
      </c>
      <c r="H79" s="143">
        <v>46183</v>
      </c>
      <c r="I79" s="145">
        <v>46274</v>
      </c>
    </row>
    <row r="80" spans="1:9" x14ac:dyDescent="0.3">
      <c r="A80" s="212">
        <v>742</v>
      </c>
      <c r="B80" s="141" t="s">
        <v>41</v>
      </c>
      <c r="C80" s="103" t="s">
        <v>5182</v>
      </c>
      <c r="D80" s="103" t="s">
        <v>844</v>
      </c>
      <c r="E80" s="103" t="s">
        <v>434</v>
      </c>
      <c r="F80" s="204">
        <v>7995375</v>
      </c>
      <c r="G80" s="284" t="s">
        <v>904</v>
      </c>
      <c r="H80" s="143">
        <v>46184</v>
      </c>
      <c r="I80" s="145">
        <v>46275</v>
      </c>
    </row>
    <row r="81" spans="1:9" x14ac:dyDescent="0.3">
      <c r="A81" s="212">
        <v>743</v>
      </c>
      <c r="B81" s="141" t="s">
        <v>41</v>
      </c>
      <c r="C81" s="103" t="s">
        <v>5182</v>
      </c>
      <c r="D81" s="103" t="s">
        <v>844</v>
      </c>
      <c r="E81" s="103" t="s">
        <v>434</v>
      </c>
      <c r="F81" s="204">
        <v>7995375</v>
      </c>
      <c r="G81" s="284" t="s">
        <v>963</v>
      </c>
      <c r="H81" s="143">
        <v>46184</v>
      </c>
      <c r="I81" s="145">
        <v>46275</v>
      </c>
    </row>
    <row r="82" spans="1:9" x14ac:dyDescent="0.3">
      <c r="A82" s="212">
        <v>744</v>
      </c>
      <c r="B82" s="141" t="s">
        <v>41</v>
      </c>
      <c r="C82" s="103" t="s">
        <v>5180</v>
      </c>
      <c r="D82" s="103" t="s">
        <v>844</v>
      </c>
      <c r="E82" s="103" t="s">
        <v>434</v>
      </c>
      <c r="F82" s="204">
        <v>7995375</v>
      </c>
      <c r="G82" s="103" t="s">
        <v>858</v>
      </c>
      <c r="H82" s="143">
        <v>46183</v>
      </c>
      <c r="I82" s="145">
        <v>46274</v>
      </c>
    </row>
    <row r="83" spans="1:9" x14ac:dyDescent="0.3">
      <c r="A83" s="212">
        <v>745</v>
      </c>
      <c r="B83" s="141" t="s">
        <v>41</v>
      </c>
      <c r="C83" s="103" t="s">
        <v>5182</v>
      </c>
      <c r="D83" s="103" t="s">
        <v>844</v>
      </c>
      <c r="E83" s="103" t="s">
        <v>434</v>
      </c>
      <c r="F83" s="204">
        <v>7995375</v>
      </c>
      <c r="G83" s="284" t="s">
        <v>969</v>
      </c>
      <c r="H83" s="143">
        <v>46183</v>
      </c>
      <c r="I83" s="145">
        <v>46274</v>
      </c>
    </row>
    <row r="84" spans="1:9" x14ac:dyDescent="0.3">
      <c r="A84" s="212">
        <v>746</v>
      </c>
      <c r="B84" s="141" t="s">
        <v>41</v>
      </c>
      <c r="C84" s="103" t="s">
        <v>5182</v>
      </c>
      <c r="D84" s="103" t="s">
        <v>844</v>
      </c>
      <c r="E84" s="103" t="s">
        <v>434</v>
      </c>
      <c r="F84" s="204">
        <v>7995375</v>
      </c>
      <c r="G84" s="284" t="s">
        <v>915</v>
      </c>
      <c r="H84" s="143">
        <v>46183</v>
      </c>
      <c r="I84" s="145">
        <v>46274</v>
      </c>
    </row>
    <row r="85" spans="1:9" x14ac:dyDescent="0.3">
      <c r="A85" s="212">
        <v>747</v>
      </c>
      <c r="B85" s="141" t="s">
        <v>41</v>
      </c>
      <c r="C85" s="103" t="s">
        <v>5182</v>
      </c>
      <c r="D85" s="103" t="s">
        <v>844</v>
      </c>
      <c r="E85" s="103" t="s">
        <v>434</v>
      </c>
      <c r="F85" s="204">
        <v>7995375</v>
      </c>
      <c r="G85" s="284" t="s">
        <v>974</v>
      </c>
      <c r="H85" s="143">
        <v>46183</v>
      </c>
      <c r="I85" s="145">
        <v>46274</v>
      </c>
    </row>
    <row r="86" spans="1:9" x14ac:dyDescent="0.3">
      <c r="A86" s="212">
        <v>748</v>
      </c>
      <c r="B86" s="141" t="s">
        <v>41</v>
      </c>
      <c r="C86" s="103" t="s">
        <v>5182</v>
      </c>
      <c r="D86" s="103" t="s">
        <v>844</v>
      </c>
      <c r="E86" s="103" t="s">
        <v>434</v>
      </c>
      <c r="F86" s="204">
        <v>7995375</v>
      </c>
      <c r="G86" s="284" t="s">
        <v>909</v>
      </c>
      <c r="H86" s="143">
        <v>46183</v>
      </c>
      <c r="I86" s="145">
        <v>46274</v>
      </c>
    </row>
    <row r="87" spans="1:9" x14ac:dyDescent="0.3">
      <c r="A87" s="212">
        <v>749</v>
      </c>
      <c r="B87" s="141" t="s">
        <v>41</v>
      </c>
      <c r="C87" s="103" t="s">
        <v>5182</v>
      </c>
      <c r="D87" s="103" t="s">
        <v>844</v>
      </c>
      <c r="E87" s="103" t="s">
        <v>434</v>
      </c>
      <c r="F87" s="204">
        <v>7995375</v>
      </c>
      <c r="G87" s="284" t="s">
        <v>922</v>
      </c>
      <c r="H87" s="143">
        <v>46184</v>
      </c>
      <c r="I87" s="145">
        <v>46275</v>
      </c>
    </row>
    <row r="88" spans="1:9" x14ac:dyDescent="0.3">
      <c r="A88" s="212">
        <v>750</v>
      </c>
      <c r="B88" s="141" t="s">
        <v>41</v>
      </c>
      <c r="C88" s="103" t="s">
        <v>5180</v>
      </c>
      <c r="D88" s="103" t="s">
        <v>844</v>
      </c>
      <c r="E88" s="103" t="s">
        <v>434</v>
      </c>
      <c r="F88" s="204">
        <v>7995375</v>
      </c>
      <c r="G88" s="103" t="s">
        <v>845</v>
      </c>
      <c r="H88" s="143">
        <v>46183</v>
      </c>
      <c r="I88" s="145">
        <v>46274</v>
      </c>
    </row>
    <row r="89" spans="1:9" x14ac:dyDescent="0.3">
      <c r="A89" s="212">
        <v>751</v>
      </c>
      <c r="B89" s="141" t="s">
        <v>41</v>
      </c>
      <c r="C89" s="103" t="s">
        <v>5182</v>
      </c>
      <c r="D89" s="103" t="s">
        <v>844</v>
      </c>
      <c r="E89" s="103" t="s">
        <v>434</v>
      </c>
      <c r="F89" s="204">
        <v>7995375</v>
      </c>
      <c r="G89" s="284" t="s">
        <v>957</v>
      </c>
      <c r="H89" s="143">
        <v>46183</v>
      </c>
      <c r="I89" s="145">
        <v>46274</v>
      </c>
    </row>
    <row r="90" spans="1:9" x14ac:dyDescent="0.3">
      <c r="A90" s="209">
        <v>753</v>
      </c>
      <c r="B90" s="141" t="s">
        <v>41</v>
      </c>
      <c r="C90" s="103" t="s">
        <v>5170</v>
      </c>
      <c r="D90" s="142" t="s">
        <v>5155</v>
      </c>
      <c r="E90" s="203" t="s">
        <v>1114</v>
      </c>
      <c r="F90" s="204">
        <v>300000000</v>
      </c>
      <c r="G90" s="103" t="s">
        <v>1115</v>
      </c>
      <c r="H90" s="143">
        <v>46177</v>
      </c>
      <c r="I90" s="145">
        <v>46298</v>
      </c>
    </row>
    <row r="91" spans="1:9" x14ac:dyDescent="0.3">
      <c r="A91" s="212">
        <v>761</v>
      </c>
      <c r="B91" s="141" t="s">
        <v>41</v>
      </c>
      <c r="C91" s="103" t="s">
        <v>5161</v>
      </c>
      <c r="D91" s="103" t="s">
        <v>4408</v>
      </c>
      <c r="E91" s="103" t="s">
        <v>278</v>
      </c>
      <c r="F91" s="204">
        <v>612000000</v>
      </c>
      <c r="G91" s="103" t="s">
        <v>279</v>
      </c>
      <c r="H91" s="143">
        <v>46185</v>
      </c>
      <c r="I91" s="145">
        <v>46276</v>
      </c>
    </row>
    <row r="92" spans="1:9" x14ac:dyDescent="0.3">
      <c r="A92" s="212">
        <v>762</v>
      </c>
      <c r="B92" s="141" t="s">
        <v>41</v>
      </c>
      <c r="C92" s="142" t="s">
        <v>4412</v>
      </c>
      <c r="D92" s="103" t="s">
        <v>324</v>
      </c>
      <c r="E92" s="103" t="s">
        <v>325</v>
      </c>
      <c r="F92" s="204">
        <v>262132021</v>
      </c>
      <c r="G92" s="103" t="s">
        <v>326</v>
      </c>
      <c r="H92" s="143">
        <v>46184</v>
      </c>
      <c r="I92" s="145">
        <v>46226</v>
      </c>
    </row>
    <row r="93" spans="1:9" x14ac:dyDescent="0.3">
      <c r="A93" s="235">
        <v>763</v>
      </c>
      <c r="B93" s="141" t="s">
        <v>41</v>
      </c>
      <c r="C93" s="103" t="s">
        <v>761</v>
      </c>
      <c r="D93" s="103" t="s">
        <v>153</v>
      </c>
      <c r="E93" s="203" t="s">
        <v>4416</v>
      </c>
      <c r="F93" s="204">
        <v>10333155</v>
      </c>
      <c r="G93" s="103" t="s">
        <v>4417</v>
      </c>
      <c r="H93" s="143">
        <v>46185</v>
      </c>
      <c r="I93" s="145">
        <v>46276</v>
      </c>
    </row>
    <row r="94" spans="1:9" x14ac:dyDescent="0.3">
      <c r="A94" s="212">
        <v>764</v>
      </c>
      <c r="B94" s="141" t="s">
        <v>41</v>
      </c>
      <c r="C94" s="103" t="s">
        <v>5161</v>
      </c>
      <c r="D94" s="103" t="s">
        <v>661</v>
      </c>
      <c r="E94" s="103" t="s">
        <v>662</v>
      </c>
      <c r="F94" s="204">
        <v>15090300</v>
      </c>
      <c r="G94" s="103" t="s">
        <v>663</v>
      </c>
      <c r="H94" s="143">
        <v>46191</v>
      </c>
      <c r="I94" s="145">
        <v>46282</v>
      </c>
    </row>
    <row r="95" spans="1:9" x14ac:dyDescent="0.3">
      <c r="A95" s="212">
        <v>765</v>
      </c>
      <c r="B95" s="141" t="s">
        <v>41</v>
      </c>
      <c r="C95" s="103" t="s">
        <v>865</v>
      </c>
      <c r="D95" s="103" t="s">
        <v>866</v>
      </c>
      <c r="E95" s="103" t="s">
        <v>867</v>
      </c>
      <c r="F95" s="204">
        <v>12254475</v>
      </c>
      <c r="G95" s="103" t="s">
        <v>868</v>
      </c>
      <c r="H95" s="143">
        <v>46192</v>
      </c>
      <c r="I95" s="145">
        <v>46283</v>
      </c>
    </row>
    <row r="96" spans="1:9" x14ac:dyDescent="0.3">
      <c r="A96" s="212">
        <v>766</v>
      </c>
      <c r="B96" s="141" t="s">
        <v>41</v>
      </c>
      <c r="C96" s="103" t="s">
        <v>5182</v>
      </c>
      <c r="D96" s="103" t="s">
        <v>844</v>
      </c>
      <c r="E96" s="103" t="s">
        <v>434</v>
      </c>
      <c r="F96" s="204">
        <v>7995375</v>
      </c>
      <c r="G96" s="284" t="s">
        <v>994</v>
      </c>
      <c r="H96" s="143">
        <v>46190</v>
      </c>
      <c r="I96" s="145">
        <v>46288</v>
      </c>
    </row>
    <row r="97" spans="1:9" x14ac:dyDescent="0.3">
      <c r="A97" s="212">
        <v>768</v>
      </c>
      <c r="B97" s="141" t="s">
        <v>41</v>
      </c>
      <c r="C97" s="103" t="s">
        <v>865</v>
      </c>
      <c r="D97" s="103" t="s">
        <v>937</v>
      </c>
      <c r="E97" s="103" t="s">
        <v>876</v>
      </c>
      <c r="F97" s="204">
        <v>7995375</v>
      </c>
      <c r="G97" s="103" t="s">
        <v>1052</v>
      </c>
      <c r="H97" s="143"/>
      <c r="I97" s="145" t="s">
        <v>892</v>
      </c>
    </row>
    <row r="98" spans="1:9" x14ac:dyDescent="0.3">
      <c r="A98" s="212">
        <v>769</v>
      </c>
      <c r="B98" s="141" t="s">
        <v>41</v>
      </c>
      <c r="C98" s="103" t="s">
        <v>865</v>
      </c>
      <c r="D98" s="103" t="s">
        <v>937</v>
      </c>
      <c r="E98" s="103" t="s">
        <v>876</v>
      </c>
      <c r="F98" s="204">
        <v>7995375</v>
      </c>
      <c r="G98" s="103" t="s">
        <v>4442</v>
      </c>
      <c r="H98" s="143"/>
      <c r="I98" s="145" t="s">
        <v>892</v>
      </c>
    </row>
    <row r="99" spans="1:9" x14ac:dyDescent="0.3">
      <c r="A99" s="212">
        <v>770</v>
      </c>
      <c r="B99" s="141" t="s">
        <v>41</v>
      </c>
      <c r="C99" s="103" t="s">
        <v>865</v>
      </c>
      <c r="D99" s="103" t="s">
        <v>937</v>
      </c>
      <c r="E99" s="103" t="s">
        <v>876</v>
      </c>
      <c r="F99" s="204">
        <v>7995375</v>
      </c>
      <c r="G99" s="103" t="s">
        <v>945</v>
      </c>
      <c r="H99" s="143"/>
      <c r="I99" s="145" t="s">
        <v>892</v>
      </c>
    </row>
    <row r="100" spans="1:9" x14ac:dyDescent="0.3">
      <c r="A100" s="212">
        <v>771</v>
      </c>
      <c r="B100" s="141" t="s">
        <v>41</v>
      </c>
      <c r="C100" s="103" t="s">
        <v>865</v>
      </c>
      <c r="D100" s="103" t="s">
        <v>937</v>
      </c>
      <c r="E100" s="103" t="s">
        <v>876</v>
      </c>
      <c r="F100" s="204">
        <v>7995375</v>
      </c>
      <c r="G100" s="103" t="s">
        <v>938</v>
      </c>
      <c r="H100" s="143"/>
      <c r="I100" s="145" t="s">
        <v>892</v>
      </c>
    </row>
  </sheetData>
  <hyperlinks>
    <hyperlink ref="A14" r:id="rId1" xr:uid="{4F9AB678-336A-4B3A-AE62-F24B9D446FB1}"/>
    <hyperlink ref="A13" r:id="rId2" display="145" xr:uid="{5A177767-D459-4EA2-AEE7-D3A9EDD0A5E3}"/>
    <hyperlink ref="A12" r:id="rId3" display="141" xr:uid="{BA414FC0-D539-44A1-B2DF-AAB73917FA2C}"/>
    <hyperlink ref="A11" r:id="rId4" display="140" xr:uid="{51223CA5-71D0-42B5-944B-E0C3850555B0}"/>
    <hyperlink ref="A10" r:id="rId5" display="138" xr:uid="{BCE73F41-3B1F-4BC5-9F6E-C7AA08EC4DED}"/>
    <hyperlink ref="A9" r:id="rId6" display="137" xr:uid="{2E1DC5B7-9C68-46DC-A1F4-8C20FA098DDE}"/>
    <hyperlink ref="A8" r:id="rId7" display="136" xr:uid="{395893B9-751D-4A62-AF5A-98C86BD055E8}"/>
    <hyperlink ref="A2" r:id="rId8" xr:uid="{F5BA55C8-1F08-4D87-9EB3-C1A56953386F}"/>
    <hyperlink ref="A7" r:id="rId9" display="132" xr:uid="{BA3A3158-5798-4938-91A6-204D2BB5A6A5}"/>
    <hyperlink ref="A6" r:id="rId10" display="127" xr:uid="{2902DAC5-2690-400B-AD0F-35811818899E}"/>
    <hyperlink ref="A3" r:id="rId11" xr:uid="{C1C05304-6F7F-4CFD-9D4F-27EC1E2EC52E}"/>
    <hyperlink ref="A4" r:id="rId12" xr:uid="{B4354321-6D55-450B-824E-1B144FBFEBB1}"/>
    <hyperlink ref="A5" r:id="rId13" xr:uid="{035B7AE0-AF9F-4AC4-B83F-9CEFE8DB833D}"/>
    <hyperlink ref="A15" r:id="rId14" display="../../../../query?q=148&amp;id=%2Fpersonal%2Fjohanacontratacion%5Funisaludi%5Fonmicrosoft%5Fcom%2FDocuments%2FCONTRATACION%202026%2DCONTRATA1%2DHSF&amp;searchScope=folder" xr:uid="{B74BFB86-74B0-48F0-B5E7-04729B6784AE}"/>
    <hyperlink ref="A16" r:id="rId15" display="180" xr:uid="{C99F546E-7B2C-497E-9A1B-34314C64B4E4}"/>
    <hyperlink ref="A17" r:id="rId16" display="../../../../my?id=%2Fpersonal%2Fjohanacontratacion%5Funisaludi%5Fonmicrosoft%5Fcom%2FDocuments%2FCONTRATACION%202026%2DCONTRATA1%2DHSF%2FCTO%20023%20DISMED%20PHARMA&amp;viewid=615ec6ce%2Db4c5%2D47c6%2D9959%2D4ea468bd0701" xr:uid="{C603FC40-66CE-4A3E-9526-6697D0DDC9EC}"/>
    <hyperlink ref="A20" r:id="rId17" display="../../../../my?id=%2Fpersonal%2Fjohanacontratacion%5Funisaludi%5Fonmicrosoft%5Fcom%2FDocuments%2FCONTRATACION%202026%2DCONTRATA1%2DHSF%2FCTO%20064%20MARIO%20FERNANDO%20PADILLA%20RODRIGUEZ&amp;viewid=615ec6ce%2Db4c5%2D47c6%2D9959%2D4ea468bd0701" xr:uid="{6729299C-D872-4502-942C-A1613E909F5C}"/>
    <hyperlink ref="A18" r:id="rId18" display="393" xr:uid="{9CAF2F0F-46B0-47C6-A0D5-3FC35742E6A2}"/>
    <hyperlink ref="A22" r:id="rId19" display="../../../../my?id=%2Fpersonal%2Fjohanacontratacion%5Funisaludi%5Fonmicrosoft%5Fcom%2FDocuments%2FCONTRATACION%202026%2DCONTRATA1%2DHSF%2FCTO%20112%20JULIAN%20BARRAGAN&amp;viewid=615ec6ce%2Db4c5%2D47c6%2D9959%2D4ea468bd0701" xr:uid="{9B8817B0-0CD2-4C52-94F4-B018F898E3B4}"/>
    <hyperlink ref="A23" r:id="rId20" display="../../../../my?id=%2Fpersonal%2Fjohanacontratacion%5Funisaludi%5Fonmicrosoft%5Fcom%2FDocuments%2FCONTRATACION%202026%2DCONTRATA1%2DHSF%2FCTO%20111%20JULIAN%20DAVID%20RODRIGUEZ%20RAMIREZ&amp;viewid=615ec6ce%2Db4c5%2D47c6%2D9959%2D4ea468bd0701" xr:uid="{6F98DF27-D9C0-4108-8FB4-11DCF67DBD8D}"/>
    <hyperlink ref="A24" r:id="rId21" display="../../../../query?q=121&amp;id=%2Fpersonal%2Fjohanacontratacion%5Funisaludi%5Fonmicrosoft%5Fcom%2FDocuments%2FCONTRATACION%202026%2DCONTRATA1%2DHSF&amp;searchScope=folder" xr:uid="{B516F2F1-3B49-4EEC-8152-C150A8AE0C9A}"/>
    <hyperlink ref="A25" r:id="rId22" display="155" xr:uid="{99C894E2-39D1-47DB-A0B6-1E36A8D599EC}"/>
    <hyperlink ref="A19" r:id="rId23" display="401" xr:uid="{5907788F-ECA3-48BA-928D-ED63EA65EBED}"/>
    <hyperlink ref="A21" r:id="rId24" display="404" xr:uid="{D75A0A68-58C8-45AF-A4A3-E2C415B4C304}"/>
    <hyperlink ref="A26" r:id="rId25" display="538" xr:uid="{1374DF57-7EBF-42A2-9AFD-2A1F00CB0DD5}"/>
    <hyperlink ref="A29" r:id="rId26" display="../../../../my?id=%2Fpersonal%2Fjohanacontratacion%5Funisaludi%5Fonmicrosoft%5Fcom%2FDocuments%2FCONTRATACION%202026%2DCONTRATA1%2DHSF%2FCTO%20046%20MARIO%20FERNANDO%20MERA%20AZAIN&amp;viewid=615ec6ce%2Db4c5%2D47c6%2D9959%2D4ea468bd0701" xr:uid="{7D742E9F-8E13-41A5-B530-A5C97361142A}"/>
    <hyperlink ref="A28" r:id="rId27" display="../../../../my?id=%2Fpersonal%2Fjohanacontratacion%5Funisaludi%5Fonmicrosoft%5Fcom%2FDocuments%2FCONTRATACION%202026%2DCONTRATA1%2DHSF%2FCTO%20046%20MARIO%20FERNANDO%20MERA%20AZAIN&amp;viewid=615ec6ce%2Db4c5%2D47c6%2D9959%2D4ea468bd0701" xr:uid="{76F92B3F-DB25-416C-B504-80220EEE6E31}"/>
    <hyperlink ref="A30" r:id="rId28" display="../../../../my?id=%2Fpersonal%2Fjohanacontratacion%5Funisaludi%5Fonmicrosoft%5Fcom%2FDocuments%2FCONTRATACION%202026%2DCONTRATA1%2DHSF%2FCTO%20046%20MARIO%20FERNANDO%20MERA%20AZAIN&amp;viewid=615ec6ce%2Db4c5%2D47c6%2D9959%2D4ea468bd0701" xr:uid="{7FC33EC3-863A-42AF-9726-7164B21C487D}"/>
    <hyperlink ref="A31" r:id="rId29" display="../../../../my?id=%2Fpersonal%2Fjohanacontratacion%5Funisaludi%5Fonmicrosoft%5Fcom%2FDocuments%2FCONTRATACION%202026%2DCONTRATA1%2DHSF%2FCTO%20046%20MARIO%20FERNANDO%20MERA%20AZAIN&amp;viewid=615ec6ce%2Db4c5%2D47c6%2D9959%2D4ea468bd0701" xr:uid="{BFA179A3-604D-4A95-8D6F-9D5E65E75941}"/>
    <hyperlink ref="A32" r:id="rId30" display="../../../../my?id=%2Fpersonal%2Fjohanacontratacion%5Funisaludi%5Fonmicrosoft%5Fcom%2FDocuments%2FCONTRATACION%202026%2DCONTRATA1%2DHSF%2FCTO%20010%20MARIA%20ALEJANDRA%20MOSOCOSO%20RINCON&amp;viewid=615ec6ce%2Db4c5%2D47c6%2D9959%2D4ea468bd0701" xr:uid="{30B57716-2B6C-498E-8468-8D68743A5C7D}"/>
    <hyperlink ref="A33" r:id="rId31" display="../../../../my?id=%2Fpersonal%2Fjohanacontratacion%5Funisaludi%5Fonmicrosoft%5Fcom%2FDocuments%2FCONTRATACION%202026%2DCONTRATA1%2DHSF%2FCTO%20016%20ALLISON%20LILLEY%20RONDON%20HORTA&amp;viewid=615ec6ce%2Db4c5%2D47c6%2D9959%2D4ea468bd0701" xr:uid="{F193317E-C6A3-494F-AC39-D01AB41952D7}"/>
    <hyperlink ref="A34" r:id="rId32" display="../../../../my?id=%2Fpersonal%2Fjohanacontratacion%5Funisaludi%5Fonmicrosoft%5Fcom%2FDocuments%2FCONTRATACION%202026%2DCONTRATA1%2DHSF%2FCTO%20004%20ANGELICA%20MARIA%20MORENO%20OSPINA&amp;viewid=615ec6ce%2Db4c5%2D47c6%2D9959%2D4ea468bd0701" xr:uid="{B247B866-3957-4685-A680-AD751C649EDB}"/>
    <hyperlink ref="A35" r:id="rId33" display="../../../../my?id=%2Fpersonal%2Fjohanacontratacion%5Funisaludi%5Fonmicrosoft%5Fcom%2FDocuments%2FCONTRATACION%202026%2DCONTRATA1%2DHSF%2FCTO%20004%20ANGELICA%20MARIA%20MORENO%20OSPINA&amp;viewid=615ec6ce%2Db4c5%2D47c6%2D9959%2D4ea468bd0701" xr:uid="{A4C45F9B-3D88-4F13-8A7A-990DD101BCAD}"/>
    <hyperlink ref="A36" r:id="rId34" display="../../../../my?id=%2Fpersonal%2Fjohanacontratacion%5Funisaludi%5Fonmicrosoft%5Fcom%2FDocuments%2FCONTRATACION%202026%2DCONTRATA1%2DHSF%2FCTO%20022%20YOMAR%20IRENE%20SANTA%20MARIA%20GONZALE%20Z&amp;viewid=615ec6ce%2Db4c5%2D47c6%2D9959%2D4ea468bd0701" xr:uid="{7D69B9FE-20D7-4836-AEE0-B97BB41CA2FB}"/>
    <hyperlink ref="A37" r:id="rId35" display="../../../../my?id=%2Fpersonal%2Fjohanacontratacion%5Funisaludi%5Fonmicrosoft%5Fcom%2FDocuments%2FCONTRATACION%202026%2DCONTRATA1%2DHSF%2FCTO%20002%20SARA%20MELISA%20SANCHEZ%20CUBILLOS&amp;viewid=615ec6ce%2Db4c5%2D47c6%2D9959%2D4ea468bd0701" xr:uid="{73F537E3-AD82-4869-BB30-DA0FBF9058FF}"/>
    <hyperlink ref="A38" r:id="rId36" display="../../../../my?id=%2Fpersonal%2Fjohanacontratacion%5Funisaludi%5Fonmicrosoft%5Fcom%2FDocuments%2FCONTRATACION%202026%2DCONTRATA1%2DHSF%2FCTO%20002%20SARA%20MELISA%20SANCHEZ%20CUBILLOS&amp;viewid=615ec6ce%2Db4c5%2D47c6%2D9959%2D4ea468bd0701" xr:uid="{34B2C58E-6ED5-4D2D-B7D8-933C12A74A94}"/>
    <hyperlink ref="A39" r:id="rId37" display="../../../../my?id=%2Fpersonal%2Fjohanacontratacion%5Funisaludi%5Fonmicrosoft%5Fcom%2FDocuments%2FCONTRATACION%202026%2DCONTRATA1%2DHSF%2FCTO%20002%20SARA%20MELISA%20SANCHEZ%20CUBILLOS&amp;viewid=615ec6ce%2Db4c5%2D47c6%2D9959%2D4ea468bd0701" xr:uid="{33D7028C-D23A-417C-89BD-7706535292BE}"/>
    <hyperlink ref="A27" r:id="rId38" display="../../../../my?id=%2Fpersonal%2Fjohanacontratacion%5Funisaludi%5Fonmicrosoft%5Fcom%2FDocuments%2FCONTRATACION%202026%2DCONTRATA1%2DHSF%2FCTO%20046%20MARIO%20FERNANDO%20MERA%20AZAIN&amp;viewid=615ec6ce%2Db4c5%2D47c6%2D9959%2D4ea468bd0701" xr:uid="{FA4351C4-361A-4BD5-A599-1F6E65F9EA20}"/>
    <hyperlink ref="A41" r:id="rId39" display="../../../../my?id=%2Fpersonal%2Fjohanacontratacion%5Funisaludi%5Fonmicrosoft%5Fcom%2FDocuments%2FCONTRATACION%202026%2DCONTRATA1%2DHSF%2FCTO%20005%20CARLOS%20ALBERTO%20SANTA%20VILLAMIL&amp;viewid=615ec6ce%2Db4c5%2D47c6%2D9959%2D4ea468bd0701" xr:uid="{C4CDB4C4-2FD9-4045-8781-4689A8F71CD4}"/>
    <hyperlink ref="A42" r:id="rId40" display="../../../../my?id=%2Fpersonal%2Fjohanacontratacion%5Funisaludi%5Fonmicrosoft%5Fcom%2FDocuments%2FCONTRATACION%202026%2DCONTRATA1%2DHSF%2FCTO%20048%20JOSE%20ADOLFO%20ALVAREZ&amp;viewid=615ec6ce%2Db4c5%2D47c6%2D9959%2D4ea468bd0701" xr:uid="{E033C618-4030-4908-BAA8-25547232DE4A}"/>
    <hyperlink ref="A43" r:id="rId41" display="../../../../my?id=%2Fpersonal%2Fjohanacontratacion%5Funisaludi%5Fonmicrosoft%5Fcom%2FDocuments%2FCONTRATACION%202026%2DCONTRATA1%2DHSF%2FCTO%20063%20ELNORILSKE%20MORALES%20OCHOA&amp;viewid=615ec6ce%2Db4c5%2D47c6%2D9959%2D4ea468bd0701" xr:uid="{97419A80-4DF6-4B0C-9D9F-9C5607D19473}"/>
    <hyperlink ref="A44" r:id="rId42" display="../../../../my?id=%2Fpersonal%2Fjohanacontratacion%5Funisaludi%5Fonmicrosoft%5Fcom%2FDocuments%2FCONTRATACION%202026%2DCONTRATA1%2DHSF%2FCTO%20049%20NOHORA%20ALEXANDRA%20ZULUAGA%20GOMEZ&amp;viewid=615ec6ce%2Db4c5%2D47c6%2D9959%2D4ea468bd0701" xr:uid="{568796F4-1A41-4908-90CB-1AE148D7FAE5}"/>
    <hyperlink ref="A51" r:id="rId43" display="../../../../my?id=%2Fpersonal%2Fjohanacontratacion%5Funisaludi%5Fonmicrosoft%5Fcom%2FDocuments%2FCONTRATACION%202026%2DCONTRATA1%2DHSF%2FCTO%20068%20EDGAR%20MAURICIO%20GONZALEZ&amp;viewid=615ec6ce%2Db4c5%2D47c6%2D9959%2D4ea468bd0701" xr:uid="{AC5EE592-3AD3-4252-B6D1-3D14B70D1F85}"/>
    <hyperlink ref="A52" r:id="rId44" display="../../../../my?id=%2Fpersonal%2Fjohanacontratacion%5Funisaludi%5Fonmicrosoft%5Fcom%2FDocuments%2FCONTRATACION%202026%2DCONTRATA1%2DHSF%2FCTO%20039%20NINI%20JOHANNA%20VARON%20GUTIERREZ&amp;viewid=615ec6ce%2Db4c5%2D47c6%2D9959%2D4ea468bd0701" xr:uid="{CD5546C2-3774-45EC-A8B2-3DD3EA30F8C3}"/>
    <hyperlink ref="A53" r:id="rId45" display="../../../../my?id=%2Fpersonal%2Fjohanacontratacion%5Funisaludi%5Fonmicrosoft%5Fcom%2FDocuments%2FCONTRATACION%202026%2DCONTRATA1%2DHSF%2FCTO%20042%20YENSI%20JASBLEIDY%20GUALY%20SANTOS&amp;viewid=615ec6ce%2Db4c5%2D47c6%2D9959%2D4ea468bd0701" xr:uid="{237B4672-7294-46D6-8965-A710D49C8265}"/>
    <hyperlink ref="A54" r:id="rId46" display="../../../../my?id=%2Fpersonal%2Fjohanacontratacion%5Funisaludi%5Fonmicrosoft%5Fcom%2FDocuments%2FCONTRATACION%202026%2DCONTRATA1%2DHSF%2FCTO%20041%20CARLOS%20EDUARDO%20AMAYA%20BARBOSA&amp;viewid=615ec6ce%2Db4c5%2D47c6%2D9959%2D4ea468bd0701" xr:uid="{F27626C3-5DDA-41A5-B03A-9BDC26A2BFEC}"/>
    <hyperlink ref="A55" r:id="rId47" display="../../../../my?id=%2Fpersonal%2Fjohanacontratacion%5Funisaludi%5Fonmicrosoft%5Fcom%2FDocuments%2FCONTRATACION%202026%2DCONTRATA1%2DHSF%2FCTO%20069%20DANNA%20VALENTINA%20PALACIO%20RAMIREZ&amp;viewid=615ec6ce%2Db4c5%2D47c6%2D9959%2D4ea468bd0701" xr:uid="{35FAD9F4-13B4-4615-9494-675D54A3F0A6}"/>
    <hyperlink ref="A56" r:id="rId48" display="../../../../my?id=%2Fpersonal%2Fjohanacontratacion%5Funisaludi%5Fonmicrosoft%5Fcom%2FDocuments%2FCONTRATACION%202026%2DCONTRATA1%2DHSF%2FCTO%20070%20KELLY%20LORENA%20CARDONA%20ORTIZ&amp;viewid=615ec6ce%2Db4c5%2D47c6%2D9959%2D4ea468bd0701" xr:uid="{DEA03F8F-0832-43A3-A707-E54133C377FF}"/>
    <hyperlink ref="A57" r:id="rId49" display="../../../../my?id=%2Fpersonal%2Fjohanacontratacion%5Funisaludi%5Fonmicrosoft%5Fcom%2FDocuments%2FCONTRATACION%202026%2DCONTRATA1%2DHSF%2FCTO%20053%20CIELO%20MARIANA%20CAROLINA%20PRADILLA%20VELEZ&amp;viewid=615ec6ce%2Db4c5%2D47c6%2D9959%2D4ea468bd0701" xr:uid="{5895F0C6-A96E-4498-A5F4-9AAC40D9024F}"/>
    <hyperlink ref="A58" r:id="rId50" display="../../../../my?id=%2Fpersonal%2Fjohanacontratacion%5Funisaludi%5Fonmicrosoft%5Fcom%2FDocuments%2FCONTRATACION%202026%2DCONTRATA1%2DHSF%2FCTO%20064%20MARIO%20FERNANDO%20PADILLA%20RODRIGUEZ&amp;viewid=615ec6ce%2Db4c5%2D47c6%2D9959%2D4ea468bd0701" xr:uid="{BB66E2E6-C4A1-4D95-8F0A-93D967E4F685}"/>
    <hyperlink ref="A49" r:id="rId51" display="../../../../my?id=%2Fpersonal%2Fjohanacontratacion%5Funisaludi%5Fonmicrosoft%5Fcom%2FDocuments%2FCONTRATACION%202026%2DCONTRATA1%2DHSF%2FCTO%20028%20RICARDO%20PRADO%20RUGELES&amp;viewid=615ec6ce%2Db4c5%2D47c6%2D9959%2D4ea468bd0701" xr:uid="{2EE11756-58C4-4B69-8756-7D47EE59E635}"/>
    <hyperlink ref="A50" r:id="rId52" display="../../../../my?id=%2Fpersonal%2Fjohanacontratacion%5Funisaludi%5Fonmicrosoft%5Fcom%2FDocuments%2FCONTRATACION%202026%2DCONTRATA1%2DHSF%2FCTO%20020%20CESAR%20AUGUSTO%20ARANGO%20GARCIA&amp;viewid=615ec6ce%2Db4c5%2D47c6%2D9959%2D4ea468bd0701" xr:uid="{EB9D5773-5448-4174-87C6-2B21F03749A4}"/>
    <hyperlink ref="A48" r:id="rId53" display="../../../../my?id=%2Fpersonal%2Fjohanacontratacion%5Funisaludi%5Fonmicrosoft%5Fcom%2FDocuments%2FCONTRATACION%202026%2DCONTRATA1%2DHSF%2FCTO%20067%20ISABEL%20CATALINA%20FERNANEZ%20PEDROSA&amp;viewid=615ec6ce%2Db4c5%2D47c6%2D9959%2D4ea468bd0701" xr:uid="{0F323C52-F618-4A42-9A98-88757BD4F4AB}"/>
    <hyperlink ref="A47" r:id="rId54" display="../../../../my?id=%2Fpersonal%2Fjohanacontratacion%5Funisaludi%5Fonmicrosoft%5Fcom%2FDocuments%2FCONTRATACION%202026%2DCONTRATA1%2DHSF%2FCTO%20051%20DANIEL%20EDUARDO%20PINILLA%20OSPINA&amp;viewid=615ec6ce%2Db4c5%2D47c6%2D9959%2D4ea468bd0701" xr:uid="{9B9CDDEE-08BD-48B5-9359-350EE4C23079}"/>
    <hyperlink ref="A46" r:id="rId55" display="../../../../my?id=%2Fpersonal%2Fjohanacontratacion%5Funisaludi%5Fonmicrosoft%5Fcom%2FDocuments%2FCONTRATACION%202026%2DCONTRATA1%2DHSF%2FCTO%20019%20CLAUDIA%20ALEXANDRA%20GIALDO&amp;viewid=615ec6ce%2Db4c5%2D47c6%2D9959%2D4ea468bd0701" xr:uid="{091BFDAE-406C-4472-8A1C-B9DBE1D7B181}"/>
    <hyperlink ref="A45" r:id="rId56" display="../../../../my?id=%2Fpersonal%2Fjohanacontratacion%5Funisaludi%5Fonmicrosoft%5Fcom%2FDocuments%2FCONTRATACION%202026%2DCONTRATA1%2DHSF%2FCTO%20032%20ADRIANA%20CRISTINA%20GARCIA%20GARAY&amp;viewid=615ec6ce%2Db4c5%2D47c6%2D9959%2D4ea468bd0701" xr:uid="{5FCFFB61-50A0-447F-8360-C13161180F83}"/>
    <hyperlink ref="A59" r:id="rId57" display="../../../../my?id=%2Fpersonal%2Fjohanacontratacion%5Funisaludi%5Fonmicrosoft%5Fcom%2FDocuments%2FCONTRATACION%202026%2DCONTRATA1%2DHSF%2FCTO%20018%20DIANA%20CAMILA%20TRONCOSO%20ALVAREZ&amp;viewid=615ec6ce%2Db4c5%2D47c6%2D9959%2D4ea468bd0701" xr:uid="{422F0217-3CDE-4D83-9696-7A4F73F7BBA3}"/>
    <hyperlink ref="A60" r:id="rId58" display="../../../../my?id=%2Fpersonal%2Fjohanacontratacion%5Funisaludi%5Fonmicrosoft%5Fcom%2FDocuments%2FCONTRATACION%202026%2DCONTRATA1%2DHSF%2FCTO%20058%20YEIMY%20ALEXANDRA%20RICO%20MIRANDA&amp;viewid=615ec6ce%2Db4c5%2D47c6%2D9959%2D4ea468bd0701" xr:uid="{EB0BD24D-0AD5-47F9-9C47-5173F654C56B}"/>
    <hyperlink ref="A61" r:id="rId59" display="../../../../my?id=%2Fpersonal%2Fjohanacontratacion%5Funisaludi%5Fonmicrosoft%5Fcom%2FDocuments%2FCONTRATACION%202026%2DCONTRATA1%2DHSF%2FCTO%20056%20INGRITH%20KATHERINE%20CHACON%20PALACIO&amp;viewid=615ec6ce%2Db4c5%2D47c6%2D9959%2D4ea468bd0701" xr:uid="{366A5B14-72D2-4FCF-9587-583A013BD945}"/>
    <hyperlink ref="A62" r:id="rId60" display="../../../../my?id=%2Fpersonal%2Fjohanacontratacion%5Funisaludi%5Fonmicrosoft%5Fcom%2FDocuments%2FCONTRATACION%202026%2DCONTRATA1%2DHSF%2FCTO%20037%20SOFIA%20LAURA%20VICTORIA%20MOYA%20RAMIREZ&amp;viewid=615ec6ce%2Db4c5%2D47c6%2D9959%2D4ea468bd0701" xr:uid="{05E42188-1D14-41B5-A577-1D07F1E259E0}"/>
    <hyperlink ref="A67" r:id="rId61" display="../../../../my?id=%2Fpersonal%2Fjohanacontratacion%5Funisaludi%5Fonmicrosoft%5Fcom%2FDocuments%2FCONTRATACION%202026%2DCONTRATA1%2DHSF%2FCTO%20078%20JIMENA%20CAROLINA%20BOBADILLA%20CALDERON&amp;viewid=615ec6ce%2Db4c5%2D47c6%2D9959%2D4ea468bd0701" xr:uid="{D2AF7BBE-7448-4AF0-94C7-23490FA6E677}"/>
    <hyperlink ref="A68" r:id="rId62" display="../../../../my?id=%2Fpersonal%2Fjohanacontratacion%5Funisaludi%5Fonmicrosoft%5Fcom%2FDocuments%2FCONTRATACION%202026%2DCONTRATA1%2DHSF%2FCTO%20079%20ERIKA%20MARCELA%20CONSTAIN%20VALENCIA&amp;viewid=615ec6ce%2Db4c5%2D47c6%2D9959%2D4ea468bd0701" xr:uid="{D80E611C-E252-40F6-864E-CC30E2F7C82B}"/>
    <hyperlink ref="A69" r:id="rId63" display="../../../../my?id=%2Fpersonal%2Fjohanacontratacion%5Funisaludi%5Fonmicrosoft%5Fcom%2FDocuments%2FCONTRATACION%202026%2DCONTRATA1%2DHSF%2FCTO%20021%20LUISA%20FERNANDA%20LIBERATO%20RENDON&amp;viewid=615ec6ce%2Db4c5%2D47c6%2D9959%2D4ea468bd0701" xr:uid="{4BF1D4AC-191E-494D-82EF-4E439F1846B8}"/>
    <hyperlink ref="A70" r:id="rId64" display="../../../../my?id=%2Fpersonal%2Fjohanacontratacion%5Funisaludi%5Fonmicrosoft%5Fcom%2FDocuments%2FCONTRATACION%202026%2DCONTRATA1%2DHSF%2FCTO%20085%20ANGIE%20PAOLA%20QUITIAN%20GALEANO&amp;viewid=615ec6ce%2Db4c5%2D47c6%2D9959%2D4ea468bd0701" xr:uid="{A93FBA00-32A9-48FE-8682-283A0A441DA7}"/>
    <hyperlink ref="A71" r:id="rId65" display="../../../../my?id=%2Fpersonal%2Fjohanacontratacion%5Funisaludi%5Fonmicrosoft%5Fcom%2FDocuments%2FCONTRATACION%202026%2DCONTRATA1%2DHSF%2FCTO%20077%20MARIA%20CAMILA%20SANCHEZ%20GUEVARA&amp;viewid=615ec6ce%2Db4c5%2D47c6%2D9959%2D4ea468bd0701" xr:uid="{B0FB21B8-8C9B-4CBA-A2A8-EC707B03F745}"/>
    <hyperlink ref="A72" r:id="rId66" display="178" xr:uid="{4280206A-5CF0-47C7-827E-48B9DAA883B3}"/>
    <hyperlink ref="A75" r:id="rId67" display="../../../../my?id=%2Fpersonal%2Fjohanacontratacion%5Funisaludi%5Fonmicrosoft%5Fcom%2FDocuments%2FCONTRATACION%202026%2DCONTRATA1%2DHSF%2FCTO%20072%20MARTHA%20LUCIA%20DELGADO&amp;viewid=615ec6ce%2Db4c5%2D47c6%2D9959%2D4ea468bd0701" xr:uid="{F357D667-623C-4874-8CB0-9E46A3C8B1A4}"/>
    <hyperlink ref="A77" r:id="rId68" display="../../../../my?id=%2Fpersonal%2Fjohanacontratacion%5Funisaludi%5Fonmicrosoft%5Fcom%2FDocuments%2FCONTRATACION%202026%2DCONTRATA1%2DHSF%2FCTO%20107%20DERLY%20JOHANNA%20DAVIDA%20OSPINA&amp;viewid=615ec6ce%2Db4c5%2D47c6%2D9959%2D4ea468bd0701" xr:uid="{967F8C5F-FADC-4259-A582-582B281776CF}"/>
    <hyperlink ref="A78" r:id="rId69" display="../../../../my?id=%2Fpersonal%2Fjohanacontratacion%5Funisaludi%5Fonmicrosoft%5Fcom%2FDocuments%2FCONTRATACION%202026%2DCONTRATA1%2DHSF%2FCTO%20087%20MARIA%20FERNANDA%20ARIAS%20DIAZ&amp;viewid=615ec6ce%2Db4c5%2D47c6%2D9959%2D4ea468bd0701" xr:uid="{09F062AD-D77E-4D40-987F-F4A33D77B3F5}"/>
    <hyperlink ref="A79" r:id="rId70" display="../../../../my?id=%2Fpersonal%2Fjohanacontratacion%5Funisaludi%5Fonmicrosoft%5Fcom%2FDocuments%2FCONTRATACION%202026%2DCONTRATA1%2DHSF%2FCTO%20106%20MARIA%20ELCED%20SANCHEZ&amp;viewid=615ec6ce%2Db4c5%2D47c6%2D9959%2D4ea468bd0701" xr:uid="{C67E0B03-AABD-4C65-8B16-FB65E0BAAD0F}"/>
    <hyperlink ref="A80" r:id="rId71" display="../../../../my?id=%2Fpersonal%2Fjohanacontratacion%5Funisaludi%5Fonmicrosoft%5Fcom%2FDocuments%2FCONTRATACION%202026%2DCONTRATA1%2DHSF%2FCTO%20094%20LUCELI%20LOZANO%20TORRES&amp;viewid=615ec6ce%2Db4c5%2D47c6%2D9959%2D4ea468bd0701" xr:uid="{7A6D4F89-1663-45FA-B246-0904CA948BE6}"/>
    <hyperlink ref="A81" r:id="rId72" display="../../../../my?id=%2Fpersonal%2Fjohanacontratacion%5Funisaludi%5Fonmicrosoft%5Fcom%2FDocuments%2FCONTRATACION%202026%2DCONTRATA1%2DHSF%2FCTO%20103%20CAROL%20YARITZA%20PARRA&amp;viewid=615ec6ce%2Db4c5%2D47c6%2D9959%2D4ea468bd0701" xr:uid="{F72AA554-F56B-47AF-8A14-A1B06764ABA6}"/>
    <hyperlink ref="A82" r:id="rId73" display="../../../../my?id=%2Fpersonal%2Fjohanacontratacion%5Funisaludi%5Fonmicrosoft%5Fcom%2FDocuments%2FCONTRATACION%202026%2DCONTRATA1%2DHSF%2FCTO%20088%20YAMILE%20BELTRAN%20ARANGO&amp;viewid=615ec6ce%2Db4c5%2D47c6%2D9959%2D4ea468bd0701" xr:uid="{07BB909D-0C03-4E8E-846D-16BF310255C8}"/>
    <hyperlink ref="A83" r:id="rId74" display="../../../../my?id=%2Fpersonal%2Fjohanacontratacion%5Funisaludi%5Fonmicrosoft%5Fcom%2FDocuments%2FCONTRATACION%202026%2DCONTRATA1%2DHSF%2FCTO%20104%20MARILUZ%20HORTUA%20RENGIFO&amp;viewid=615ec6ce%2Db4c5%2D47c6%2D9959%2D4ea468bd0701" xr:uid="{1347CB6D-02A6-4027-9BCF-3B6091E7AC9B}"/>
    <hyperlink ref="A84" r:id="rId75" display="../../../../my?id=%2Fpersonal%2Fjohanacontratacion%5Funisaludi%5Fonmicrosoft%5Fcom%2FDocuments%2FCONTRATACION%202026%2DCONTRATA1%2DHSF%2FCTO%20096%20MARIELA%20BUITRAGO%20BAQUIRO&amp;viewid=615ec6ce%2Db4c5%2D47c6%2D9959%2D4ea468bd0701" xr:uid="{4BD37E0B-FFF5-4F72-8281-7ED68F5BD90F}"/>
    <hyperlink ref="A85" r:id="rId76" display="../../../../my?id=%2Fpersonal%2Fjohanacontratacion%5Funisaludi%5Fonmicrosoft%5Fcom%2FDocuments%2FCONTRATACION%202026%2DCONTRATA1%2DHSF%2FCTO%20105%20PAOLA%20ANDREA%20GOMEZ%20RICO&amp;viewid=615ec6ce%2Db4c5%2D47c6%2D9959%2D4ea468bd0701" xr:uid="{5AFB600E-6AF5-4090-B362-2E1EAF1FDB59}"/>
    <hyperlink ref="A86" r:id="rId77" display="../../../../my?id=%2Fpersonal%2Fjohanacontratacion%5Funisaludi%5Fonmicrosoft%5Fcom%2FDocuments%2FCONTRATACION%202026%2DCONTRATA1%2DHSF%2FCTO%20095%20YULIANA%20MARTINEZ%20ALAPE&amp;viewid=615ec6ce%2Db4c5%2D47c6%2D9959%2D4ea468bd0701" xr:uid="{A10BAA69-6665-48D0-A36D-EB3408414D45}"/>
    <hyperlink ref="A87" r:id="rId78" display="../../../../my?id=%2Fpersonal%2Fjohanacontratacion%5Funisaludi%5Fonmicrosoft%5Fcom%2FDocuments%2FCONTRATACION%202026%2DCONTRATA1%2DHSF%2FCTO%20097%20BEATRIZ%20ADRIANA%20ACOSTA&amp;viewid=615ec6ce%2Db4c5%2D47c6%2D9959%2D4ea468bd0701" xr:uid="{82E618C7-94E6-46C6-8C9D-F9A36950E6FD}"/>
    <hyperlink ref="A88" r:id="rId79" display="../../../../my?id=%2Fpersonal%2Fjohanacontratacion%5Funisaludi%5Fonmicrosoft%5Fcom%2FDocuments%2FCONTRATACION%202026%2DCONTRATA1%2DHSF%2FCTO%20086%20EIDY%20LORENA%20HERRERA%20REINA&amp;viewid=615ec6ce%2Db4c5%2D47c6%2D9959%2D4ea468bd0701" xr:uid="{54F35E55-D8CB-4A88-8D59-8A7465F7296B}"/>
    <hyperlink ref="A89" r:id="rId80" display="../../../../my?id=%2Fpersonal%2Fjohanacontratacion%5Funisaludi%5Fonmicrosoft%5Fcom%2FDocuments%2FCONTRATACION%202026%2DCONTRATA1%2DHSF%2FCTO%20102%20ANA%20CENED%20LOZANA&amp;viewid=615ec6ce%2Db4c5%2D47c6%2D9959%2D4ea468bd0701" xr:uid="{4E38064A-BF88-4EB9-8AFF-8CDDDD746866}"/>
    <hyperlink ref="A90" r:id="rId81" display="../../../../query?q=125&amp;id=%2Fpersonal%2Fjohanacontratacion%5Funisaludi%5Fonmicrosoft%5Fcom%2FDocuments%2FCONTRATACION%202026%2DCONTRATA1%2DHSF&amp;searchScope=folder" xr:uid="{19701C78-5206-4EAB-B090-1EEA346D009E}"/>
    <hyperlink ref="A94" r:id="rId82" display="../../../../my?id=%2Fpersonal%2Fjohanacontratacion%5Funisaludi%5Fonmicrosoft%5Fcom%2FDocuments%2FCONTRATACION%202026%2DCONTRATA1%2DHSF%2FCTO%20064%20MARIO%20FERNANDO%20PADILLA%20RODRIGUEZ&amp;viewid=615ec6ce%2Db4c5%2D47c6%2D9959%2D4ea468bd0701" xr:uid="{639ED8FA-38E6-439A-AB57-DD508FE9D227}"/>
    <hyperlink ref="A95" r:id="rId83" display="../../../../my?id=%2Fpersonal%2Fjohanacontratacion%5Funisaludi%5Fonmicrosoft%5Fcom%2FDocuments%2FCONTRATACION%202026%2DCONTRATA1%2DHSF%2FCTO%20089%20GLORIA%20ALEXANDRA%20MONTOYA%20CESPEDES&amp;viewid=615ec6ce%2Db4c5%2D47c6%2D9959%2D4ea468bd0701" xr:uid="{533553B7-B3FA-44A9-B899-3EC048537460}"/>
    <hyperlink ref="A96" r:id="rId84" display="../../../../my?id=%2Fpersonal%2Fjohanacontratacion%5Funisaludi%5Fonmicrosoft%5Fcom%2FDocuments%2FCONTRATACION%202026%2DCONTRATA1%2DHSF%2FCTO%20097%20BEATRIZ%20ADRIANA%20ACOSTA&amp;viewid=615ec6ce%2Db4c5%2D47c6%2D9959%2D4ea468bd0701" xr:uid="{286B697A-6EA5-4ACC-B7F2-3F018B1F274E}"/>
    <hyperlink ref="A91" r:id="rId85" display="../../../../my?id=%2Fpersonal%2Fjohanacontratacion%5Funisaludi%5Fonmicrosoft%5Fcom%2FDocuments%2FCONTRATACION%202026%2DCONTRATA1%2DHSF%2FCTO%20023%20DISMED%20PHARMA&amp;viewid=615ec6ce%2Db4c5%2D47c6%2D9959%2D4ea468bd0701" xr:uid="{092066D3-0747-4007-8474-51168EDAEE35}"/>
    <hyperlink ref="A92" r:id="rId86" display="../../../../my?id=%2Fpersonal%2Fjohanacontratacion%5Funisaludi%5Fonmicrosoft%5Fcom%2FDocuments%2FCONTRATACION%202026%2DCONTRATA1%2DHSF%2FCTO%20027%20SEGURIDAD%20EL%20TREBOL&amp;viewid=615ec6ce%2Db4c5%2D47c6%2D9959%2D4ea468bd0701" xr:uid="{B5210F1C-CB27-45C3-9959-1B5E9BB59B4E}"/>
    <hyperlink ref="A97" r:id="rId87" display="../../../../my?id=%2Fpersonal%2Fjohanacontratacion%5Funisaludi%5Fonmicrosoft%5Fcom%2FDocuments%2FCONTRATACION%202026%2DCONTRATA1%2DHSF%2FCTO%20116%20YEIMY%20CAROLINA%20FARFAN%20MARIN&amp;viewid=615ec6ce%2Db4c5%2D47c6%2D9959%2D4ea468bd0701" xr:uid="{61CA5271-37CA-4928-BF6B-0D56B4E52088}"/>
    <hyperlink ref="A98" r:id="rId88" display="../../../../my?id=%2Fpersonal%2Fjohanacontratacion%5Funisaludi%5Fonmicrosoft%5Fcom%2FDocuments%2FCONTRATACION%202026%2DCONTRATA1%2DHSF%2FCTO%20101%20ERIKA%20ALEJANDRA%20TORRES%20OLAYA&amp;viewid=615ec6ce%2Db4c5%2D47c6%2D9959%2D4ea468bd0701" xr:uid="{84FC8419-CB17-4D49-8105-B171520290DD}"/>
    <hyperlink ref="A99" r:id="rId89" display="../../../../my?id=%2Fpersonal%2Fjohanacontratacion%5Funisaludi%5Fonmicrosoft%5Fcom%2FDocuments%2FCONTRATACION%202026%2DCONTRATA1%2DHSF%2FCTO%20100%20DANIELA%20CARMONA%20RAMIREZ&amp;viewid=615ec6ce%2Db4c5%2D47c6%2D9959%2D4ea468bd0701" xr:uid="{BCE20B39-89EB-4C31-A24E-B120A42FF85C}"/>
    <hyperlink ref="A100" r:id="rId90" display="../../../../my?id=%2Fpersonal%2Fjohanacontratacion%5Funisaludi%5Fonmicrosoft%5Fcom%2FDocuments%2FCONTRATACION%202026%2DCONTRATA1%2DHSF%2FCTO%20099%20CLAUDIA%20PATRICIA%20GOMEZ&amp;viewid=615ec6ce%2Db4c5%2D47c6%2D9959%2D4ea468bd0701" xr:uid="{74D69B19-E7C3-4A6E-948D-939B83D8846C}"/>
  </hyperlinks>
  <pageMargins left="0.7" right="0.7" top="0.75" bottom="0.75" header="0.3" footer="0.3"/>
  <legacyDrawing r:id="rId9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D372-EC06-454E-B47D-409881C3F5EB}">
  <sheetPr>
    <tabColor rgb="FF0070C0"/>
  </sheetPr>
  <dimension ref="A2:O205"/>
  <sheetViews>
    <sheetView workbookViewId="0">
      <selection activeCell="B2" sqref="B2:N3"/>
    </sheetView>
  </sheetViews>
  <sheetFormatPr baseColWidth="10" defaultColWidth="8.88671875" defaultRowHeight="14.4" x14ac:dyDescent="0.3"/>
  <cols>
    <col min="2" max="2" width="17.88671875" customWidth="1"/>
    <col min="3" max="3" width="12.88671875" customWidth="1"/>
    <col min="4" max="4" width="32.88671875" customWidth="1"/>
    <col min="5" max="5" width="14.109375" customWidth="1"/>
    <col min="6" max="6" width="11.33203125" customWidth="1"/>
    <col min="7" max="7" width="11" customWidth="1"/>
    <col min="8" max="8" width="11.6640625" customWidth="1"/>
    <col min="9" max="9" width="12.44140625" customWidth="1"/>
    <col min="10" max="10" width="12" customWidth="1"/>
    <col min="13" max="13" width="14.44140625" style="257" customWidth="1"/>
    <col min="14" max="14" width="11.33203125" customWidth="1"/>
  </cols>
  <sheetData>
    <row r="2" spans="1:15" x14ac:dyDescent="0.3">
      <c r="B2" s="727" t="s">
        <v>5183</v>
      </c>
      <c r="C2" s="728"/>
      <c r="D2" s="728"/>
      <c r="E2" s="728"/>
      <c r="F2" s="728"/>
      <c r="G2" s="728"/>
      <c r="H2" s="728"/>
      <c r="I2" s="728"/>
      <c r="J2" s="728"/>
      <c r="K2" s="728"/>
      <c r="L2" s="728"/>
      <c r="M2" s="728"/>
      <c r="N2" s="729"/>
    </row>
    <row r="3" spans="1:15" x14ac:dyDescent="0.3">
      <c r="B3" s="730"/>
      <c r="C3" s="731"/>
      <c r="D3" s="731"/>
      <c r="E3" s="731"/>
      <c r="F3" s="731"/>
      <c r="G3" s="731"/>
      <c r="H3" s="731"/>
      <c r="I3" s="731"/>
      <c r="J3" s="731"/>
      <c r="K3" s="731"/>
      <c r="L3" s="731"/>
      <c r="M3" s="731"/>
      <c r="N3" s="732"/>
    </row>
    <row r="5" spans="1:15" ht="48.6" x14ac:dyDescent="0.3">
      <c r="A5" s="253" t="s">
        <v>0</v>
      </c>
      <c r="B5" s="198" t="s">
        <v>3</v>
      </c>
      <c r="C5" s="254" t="s">
        <v>7</v>
      </c>
      <c r="D5" s="197" t="s">
        <v>8</v>
      </c>
      <c r="E5" s="254" t="s">
        <v>9</v>
      </c>
      <c r="F5" s="255" t="s">
        <v>10</v>
      </c>
      <c r="G5" s="256" t="s">
        <v>12</v>
      </c>
      <c r="H5" s="201" t="s">
        <v>13</v>
      </c>
      <c r="I5" s="254" t="s">
        <v>14</v>
      </c>
      <c r="J5" s="201" t="s">
        <v>15</v>
      </c>
      <c r="K5" s="201" t="s">
        <v>17</v>
      </c>
      <c r="L5" s="197" t="s">
        <v>18</v>
      </c>
      <c r="M5" s="258" t="s">
        <v>20</v>
      </c>
      <c r="N5" s="201" t="s">
        <v>23</v>
      </c>
      <c r="O5" s="197" t="s">
        <v>24</v>
      </c>
    </row>
    <row r="6" spans="1:15" x14ac:dyDescent="0.3">
      <c r="A6" s="226">
        <v>393</v>
      </c>
      <c r="B6" s="159" t="s">
        <v>2628</v>
      </c>
      <c r="C6" s="219">
        <v>15900000</v>
      </c>
      <c r="D6" s="159" t="s">
        <v>1033</v>
      </c>
      <c r="E6" s="219">
        <v>1110579160</v>
      </c>
      <c r="F6" s="243" t="s">
        <v>89</v>
      </c>
      <c r="G6" s="235">
        <v>1409</v>
      </c>
      <c r="H6" s="148">
        <v>46111</v>
      </c>
      <c r="I6" s="204">
        <f t="shared" ref="I6" si="0">+C6</f>
        <v>15900000</v>
      </c>
      <c r="J6" s="227">
        <v>46113</v>
      </c>
      <c r="K6" s="158">
        <v>46113</v>
      </c>
      <c r="L6" s="141">
        <v>1555</v>
      </c>
      <c r="M6" s="250">
        <f t="shared" ref="M6:M13" si="1">+C6</f>
        <v>15900000</v>
      </c>
      <c r="N6" s="143">
        <v>46113</v>
      </c>
      <c r="O6" s="145">
        <v>46203</v>
      </c>
    </row>
    <row r="7" spans="1:15" x14ac:dyDescent="0.3">
      <c r="A7" s="222">
        <v>394</v>
      </c>
      <c r="B7" s="22" t="s">
        <v>2384</v>
      </c>
      <c r="C7" s="207">
        <v>9450000</v>
      </c>
      <c r="D7" s="275" t="s">
        <v>2632</v>
      </c>
      <c r="E7" s="207">
        <v>38252408</v>
      </c>
      <c r="F7" s="242" t="s">
        <v>89</v>
      </c>
      <c r="G7" s="247">
        <v>1289</v>
      </c>
      <c r="H7" s="153">
        <v>46087</v>
      </c>
      <c r="I7" s="220">
        <v>1578150000</v>
      </c>
      <c r="J7" s="153">
        <v>46118</v>
      </c>
      <c r="K7" s="152">
        <v>46120</v>
      </c>
      <c r="L7" s="151">
        <v>1588</v>
      </c>
      <c r="M7" s="259">
        <f t="shared" si="1"/>
        <v>9450000</v>
      </c>
      <c r="N7" s="153">
        <v>46127</v>
      </c>
      <c r="O7" s="154">
        <v>46217</v>
      </c>
    </row>
    <row r="8" spans="1:15" x14ac:dyDescent="0.3">
      <c r="A8" s="216">
        <v>395</v>
      </c>
      <c r="B8" s="15" t="s">
        <v>2384</v>
      </c>
      <c r="C8" s="204">
        <v>9450000</v>
      </c>
      <c r="D8" s="103" t="s">
        <v>2638</v>
      </c>
      <c r="E8" s="204">
        <v>1105306782</v>
      </c>
      <c r="F8" s="243" t="s">
        <v>2395</v>
      </c>
      <c r="G8" s="235">
        <v>1289</v>
      </c>
      <c r="H8" s="143">
        <v>46087</v>
      </c>
      <c r="I8" s="205">
        <v>1578150000</v>
      </c>
      <c r="J8" s="143">
        <v>46118</v>
      </c>
      <c r="K8" s="144">
        <v>46121</v>
      </c>
      <c r="L8" s="141">
        <v>1591</v>
      </c>
      <c r="M8" s="250">
        <f t="shared" si="1"/>
        <v>9450000</v>
      </c>
      <c r="N8" s="143">
        <v>46128</v>
      </c>
      <c r="O8" s="145">
        <v>46218</v>
      </c>
    </row>
    <row r="9" spans="1:15" x14ac:dyDescent="0.3">
      <c r="A9" s="216">
        <v>396</v>
      </c>
      <c r="B9" s="15" t="s">
        <v>2384</v>
      </c>
      <c r="C9" s="204">
        <v>9450000</v>
      </c>
      <c r="D9" s="103" t="s">
        <v>2642</v>
      </c>
      <c r="E9" s="204">
        <v>1005771368</v>
      </c>
      <c r="F9" s="243" t="s">
        <v>89</v>
      </c>
      <c r="G9" s="235">
        <v>1289</v>
      </c>
      <c r="H9" s="143">
        <v>46087</v>
      </c>
      <c r="I9" s="205">
        <v>1578150000</v>
      </c>
      <c r="J9" s="143">
        <v>46118</v>
      </c>
      <c r="K9" s="144">
        <v>46119</v>
      </c>
      <c r="L9" s="141">
        <v>1582</v>
      </c>
      <c r="M9" s="250">
        <f t="shared" si="1"/>
        <v>9450000</v>
      </c>
      <c r="N9" s="143">
        <v>46126</v>
      </c>
      <c r="O9" s="145">
        <v>46216</v>
      </c>
    </row>
    <row r="10" spans="1:15" x14ac:dyDescent="0.3">
      <c r="A10" s="216">
        <v>397</v>
      </c>
      <c r="B10" s="15" t="s">
        <v>2411</v>
      </c>
      <c r="C10" s="204">
        <v>25650000</v>
      </c>
      <c r="D10" s="103" t="s">
        <v>2647</v>
      </c>
      <c r="E10" s="204">
        <v>1110557216</v>
      </c>
      <c r="F10" s="243" t="s">
        <v>89</v>
      </c>
      <c r="G10" s="235">
        <v>1291</v>
      </c>
      <c r="H10" s="143">
        <v>46087</v>
      </c>
      <c r="I10" s="205">
        <v>589050000</v>
      </c>
      <c r="J10" s="143">
        <v>46118</v>
      </c>
      <c r="K10" s="144">
        <v>46116</v>
      </c>
      <c r="L10" s="141">
        <v>1583</v>
      </c>
      <c r="M10" s="250">
        <f t="shared" si="1"/>
        <v>25650000</v>
      </c>
      <c r="N10" s="143">
        <v>46126</v>
      </c>
      <c r="O10" s="145">
        <v>46216</v>
      </c>
    </row>
    <row r="11" spans="1:15" x14ac:dyDescent="0.3">
      <c r="A11" s="214">
        <v>398</v>
      </c>
      <c r="B11" s="15" t="s">
        <v>2489</v>
      </c>
      <c r="C11" s="204">
        <v>19200000</v>
      </c>
      <c r="D11" s="103" t="s">
        <v>2652</v>
      </c>
      <c r="E11" s="204">
        <v>1110486231</v>
      </c>
      <c r="F11" s="243" t="s">
        <v>89</v>
      </c>
      <c r="G11" s="235">
        <v>1286</v>
      </c>
      <c r="H11" s="143">
        <v>46087</v>
      </c>
      <c r="I11" s="205">
        <v>1068800000</v>
      </c>
      <c r="J11" s="143">
        <v>46118</v>
      </c>
      <c r="K11" s="144">
        <v>46119</v>
      </c>
      <c r="L11" s="141">
        <v>1584</v>
      </c>
      <c r="M11" s="250">
        <f t="shared" si="1"/>
        <v>19200000</v>
      </c>
      <c r="N11" s="143">
        <v>46126</v>
      </c>
      <c r="O11" s="145">
        <v>46216</v>
      </c>
    </row>
    <row r="12" spans="1:15" x14ac:dyDescent="0.3">
      <c r="A12" s="216">
        <v>399</v>
      </c>
      <c r="B12" s="15" t="s">
        <v>2399</v>
      </c>
      <c r="C12" s="204">
        <v>15900000</v>
      </c>
      <c r="D12" s="103" t="s">
        <v>2657</v>
      </c>
      <c r="E12" s="204">
        <v>40931715</v>
      </c>
      <c r="F12" s="243" t="s">
        <v>2658</v>
      </c>
      <c r="G12" s="235">
        <v>1293</v>
      </c>
      <c r="H12" s="143">
        <v>46087</v>
      </c>
      <c r="I12" s="205">
        <v>321300000</v>
      </c>
      <c r="J12" s="143">
        <v>46118</v>
      </c>
      <c r="K12" s="144">
        <v>46119</v>
      </c>
      <c r="L12" s="141">
        <v>1585</v>
      </c>
      <c r="M12" s="250">
        <f t="shared" si="1"/>
        <v>15900000</v>
      </c>
      <c r="N12" s="143">
        <v>46126</v>
      </c>
      <c r="O12" s="145">
        <v>46216</v>
      </c>
    </row>
    <row r="13" spans="1:15" x14ac:dyDescent="0.3">
      <c r="A13" s="216">
        <v>400</v>
      </c>
      <c r="B13" s="15" t="s">
        <v>2399</v>
      </c>
      <c r="C13" s="204">
        <v>15900000</v>
      </c>
      <c r="D13" s="103" t="s">
        <v>2663</v>
      </c>
      <c r="E13" s="204">
        <v>28551820</v>
      </c>
      <c r="F13" s="243" t="s">
        <v>2658</v>
      </c>
      <c r="G13" s="235">
        <v>1293</v>
      </c>
      <c r="H13" s="143">
        <v>46087</v>
      </c>
      <c r="I13" s="205">
        <v>321300000</v>
      </c>
      <c r="J13" s="143">
        <v>46118</v>
      </c>
      <c r="K13" s="144">
        <v>46119</v>
      </c>
      <c r="L13" s="141">
        <v>1589</v>
      </c>
      <c r="M13" s="250">
        <f t="shared" si="1"/>
        <v>15900000</v>
      </c>
      <c r="N13" s="143">
        <v>46121</v>
      </c>
      <c r="O13" s="145">
        <v>46211</v>
      </c>
    </row>
    <row r="14" spans="1:15" x14ac:dyDescent="0.3">
      <c r="A14" s="216">
        <v>401</v>
      </c>
      <c r="B14" s="103" t="s">
        <v>2668</v>
      </c>
      <c r="C14" s="204">
        <v>7545150</v>
      </c>
      <c r="D14" s="103" t="s">
        <v>2670</v>
      </c>
      <c r="E14" s="204">
        <v>65738270</v>
      </c>
      <c r="F14" s="243" t="s">
        <v>89</v>
      </c>
      <c r="G14" s="235">
        <v>1404</v>
      </c>
      <c r="H14" s="143">
        <v>46111</v>
      </c>
      <c r="I14" s="205">
        <v>7545150</v>
      </c>
      <c r="J14" s="143">
        <v>46118</v>
      </c>
      <c r="K14" s="144">
        <v>46139</v>
      </c>
      <c r="L14" s="141">
        <v>1586</v>
      </c>
      <c r="M14" s="250">
        <f>+I14</f>
        <v>7545150</v>
      </c>
      <c r="N14" s="143">
        <v>46126</v>
      </c>
      <c r="O14" s="145">
        <v>46171</v>
      </c>
    </row>
    <row r="15" spans="1:15" x14ac:dyDescent="0.3">
      <c r="A15" s="212">
        <v>402</v>
      </c>
      <c r="B15" s="103" t="s">
        <v>661</v>
      </c>
      <c r="C15" s="204">
        <v>7545150</v>
      </c>
      <c r="D15" s="103" t="s">
        <v>663</v>
      </c>
      <c r="E15" s="204" t="s">
        <v>664</v>
      </c>
      <c r="F15" s="240" t="s">
        <v>170</v>
      </c>
      <c r="G15" s="235">
        <v>1403</v>
      </c>
      <c r="H15" s="148">
        <v>46111</v>
      </c>
      <c r="I15" s="204">
        <f t="shared" ref="I15" si="2">+C15</f>
        <v>7545150</v>
      </c>
      <c r="J15" s="143">
        <v>46118</v>
      </c>
      <c r="K15" s="144">
        <v>46119</v>
      </c>
      <c r="L15" s="141">
        <v>1587</v>
      </c>
      <c r="M15" s="250">
        <f t="shared" ref="M15:M38" si="3">+C15</f>
        <v>7545150</v>
      </c>
      <c r="N15" s="143">
        <v>46126</v>
      </c>
      <c r="O15" s="145">
        <v>46171</v>
      </c>
    </row>
    <row r="16" spans="1:15" x14ac:dyDescent="0.3">
      <c r="A16" s="216">
        <v>403</v>
      </c>
      <c r="B16" s="142" t="s">
        <v>2678</v>
      </c>
      <c r="C16" s="204">
        <v>792800000</v>
      </c>
      <c r="D16" s="103" t="s">
        <v>2680</v>
      </c>
      <c r="E16" s="204" t="s">
        <v>2681</v>
      </c>
      <c r="F16" s="243" t="s">
        <v>89</v>
      </c>
      <c r="G16" s="235">
        <v>1276</v>
      </c>
      <c r="H16" s="143">
        <v>46080</v>
      </c>
      <c r="I16" s="205">
        <f>+C16</f>
        <v>792800000</v>
      </c>
      <c r="J16" s="143">
        <v>46118</v>
      </c>
      <c r="K16" s="143">
        <v>46118</v>
      </c>
      <c r="L16" s="141">
        <v>1559</v>
      </c>
      <c r="M16" s="250">
        <f t="shared" si="3"/>
        <v>792800000</v>
      </c>
      <c r="N16" s="143">
        <v>46119</v>
      </c>
      <c r="O16" s="145">
        <v>46234</v>
      </c>
    </row>
    <row r="17" spans="1:15" x14ac:dyDescent="0.3">
      <c r="A17" s="216">
        <v>404</v>
      </c>
      <c r="B17" s="142" t="s">
        <v>2689</v>
      </c>
      <c r="C17" s="204">
        <v>305458584</v>
      </c>
      <c r="D17" s="103" t="s">
        <v>2691</v>
      </c>
      <c r="E17" s="204">
        <v>800149562</v>
      </c>
      <c r="F17" s="243" t="s">
        <v>2692</v>
      </c>
      <c r="G17" s="235">
        <v>1411</v>
      </c>
      <c r="H17" s="143">
        <v>46112</v>
      </c>
      <c r="I17" s="205">
        <f>+C17</f>
        <v>305458584</v>
      </c>
      <c r="J17" s="143">
        <v>46119</v>
      </c>
      <c r="K17" s="144">
        <v>46125</v>
      </c>
      <c r="L17" s="141">
        <v>1644</v>
      </c>
      <c r="M17" s="250">
        <f t="shared" si="3"/>
        <v>305458584</v>
      </c>
      <c r="N17" s="143">
        <v>46126</v>
      </c>
      <c r="O17" s="145">
        <v>46387</v>
      </c>
    </row>
    <row r="18" spans="1:15" x14ac:dyDescent="0.3">
      <c r="A18" s="216">
        <v>405</v>
      </c>
      <c r="B18" s="15" t="s">
        <v>2698</v>
      </c>
      <c r="C18" s="204">
        <v>12600000</v>
      </c>
      <c r="D18" s="15" t="s">
        <v>2699</v>
      </c>
      <c r="E18" s="215">
        <v>65630190</v>
      </c>
      <c r="F18" s="243" t="s">
        <v>89</v>
      </c>
      <c r="G18" s="235">
        <v>1289</v>
      </c>
      <c r="H18" s="143">
        <v>46087</v>
      </c>
      <c r="I18" s="205">
        <v>1578150000</v>
      </c>
      <c r="J18" s="143">
        <v>46120</v>
      </c>
      <c r="K18" s="144">
        <v>46121</v>
      </c>
      <c r="L18" s="141">
        <v>1592</v>
      </c>
      <c r="M18" s="250">
        <f t="shared" si="3"/>
        <v>12600000</v>
      </c>
      <c r="N18" s="143">
        <v>46126</v>
      </c>
      <c r="O18" s="145">
        <v>46247</v>
      </c>
    </row>
    <row r="19" spans="1:15" x14ac:dyDescent="0.3">
      <c r="A19" s="216">
        <v>406</v>
      </c>
      <c r="B19" s="15" t="s">
        <v>2705</v>
      </c>
      <c r="C19" s="215">
        <v>12600000</v>
      </c>
      <c r="D19" s="15" t="s">
        <v>2706</v>
      </c>
      <c r="E19" s="215">
        <v>65800285</v>
      </c>
      <c r="F19" s="243" t="s">
        <v>1443</v>
      </c>
      <c r="G19" s="235">
        <v>1289</v>
      </c>
      <c r="H19" s="143">
        <v>46087</v>
      </c>
      <c r="I19" s="205">
        <v>1578150000</v>
      </c>
      <c r="J19" s="143">
        <v>46120</v>
      </c>
      <c r="K19" s="231"/>
      <c r="L19" s="164"/>
      <c r="M19" s="260">
        <f t="shared" si="3"/>
        <v>12600000</v>
      </c>
      <c r="N19" s="252" t="s">
        <v>891</v>
      </c>
      <c r="O19" s="145" t="s">
        <v>1537</v>
      </c>
    </row>
    <row r="20" spans="1:15" x14ac:dyDescent="0.3">
      <c r="A20" s="216">
        <v>407</v>
      </c>
      <c r="B20" s="15" t="s">
        <v>2710</v>
      </c>
      <c r="C20" s="204">
        <v>12600000</v>
      </c>
      <c r="D20" s="15" t="s">
        <v>2711</v>
      </c>
      <c r="E20" s="215">
        <v>1110488260</v>
      </c>
      <c r="F20" s="243" t="s">
        <v>89</v>
      </c>
      <c r="G20" s="235">
        <v>1289</v>
      </c>
      <c r="H20" s="143">
        <v>46087</v>
      </c>
      <c r="I20" s="205">
        <v>1578150000</v>
      </c>
      <c r="J20" s="143">
        <v>46120</v>
      </c>
      <c r="K20" s="144">
        <v>46121</v>
      </c>
      <c r="L20" s="141">
        <v>1593</v>
      </c>
      <c r="M20" s="250">
        <f t="shared" si="3"/>
        <v>12600000</v>
      </c>
      <c r="N20" s="143">
        <v>46128</v>
      </c>
      <c r="O20" s="145">
        <v>46249</v>
      </c>
    </row>
    <row r="21" spans="1:15" x14ac:dyDescent="0.3">
      <c r="A21" s="216">
        <v>408</v>
      </c>
      <c r="B21" s="15" t="s">
        <v>1789</v>
      </c>
      <c r="C21" s="215">
        <v>21200000</v>
      </c>
      <c r="D21" s="15" t="s">
        <v>2716</v>
      </c>
      <c r="E21" s="215">
        <v>1110529629</v>
      </c>
      <c r="F21" s="243" t="s">
        <v>89</v>
      </c>
      <c r="G21" s="235">
        <v>1287</v>
      </c>
      <c r="H21" s="143">
        <v>46087</v>
      </c>
      <c r="I21" s="215">
        <v>885100000</v>
      </c>
      <c r="J21" s="143">
        <v>46120</v>
      </c>
      <c r="K21" s="144">
        <v>46269</v>
      </c>
      <c r="L21" s="141">
        <v>1600</v>
      </c>
      <c r="M21" s="250">
        <f t="shared" si="3"/>
        <v>21200000</v>
      </c>
      <c r="N21" s="143">
        <v>46126</v>
      </c>
      <c r="O21" s="145">
        <v>46125</v>
      </c>
    </row>
    <row r="22" spans="1:15" x14ac:dyDescent="0.3">
      <c r="A22" s="216">
        <v>409</v>
      </c>
      <c r="B22" s="15" t="s">
        <v>2721</v>
      </c>
      <c r="C22" s="215">
        <v>25600000</v>
      </c>
      <c r="D22" s="15" t="s">
        <v>2722</v>
      </c>
      <c r="E22" s="215">
        <v>1104711379</v>
      </c>
      <c r="F22" s="243" t="s">
        <v>261</v>
      </c>
      <c r="G22" s="235">
        <v>1286</v>
      </c>
      <c r="H22" s="143">
        <v>46087</v>
      </c>
      <c r="I22" s="215">
        <v>1068800000</v>
      </c>
      <c r="J22" s="143">
        <v>46120</v>
      </c>
      <c r="K22" s="144">
        <v>46121</v>
      </c>
      <c r="L22" s="141">
        <v>1594</v>
      </c>
      <c r="M22" s="250">
        <f t="shared" si="3"/>
        <v>25600000</v>
      </c>
      <c r="N22" s="143">
        <v>46126</v>
      </c>
      <c r="O22" s="145">
        <v>46247</v>
      </c>
    </row>
    <row r="23" spans="1:15" x14ac:dyDescent="0.3">
      <c r="A23" s="214">
        <v>410</v>
      </c>
      <c r="B23" s="15" t="s">
        <v>2727</v>
      </c>
      <c r="C23" s="215">
        <v>34200000</v>
      </c>
      <c r="D23" s="15" t="s">
        <v>2728</v>
      </c>
      <c r="E23" s="215">
        <v>1110530332</v>
      </c>
      <c r="F23" s="243" t="s">
        <v>89</v>
      </c>
      <c r="G23" s="235">
        <v>1285</v>
      </c>
      <c r="H23" s="143">
        <v>46087</v>
      </c>
      <c r="I23" s="215">
        <v>1427850000</v>
      </c>
      <c r="J23" s="143">
        <v>46120</v>
      </c>
      <c r="K23" s="231"/>
      <c r="L23" s="164"/>
      <c r="M23" s="250">
        <f t="shared" si="3"/>
        <v>34200000</v>
      </c>
      <c r="N23" s="252" t="s">
        <v>891</v>
      </c>
      <c r="O23" s="145" t="s">
        <v>1537</v>
      </c>
    </row>
    <row r="24" spans="1:15" x14ac:dyDescent="0.3">
      <c r="A24" s="214">
        <v>411</v>
      </c>
      <c r="B24" s="15" t="s">
        <v>2732</v>
      </c>
      <c r="C24" s="215">
        <v>9450000</v>
      </c>
      <c r="D24" s="15" t="s">
        <v>2733</v>
      </c>
      <c r="E24" s="215">
        <v>1110548578</v>
      </c>
      <c r="F24" s="243" t="s">
        <v>89</v>
      </c>
      <c r="G24" s="235">
        <v>1289</v>
      </c>
      <c r="H24" s="143">
        <v>46087</v>
      </c>
      <c r="I24" s="205">
        <v>1578150000</v>
      </c>
      <c r="J24" s="143">
        <v>46120</v>
      </c>
      <c r="K24" s="144">
        <v>46135</v>
      </c>
      <c r="L24" s="141">
        <v>1787</v>
      </c>
      <c r="M24" s="250">
        <f t="shared" si="3"/>
        <v>9450000</v>
      </c>
      <c r="N24" s="143">
        <v>46147</v>
      </c>
      <c r="O24" s="145">
        <v>46238</v>
      </c>
    </row>
    <row r="25" spans="1:15" x14ac:dyDescent="0.3">
      <c r="A25" s="214">
        <v>412</v>
      </c>
      <c r="B25" s="15" t="s">
        <v>2739</v>
      </c>
      <c r="C25" s="215">
        <v>9450000</v>
      </c>
      <c r="D25" s="15" t="s">
        <v>2740</v>
      </c>
      <c r="E25" s="215">
        <v>52819119</v>
      </c>
      <c r="F25" s="240" t="s">
        <v>170</v>
      </c>
      <c r="G25" s="235">
        <v>1289</v>
      </c>
      <c r="H25" s="143">
        <v>46087</v>
      </c>
      <c r="I25" s="205">
        <v>1578150000</v>
      </c>
      <c r="J25" s="143">
        <v>46120</v>
      </c>
      <c r="K25" s="144">
        <v>46125</v>
      </c>
      <c r="L25" s="141">
        <v>1648</v>
      </c>
      <c r="M25" s="250">
        <f t="shared" si="3"/>
        <v>9450000</v>
      </c>
      <c r="N25" s="143">
        <v>46133</v>
      </c>
      <c r="O25" s="145">
        <v>46223</v>
      </c>
    </row>
    <row r="26" spans="1:15" x14ac:dyDescent="0.3">
      <c r="A26" s="214">
        <v>413</v>
      </c>
      <c r="B26" s="15" t="s">
        <v>2745</v>
      </c>
      <c r="C26" s="215">
        <v>9450000</v>
      </c>
      <c r="D26" s="15" t="s">
        <v>2746</v>
      </c>
      <c r="E26" s="215">
        <v>1110498381</v>
      </c>
      <c r="F26" s="243" t="s">
        <v>89</v>
      </c>
      <c r="G26" s="235">
        <v>1289</v>
      </c>
      <c r="H26" s="143">
        <v>46087</v>
      </c>
      <c r="I26" s="205">
        <v>1578150000</v>
      </c>
      <c r="J26" s="143">
        <v>46120</v>
      </c>
      <c r="K26" s="144">
        <v>46125</v>
      </c>
      <c r="L26" s="141">
        <v>1647</v>
      </c>
      <c r="M26" s="250">
        <f t="shared" si="3"/>
        <v>9450000</v>
      </c>
      <c r="N26" s="143">
        <v>46133</v>
      </c>
      <c r="O26" s="145">
        <v>46223</v>
      </c>
    </row>
    <row r="27" spans="1:15" x14ac:dyDescent="0.3">
      <c r="A27" s="214">
        <v>414</v>
      </c>
      <c r="B27" s="15" t="s">
        <v>2751</v>
      </c>
      <c r="C27" s="215">
        <v>15900000</v>
      </c>
      <c r="D27" s="15" t="s">
        <v>2752</v>
      </c>
      <c r="E27" s="215">
        <v>1234640397</v>
      </c>
      <c r="F27" s="243" t="s">
        <v>89</v>
      </c>
      <c r="G27" s="235">
        <v>1287</v>
      </c>
      <c r="H27" s="143">
        <v>46087</v>
      </c>
      <c r="I27" s="215">
        <v>885100000</v>
      </c>
      <c r="J27" s="143">
        <v>46120</v>
      </c>
      <c r="K27" s="144">
        <v>46122</v>
      </c>
      <c r="L27" s="141">
        <v>1601</v>
      </c>
      <c r="M27" s="250">
        <f t="shared" si="3"/>
        <v>15900000</v>
      </c>
      <c r="N27" s="143">
        <v>46132</v>
      </c>
      <c r="O27" s="145">
        <v>46131</v>
      </c>
    </row>
    <row r="28" spans="1:15" x14ac:dyDescent="0.3">
      <c r="A28" s="214">
        <v>415</v>
      </c>
      <c r="B28" s="15" t="s">
        <v>2757</v>
      </c>
      <c r="C28" s="215">
        <v>19200000</v>
      </c>
      <c r="D28" s="15" t="s">
        <v>2758</v>
      </c>
      <c r="E28" s="215">
        <v>1143372137</v>
      </c>
      <c r="F28" s="243" t="s">
        <v>1535</v>
      </c>
      <c r="G28" s="235">
        <v>1286</v>
      </c>
      <c r="H28" s="143">
        <v>46087</v>
      </c>
      <c r="I28" s="215">
        <v>1068800000</v>
      </c>
      <c r="J28" s="143">
        <v>46120</v>
      </c>
      <c r="K28" s="144">
        <v>46094</v>
      </c>
      <c r="L28" s="141">
        <v>1643</v>
      </c>
      <c r="M28" s="250">
        <f t="shared" si="3"/>
        <v>19200000</v>
      </c>
      <c r="N28" s="143">
        <v>46132</v>
      </c>
      <c r="O28" s="145">
        <v>46222</v>
      </c>
    </row>
    <row r="29" spans="1:15" x14ac:dyDescent="0.3">
      <c r="A29" s="214">
        <v>416</v>
      </c>
      <c r="B29" s="15" t="s">
        <v>2763</v>
      </c>
      <c r="C29" s="215">
        <v>25650000</v>
      </c>
      <c r="D29" s="15" t="s">
        <v>2764</v>
      </c>
      <c r="E29" s="215">
        <v>1003809386</v>
      </c>
      <c r="F29" s="243" t="s">
        <v>250</v>
      </c>
      <c r="G29" s="235">
        <v>1285</v>
      </c>
      <c r="H29" s="143">
        <v>46087</v>
      </c>
      <c r="I29" s="215">
        <v>1427850000</v>
      </c>
      <c r="J29" s="143">
        <v>46120</v>
      </c>
      <c r="K29" s="231"/>
      <c r="L29" s="164"/>
      <c r="M29" s="250">
        <f t="shared" si="3"/>
        <v>25650000</v>
      </c>
      <c r="N29" s="252" t="s">
        <v>891</v>
      </c>
      <c r="O29" s="145" t="s">
        <v>892</v>
      </c>
    </row>
    <row r="30" spans="1:15" x14ac:dyDescent="0.3">
      <c r="A30" s="216">
        <v>417</v>
      </c>
      <c r="B30" s="15" t="s">
        <v>2705</v>
      </c>
      <c r="C30" s="215">
        <v>12600000</v>
      </c>
      <c r="D30" s="15" t="s">
        <v>2768</v>
      </c>
      <c r="E30" s="215">
        <v>93368473</v>
      </c>
      <c r="F30" s="243" t="s">
        <v>89</v>
      </c>
      <c r="G30" s="235">
        <v>1289</v>
      </c>
      <c r="H30" s="143">
        <v>46087</v>
      </c>
      <c r="I30" s="205">
        <v>1578150000</v>
      </c>
      <c r="J30" s="143">
        <v>46120</v>
      </c>
      <c r="K30" s="144">
        <v>46125</v>
      </c>
      <c r="L30" s="141">
        <v>1640</v>
      </c>
      <c r="M30" s="250">
        <f t="shared" si="3"/>
        <v>12600000</v>
      </c>
      <c r="N30" s="143">
        <v>46134</v>
      </c>
      <c r="O30" s="145">
        <v>46255</v>
      </c>
    </row>
    <row r="31" spans="1:15" x14ac:dyDescent="0.3">
      <c r="A31" s="216">
        <v>418</v>
      </c>
      <c r="B31" s="15" t="s">
        <v>2774</v>
      </c>
      <c r="C31" s="215">
        <v>12600000</v>
      </c>
      <c r="D31" s="15" t="s">
        <v>2775</v>
      </c>
      <c r="E31" s="215">
        <v>1061654858</v>
      </c>
      <c r="F31" s="243" t="s">
        <v>2776</v>
      </c>
      <c r="G31" s="235">
        <v>1289</v>
      </c>
      <c r="H31" s="143">
        <v>46087</v>
      </c>
      <c r="I31" s="205">
        <v>1578150000</v>
      </c>
      <c r="J31" s="143">
        <v>46120</v>
      </c>
      <c r="K31" s="144">
        <v>46094</v>
      </c>
      <c r="L31" s="141">
        <v>1642</v>
      </c>
      <c r="M31" s="250">
        <f t="shared" si="3"/>
        <v>12600000</v>
      </c>
      <c r="N31" s="143">
        <v>46132</v>
      </c>
      <c r="O31" s="145">
        <v>46253</v>
      </c>
    </row>
    <row r="32" spans="1:15" x14ac:dyDescent="0.3">
      <c r="A32" s="216">
        <v>419</v>
      </c>
      <c r="B32" s="15" t="s">
        <v>2780</v>
      </c>
      <c r="C32" s="215">
        <v>12600000</v>
      </c>
      <c r="D32" s="15" t="s">
        <v>2781</v>
      </c>
      <c r="E32" s="215">
        <v>1110594107</v>
      </c>
      <c r="F32" s="243" t="s">
        <v>89</v>
      </c>
      <c r="G32" s="235">
        <v>1289</v>
      </c>
      <c r="H32" s="143">
        <v>46087</v>
      </c>
      <c r="I32" s="205">
        <v>1578150000</v>
      </c>
      <c r="J32" s="143">
        <v>46120</v>
      </c>
      <c r="K32" s="144">
        <v>46125</v>
      </c>
      <c r="L32" s="141">
        <v>1646</v>
      </c>
      <c r="M32" s="250">
        <f t="shared" si="3"/>
        <v>12600000</v>
      </c>
      <c r="N32" s="143">
        <v>46132</v>
      </c>
      <c r="O32" s="145">
        <v>46253</v>
      </c>
    </row>
    <row r="33" spans="1:15" x14ac:dyDescent="0.3">
      <c r="A33" s="216">
        <v>420</v>
      </c>
      <c r="B33" s="15" t="s">
        <v>2786</v>
      </c>
      <c r="C33" s="215">
        <v>21200000</v>
      </c>
      <c r="D33" s="15" t="s">
        <v>2787</v>
      </c>
      <c r="E33" s="215">
        <v>1110550089</v>
      </c>
      <c r="F33" s="243" t="s">
        <v>89</v>
      </c>
      <c r="G33" s="235">
        <v>1287</v>
      </c>
      <c r="H33" s="143">
        <v>46087</v>
      </c>
      <c r="I33" s="215">
        <v>885100000</v>
      </c>
      <c r="J33" s="143">
        <v>46120</v>
      </c>
      <c r="K33" s="144">
        <v>46125</v>
      </c>
      <c r="L33" s="141">
        <v>1637</v>
      </c>
      <c r="M33" s="250">
        <v>21200000</v>
      </c>
      <c r="N33" s="143">
        <v>46135</v>
      </c>
      <c r="O33" s="145">
        <v>46134</v>
      </c>
    </row>
    <row r="34" spans="1:15" x14ac:dyDescent="0.3">
      <c r="A34" s="216">
        <v>421</v>
      </c>
      <c r="B34" s="15" t="s">
        <v>1622</v>
      </c>
      <c r="C34" s="215">
        <v>25600000</v>
      </c>
      <c r="D34" s="15" t="s">
        <v>2792</v>
      </c>
      <c r="E34" s="215">
        <v>14298009</v>
      </c>
      <c r="F34" s="243" t="s">
        <v>89</v>
      </c>
      <c r="G34" s="235">
        <v>1286</v>
      </c>
      <c r="H34" s="143">
        <v>46087</v>
      </c>
      <c r="I34" s="215">
        <v>1068800000</v>
      </c>
      <c r="J34" s="143">
        <v>46120</v>
      </c>
      <c r="K34" s="144">
        <v>46125</v>
      </c>
      <c r="L34" s="141">
        <v>1639</v>
      </c>
      <c r="M34" s="250">
        <f t="shared" si="3"/>
        <v>25600000</v>
      </c>
      <c r="N34" s="143">
        <v>46135</v>
      </c>
      <c r="O34" s="145">
        <v>46256</v>
      </c>
    </row>
    <row r="35" spans="1:15" x14ac:dyDescent="0.3">
      <c r="A35" s="216">
        <v>422</v>
      </c>
      <c r="B35" s="15" t="s">
        <v>1808</v>
      </c>
      <c r="C35" s="215">
        <v>34200000</v>
      </c>
      <c r="D35" s="15" t="s">
        <v>2797</v>
      </c>
      <c r="E35" s="215">
        <v>1105689615</v>
      </c>
      <c r="F35" s="243" t="s">
        <v>1274</v>
      </c>
      <c r="G35" s="235">
        <v>1285</v>
      </c>
      <c r="H35" s="143">
        <v>46087</v>
      </c>
      <c r="I35" s="215">
        <v>1427850000</v>
      </c>
      <c r="J35" s="143">
        <v>46120</v>
      </c>
      <c r="K35" s="144">
        <v>46125</v>
      </c>
      <c r="L35" s="141">
        <v>1638</v>
      </c>
      <c r="M35" s="250">
        <f t="shared" si="3"/>
        <v>34200000</v>
      </c>
      <c r="N35" s="143">
        <v>46135</v>
      </c>
      <c r="O35" s="145">
        <v>46256</v>
      </c>
    </row>
    <row r="36" spans="1:15" x14ac:dyDescent="0.3">
      <c r="A36" s="216">
        <v>423</v>
      </c>
      <c r="B36" s="15" t="s">
        <v>2732</v>
      </c>
      <c r="C36" s="215">
        <v>9450000</v>
      </c>
      <c r="D36" s="15" t="s">
        <v>2802</v>
      </c>
      <c r="E36" s="215" t="s">
        <v>2803</v>
      </c>
      <c r="F36" s="243" t="s">
        <v>1689</v>
      </c>
      <c r="G36" s="235">
        <v>1289</v>
      </c>
      <c r="H36" s="143">
        <v>46087</v>
      </c>
      <c r="I36" s="205">
        <v>1578150000</v>
      </c>
      <c r="J36" s="143">
        <v>46120</v>
      </c>
      <c r="K36" s="144">
        <v>46128</v>
      </c>
      <c r="L36" s="141">
        <v>1685</v>
      </c>
      <c r="M36" s="250">
        <f t="shared" si="3"/>
        <v>9450000</v>
      </c>
      <c r="N36" s="143">
        <v>46136</v>
      </c>
      <c r="O36" s="145">
        <v>46226</v>
      </c>
    </row>
    <row r="37" spans="1:15" x14ac:dyDescent="0.3">
      <c r="A37" s="216">
        <v>424</v>
      </c>
      <c r="B37" s="15" t="s">
        <v>2739</v>
      </c>
      <c r="C37" s="215">
        <v>9450000</v>
      </c>
      <c r="D37" s="15" t="s">
        <v>1401</v>
      </c>
      <c r="E37" s="215">
        <v>1110508346</v>
      </c>
      <c r="F37" s="240" t="s">
        <v>89</v>
      </c>
      <c r="G37" s="235">
        <v>1289</v>
      </c>
      <c r="H37" s="143">
        <v>46087</v>
      </c>
      <c r="I37" s="205">
        <v>1578150000</v>
      </c>
      <c r="J37" s="143">
        <v>46120</v>
      </c>
      <c r="K37" s="231"/>
      <c r="L37" s="164"/>
      <c r="M37" s="250">
        <f t="shared" si="3"/>
        <v>9450000</v>
      </c>
      <c r="N37" s="252" t="s">
        <v>2808</v>
      </c>
      <c r="O37" s="145" t="s">
        <v>892</v>
      </c>
    </row>
    <row r="38" spans="1:15" x14ac:dyDescent="0.3">
      <c r="A38" s="216">
        <v>425</v>
      </c>
      <c r="B38" s="15" t="s">
        <v>2745</v>
      </c>
      <c r="C38" s="215">
        <v>9450000</v>
      </c>
      <c r="D38" s="15" t="s">
        <v>2812</v>
      </c>
      <c r="E38" s="215">
        <v>1110116511</v>
      </c>
      <c r="F38" s="243" t="s">
        <v>89</v>
      </c>
      <c r="G38" s="235">
        <v>1289</v>
      </c>
      <c r="H38" s="143">
        <v>46087</v>
      </c>
      <c r="I38" s="205">
        <v>1578150000</v>
      </c>
      <c r="J38" s="143">
        <v>46120</v>
      </c>
      <c r="K38" s="236"/>
      <c r="L38" s="237"/>
      <c r="M38" s="250">
        <f t="shared" si="3"/>
        <v>9450000</v>
      </c>
      <c r="N38" s="252" t="s">
        <v>891</v>
      </c>
      <c r="O38" s="145" t="s">
        <v>892</v>
      </c>
    </row>
    <row r="39" spans="1:15" x14ac:dyDescent="0.3">
      <c r="A39" s="216">
        <v>426</v>
      </c>
      <c r="B39" s="15" t="s">
        <v>2751</v>
      </c>
      <c r="C39" s="215">
        <v>15900000</v>
      </c>
      <c r="D39" s="103" t="s">
        <v>2816</v>
      </c>
      <c r="E39" s="204">
        <v>1110586692</v>
      </c>
      <c r="F39" s="243" t="s">
        <v>89</v>
      </c>
      <c r="G39" s="235">
        <v>1287</v>
      </c>
      <c r="H39" s="143">
        <v>46087</v>
      </c>
      <c r="I39" s="205">
        <v>885100000</v>
      </c>
      <c r="J39" s="143">
        <v>46120</v>
      </c>
      <c r="K39" s="144">
        <v>46121</v>
      </c>
      <c r="L39" s="141">
        <v>1595</v>
      </c>
      <c r="M39" s="250">
        <f>+C39</f>
        <v>15900000</v>
      </c>
      <c r="N39" s="143">
        <v>46132</v>
      </c>
      <c r="O39" s="145">
        <v>46222</v>
      </c>
    </row>
    <row r="40" spans="1:15" x14ac:dyDescent="0.3">
      <c r="A40" s="216">
        <v>427</v>
      </c>
      <c r="B40" s="15" t="s">
        <v>2757</v>
      </c>
      <c r="C40" s="215">
        <v>19200000</v>
      </c>
      <c r="D40" s="15" t="s">
        <v>2820</v>
      </c>
      <c r="E40" s="215">
        <v>1022393219</v>
      </c>
      <c r="F40" s="240" t="s">
        <v>170</v>
      </c>
      <c r="G40" s="235">
        <v>1292</v>
      </c>
      <c r="H40" s="143">
        <v>46087</v>
      </c>
      <c r="I40" s="215">
        <v>1068800000</v>
      </c>
      <c r="J40" s="143">
        <v>46120</v>
      </c>
      <c r="K40" s="144">
        <v>46125</v>
      </c>
      <c r="L40" s="141">
        <v>1634</v>
      </c>
      <c r="M40" s="250">
        <f t="shared" ref="M40:M47" si="4">+C40</f>
        <v>19200000</v>
      </c>
      <c r="N40" s="143">
        <v>46136</v>
      </c>
      <c r="O40" s="145">
        <v>46226</v>
      </c>
    </row>
    <row r="41" spans="1:15" x14ac:dyDescent="0.3">
      <c r="A41" s="216">
        <v>428</v>
      </c>
      <c r="B41" s="15" t="s">
        <v>2763</v>
      </c>
      <c r="C41" s="215">
        <v>25650000</v>
      </c>
      <c r="D41" s="15" t="s">
        <v>2825</v>
      </c>
      <c r="E41" s="215">
        <v>1077477834</v>
      </c>
      <c r="F41" s="243" t="s">
        <v>2826</v>
      </c>
      <c r="G41" s="235">
        <v>1285</v>
      </c>
      <c r="H41" s="143">
        <v>46087</v>
      </c>
      <c r="I41" s="215">
        <v>1427850000</v>
      </c>
      <c r="J41" s="143">
        <v>46120</v>
      </c>
      <c r="K41" s="144">
        <v>46126</v>
      </c>
      <c r="L41" s="141">
        <v>1658</v>
      </c>
      <c r="M41" s="250">
        <f t="shared" si="4"/>
        <v>25650000</v>
      </c>
      <c r="N41" s="143"/>
      <c r="O41" s="145" t="s">
        <v>892</v>
      </c>
    </row>
    <row r="42" spans="1:15" x14ac:dyDescent="0.3">
      <c r="A42" s="216">
        <v>429</v>
      </c>
      <c r="B42" s="15" t="s">
        <v>2732</v>
      </c>
      <c r="C42" s="215">
        <v>9450000</v>
      </c>
      <c r="D42" s="15" t="s">
        <v>2830</v>
      </c>
      <c r="E42" s="215">
        <v>93381941</v>
      </c>
      <c r="F42" s="243" t="s">
        <v>89</v>
      </c>
      <c r="G42" s="235">
        <v>1289</v>
      </c>
      <c r="H42" s="143">
        <v>46087</v>
      </c>
      <c r="I42" s="205">
        <v>1578150000</v>
      </c>
      <c r="J42" s="143">
        <v>46120</v>
      </c>
      <c r="K42" s="144">
        <v>46121</v>
      </c>
      <c r="L42" s="141">
        <v>1596</v>
      </c>
      <c r="M42" s="250">
        <f t="shared" si="4"/>
        <v>9450000</v>
      </c>
      <c r="N42" s="143">
        <v>46128</v>
      </c>
      <c r="O42" s="145">
        <v>46218</v>
      </c>
    </row>
    <row r="43" spans="1:15" x14ac:dyDescent="0.3">
      <c r="A43" s="216">
        <v>430</v>
      </c>
      <c r="B43" s="15" t="s">
        <v>2732</v>
      </c>
      <c r="C43" s="215">
        <v>9450000</v>
      </c>
      <c r="D43" s="15" t="s">
        <v>2836</v>
      </c>
      <c r="E43" s="215">
        <v>65761106</v>
      </c>
      <c r="F43" s="243" t="s">
        <v>89</v>
      </c>
      <c r="G43" s="235">
        <v>1289</v>
      </c>
      <c r="H43" s="143">
        <v>46087</v>
      </c>
      <c r="I43" s="205">
        <v>1578150000</v>
      </c>
      <c r="J43" s="143">
        <v>46120</v>
      </c>
      <c r="K43" s="144">
        <v>46125</v>
      </c>
      <c r="L43" s="141">
        <v>1633</v>
      </c>
      <c r="M43" s="250">
        <f t="shared" si="4"/>
        <v>9450000</v>
      </c>
      <c r="N43" s="143">
        <v>46128</v>
      </c>
      <c r="O43" s="145">
        <v>46218</v>
      </c>
    </row>
    <row r="44" spans="1:15" x14ac:dyDescent="0.3">
      <c r="A44" s="216">
        <v>431</v>
      </c>
      <c r="B44" s="15" t="s">
        <v>2739</v>
      </c>
      <c r="C44" s="215">
        <v>9450000</v>
      </c>
      <c r="D44" s="15" t="s">
        <v>2840</v>
      </c>
      <c r="E44" s="215">
        <v>1098654527</v>
      </c>
      <c r="F44" s="240" t="s">
        <v>626</v>
      </c>
      <c r="G44" s="235">
        <v>1289</v>
      </c>
      <c r="H44" s="143">
        <v>46087</v>
      </c>
      <c r="I44" s="205">
        <v>1578150000</v>
      </c>
      <c r="J44" s="143">
        <v>46120</v>
      </c>
      <c r="K44" s="144">
        <v>46125</v>
      </c>
      <c r="L44" s="141">
        <v>1645</v>
      </c>
      <c r="M44" s="250">
        <f t="shared" si="4"/>
        <v>9450000</v>
      </c>
      <c r="N44" s="143">
        <v>46128</v>
      </c>
      <c r="O44" s="145">
        <v>46218</v>
      </c>
    </row>
    <row r="45" spans="1:15" x14ac:dyDescent="0.3">
      <c r="A45" s="216">
        <v>432</v>
      </c>
      <c r="B45" s="15" t="s">
        <v>2751</v>
      </c>
      <c r="C45" s="215">
        <v>15900000</v>
      </c>
      <c r="D45" s="15" t="s">
        <v>2844</v>
      </c>
      <c r="E45" s="215">
        <v>1110571895</v>
      </c>
      <c r="F45" s="243" t="s">
        <v>89</v>
      </c>
      <c r="G45" s="235">
        <v>1287</v>
      </c>
      <c r="H45" s="143">
        <v>46087</v>
      </c>
      <c r="I45" s="215">
        <v>885100000</v>
      </c>
      <c r="J45" s="143">
        <v>46120</v>
      </c>
      <c r="K45" s="144">
        <v>46125</v>
      </c>
      <c r="L45" s="141">
        <v>1631</v>
      </c>
      <c r="M45" s="250">
        <f t="shared" si="4"/>
        <v>15900000</v>
      </c>
      <c r="N45" s="143">
        <v>46129</v>
      </c>
      <c r="O45" s="145">
        <v>46219</v>
      </c>
    </row>
    <row r="46" spans="1:15" x14ac:dyDescent="0.3">
      <c r="A46" s="216">
        <v>433</v>
      </c>
      <c r="B46" s="15" t="s">
        <v>2757</v>
      </c>
      <c r="C46" s="215">
        <v>19200000</v>
      </c>
      <c r="D46" s="15" t="s">
        <v>2849</v>
      </c>
      <c r="E46" s="215">
        <v>20689153</v>
      </c>
      <c r="F46" s="243" t="s">
        <v>2850</v>
      </c>
      <c r="G46" s="235">
        <v>1286</v>
      </c>
      <c r="H46" s="143">
        <v>46087</v>
      </c>
      <c r="I46" s="215">
        <v>1068800000</v>
      </c>
      <c r="J46" s="143">
        <v>46120</v>
      </c>
      <c r="K46" s="144">
        <v>46125</v>
      </c>
      <c r="L46" s="141">
        <v>1623</v>
      </c>
      <c r="M46" s="250">
        <f t="shared" si="4"/>
        <v>19200000</v>
      </c>
      <c r="N46" s="143"/>
      <c r="O46" s="145" t="s">
        <v>892</v>
      </c>
    </row>
    <row r="47" spans="1:15" x14ac:dyDescent="0.3">
      <c r="A47" s="216">
        <v>434</v>
      </c>
      <c r="B47" s="15" t="s">
        <v>2763</v>
      </c>
      <c r="C47" s="215">
        <v>25650000</v>
      </c>
      <c r="D47" s="15" t="s">
        <v>2854</v>
      </c>
      <c r="E47" s="215">
        <v>1110446079</v>
      </c>
      <c r="F47" s="243" t="s">
        <v>89</v>
      </c>
      <c r="G47" s="235">
        <v>1285</v>
      </c>
      <c r="H47" s="143">
        <v>46087</v>
      </c>
      <c r="I47" s="215">
        <v>1427850000</v>
      </c>
      <c r="J47" s="143">
        <v>46120</v>
      </c>
      <c r="K47" s="144">
        <v>46125</v>
      </c>
      <c r="L47" s="141">
        <v>1627</v>
      </c>
      <c r="M47" s="250">
        <f t="shared" si="4"/>
        <v>25650000</v>
      </c>
      <c r="N47" s="143">
        <v>46128</v>
      </c>
      <c r="O47" s="145">
        <v>46218</v>
      </c>
    </row>
    <row r="48" spans="1:15" x14ac:dyDescent="0.3">
      <c r="A48" s="216">
        <v>435</v>
      </c>
      <c r="B48" s="15" t="s">
        <v>2732</v>
      </c>
      <c r="C48" s="215">
        <v>9450000</v>
      </c>
      <c r="D48" s="15" t="s">
        <v>2859</v>
      </c>
      <c r="E48" s="215">
        <v>1007384750</v>
      </c>
      <c r="F48" s="243" t="s">
        <v>89</v>
      </c>
      <c r="G48" s="235">
        <v>1289</v>
      </c>
      <c r="H48" s="143">
        <v>46087</v>
      </c>
      <c r="I48" s="205">
        <v>1578150000</v>
      </c>
      <c r="J48" s="143">
        <v>46120</v>
      </c>
      <c r="K48" s="144">
        <v>46125</v>
      </c>
      <c r="L48" s="141">
        <v>1614</v>
      </c>
      <c r="M48" s="250">
        <v>9450000</v>
      </c>
      <c r="N48" s="143">
        <v>46132</v>
      </c>
      <c r="O48" s="145">
        <v>46222</v>
      </c>
    </row>
    <row r="49" spans="1:15" x14ac:dyDescent="0.3">
      <c r="A49" s="216">
        <v>436</v>
      </c>
      <c r="B49" s="15" t="s">
        <v>2739</v>
      </c>
      <c r="C49" s="215">
        <v>9450000</v>
      </c>
      <c r="D49" s="15" t="s">
        <v>2864</v>
      </c>
      <c r="E49" s="215" t="s">
        <v>2865</v>
      </c>
      <c r="F49" s="240" t="s">
        <v>89</v>
      </c>
      <c r="G49" s="235">
        <v>1289</v>
      </c>
      <c r="H49" s="143">
        <v>46087</v>
      </c>
      <c r="I49" s="205">
        <v>1578150000</v>
      </c>
      <c r="J49" s="143">
        <v>46120</v>
      </c>
      <c r="K49" s="144">
        <v>46125</v>
      </c>
      <c r="L49" s="141">
        <v>1636</v>
      </c>
      <c r="M49" s="250">
        <f t="shared" ref="M49:M53" si="5">+C49</f>
        <v>9450000</v>
      </c>
      <c r="N49" s="143">
        <v>46132</v>
      </c>
      <c r="O49" s="145">
        <v>46222</v>
      </c>
    </row>
    <row r="50" spans="1:15" x14ac:dyDescent="0.3">
      <c r="A50" s="216">
        <v>437</v>
      </c>
      <c r="B50" s="15" t="s">
        <v>2739</v>
      </c>
      <c r="C50" s="215">
        <v>9450000</v>
      </c>
      <c r="D50" s="15" t="s">
        <v>2870</v>
      </c>
      <c r="E50" s="215">
        <v>1033708441</v>
      </c>
      <c r="F50" s="240" t="s">
        <v>170</v>
      </c>
      <c r="G50" s="235">
        <v>1289</v>
      </c>
      <c r="H50" s="143">
        <v>46087</v>
      </c>
      <c r="I50" s="205">
        <v>1578150000</v>
      </c>
      <c r="J50" s="143">
        <v>46120</v>
      </c>
      <c r="K50" s="144">
        <v>46121</v>
      </c>
      <c r="L50" s="141">
        <v>1597</v>
      </c>
      <c r="M50" s="250">
        <f t="shared" si="5"/>
        <v>9450000</v>
      </c>
      <c r="N50" s="143">
        <v>46132</v>
      </c>
      <c r="O50" s="145">
        <v>46222</v>
      </c>
    </row>
    <row r="51" spans="1:15" x14ac:dyDescent="0.3">
      <c r="A51" s="216">
        <v>438</v>
      </c>
      <c r="B51" s="15" t="s">
        <v>2751</v>
      </c>
      <c r="C51" s="215">
        <v>15900000</v>
      </c>
      <c r="D51" s="15" t="s">
        <v>2875</v>
      </c>
      <c r="E51" s="215">
        <v>65794358</v>
      </c>
      <c r="F51" s="243" t="s">
        <v>2876</v>
      </c>
      <c r="G51" s="235">
        <v>1287</v>
      </c>
      <c r="H51" s="143">
        <v>46087</v>
      </c>
      <c r="I51" s="215">
        <v>885100000</v>
      </c>
      <c r="J51" s="143">
        <v>46120</v>
      </c>
      <c r="K51" s="144">
        <v>46125</v>
      </c>
      <c r="L51" s="141">
        <v>1641</v>
      </c>
      <c r="M51" s="250">
        <f t="shared" si="5"/>
        <v>15900000</v>
      </c>
      <c r="N51" s="143">
        <v>46132</v>
      </c>
      <c r="O51" s="145">
        <v>46222</v>
      </c>
    </row>
    <row r="52" spans="1:15" x14ac:dyDescent="0.3">
      <c r="A52" s="216">
        <v>439</v>
      </c>
      <c r="B52" s="15" t="s">
        <v>2757</v>
      </c>
      <c r="C52" s="215">
        <v>19200000</v>
      </c>
      <c r="D52" s="15" t="s">
        <v>2881</v>
      </c>
      <c r="E52" s="215">
        <v>1005815061</v>
      </c>
      <c r="F52" s="243" t="s">
        <v>89</v>
      </c>
      <c r="G52" s="235">
        <v>1286</v>
      </c>
      <c r="H52" s="143">
        <v>46087</v>
      </c>
      <c r="I52" s="215">
        <v>1068800000</v>
      </c>
      <c r="J52" s="143">
        <v>46120</v>
      </c>
      <c r="K52" s="144">
        <v>46125</v>
      </c>
      <c r="L52" s="141">
        <v>1635</v>
      </c>
      <c r="M52" s="250">
        <f t="shared" si="5"/>
        <v>19200000</v>
      </c>
      <c r="N52" s="143">
        <v>46134</v>
      </c>
      <c r="O52" s="145">
        <v>46224</v>
      </c>
    </row>
    <row r="53" spans="1:15" x14ac:dyDescent="0.3">
      <c r="A53" s="216">
        <v>440</v>
      </c>
      <c r="B53" s="15" t="s">
        <v>2763</v>
      </c>
      <c r="C53" s="215">
        <v>25650000</v>
      </c>
      <c r="D53" s="15" t="s">
        <v>2886</v>
      </c>
      <c r="E53" s="215">
        <v>1192775629</v>
      </c>
      <c r="F53" s="243" t="s">
        <v>89</v>
      </c>
      <c r="G53" s="235">
        <v>1285</v>
      </c>
      <c r="H53" s="143">
        <v>46087</v>
      </c>
      <c r="I53" s="215">
        <v>1427850000</v>
      </c>
      <c r="J53" s="143">
        <v>46120</v>
      </c>
      <c r="K53" s="231"/>
      <c r="L53" s="164"/>
      <c r="M53" s="250">
        <f t="shared" si="5"/>
        <v>25650000</v>
      </c>
      <c r="N53" s="252" t="s">
        <v>891</v>
      </c>
      <c r="O53" s="145" t="s">
        <v>892</v>
      </c>
    </row>
    <row r="54" spans="1:15" x14ac:dyDescent="0.3">
      <c r="A54" s="225">
        <v>441</v>
      </c>
      <c r="B54" s="15" t="s">
        <v>2418</v>
      </c>
      <c r="C54" s="204">
        <v>10350000</v>
      </c>
      <c r="D54" s="103" t="s">
        <v>2890</v>
      </c>
      <c r="E54" s="204">
        <v>1110587994</v>
      </c>
      <c r="F54" s="243" t="s">
        <v>89</v>
      </c>
      <c r="G54" s="235">
        <v>1285</v>
      </c>
      <c r="H54" s="143">
        <v>46087</v>
      </c>
      <c r="I54" s="205">
        <v>703800000</v>
      </c>
      <c r="J54" s="143">
        <v>46120</v>
      </c>
      <c r="K54" s="144">
        <v>46121</v>
      </c>
      <c r="L54" s="141">
        <v>1598</v>
      </c>
      <c r="M54" s="250">
        <f>+C54</f>
        <v>10350000</v>
      </c>
      <c r="N54" s="143">
        <v>46138</v>
      </c>
      <c r="O54" s="145">
        <v>46228</v>
      </c>
    </row>
    <row r="55" spans="1:15" x14ac:dyDescent="0.3">
      <c r="A55" s="225">
        <v>442</v>
      </c>
      <c r="B55" s="15" t="s">
        <v>2418</v>
      </c>
      <c r="C55" s="204">
        <v>10350000</v>
      </c>
      <c r="D55" s="103" t="s">
        <v>2896</v>
      </c>
      <c r="E55" s="204">
        <v>1107008351</v>
      </c>
      <c r="F55" s="243" t="s">
        <v>89</v>
      </c>
      <c r="G55" s="235">
        <v>1285</v>
      </c>
      <c r="H55" s="143">
        <v>46087</v>
      </c>
      <c r="I55" s="205">
        <v>703800000</v>
      </c>
      <c r="J55" s="143">
        <v>46120</v>
      </c>
      <c r="K55" s="144">
        <v>46125</v>
      </c>
      <c r="L55" s="141">
        <v>1630</v>
      </c>
      <c r="M55" s="250">
        <f>+C55</f>
        <v>10350000</v>
      </c>
      <c r="N55" s="143">
        <v>46132</v>
      </c>
      <c r="O55" s="145">
        <v>46222</v>
      </c>
    </row>
    <row r="56" spans="1:15" x14ac:dyDescent="0.3">
      <c r="A56" s="225">
        <v>443</v>
      </c>
      <c r="B56" s="15" t="s">
        <v>2418</v>
      </c>
      <c r="C56" s="204">
        <v>10350000</v>
      </c>
      <c r="D56" s="103" t="s">
        <v>2901</v>
      </c>
      <c r="E56" s="204">
        <v>93418686</v>
      </c>
      <c r="F56" s="243" t="s">
        <v>535</v>
      </c>
      <c r="G56" s="235">
        <v>1295</v>
      </c>
      <c r="H56" s="143">
        <v>46087</v>
      </c>
      <c r="I56" s="205">
        <v>703800000</v>
      </c>
      <c r="J56" s="143">
        <v>46120</v>
      </c>
      <c r="K56" s="144">
        <v>46125</v>
      </c>
      <c r="L56" s="141">
        <v>1629</v>
      </c>
      <c r="M56" s="250">
        <f>+C56</f>
        <v>10350000</v>
      </c>
      <c r="N56" s="143">
        <v>46128</v>
      </c>
      <c r="O56" s="145">
        <v>46218</v>
      </c>
    </row>
    <row r="57" spans="1:15" x14ac:dyDescent="0.3">
      <c r="A57" s="225">
        <v>444</v>
      </c>
      <c r="B57" s="15" t="s">
        <v>2418</v>
      </c>
      <c r="C57" s="204">
        <v>10350000</v>
      </c>
      <c r="D57" s="103" t="s">
        <v>2905</v>
      </c>
      <c r="E57" s="204">
        <v>65736005</v>
      </c>
      <c r="F57" s="243" t="s">
        <v>89</v>
      </c>
      <c r="G57" s="235">
        <v>1295</v>
      </c>
      <c r="H57" s="143">
        <v>46087</v>
      </c>
      <c r="I57" s="205">
        <v>703800000</v>
      </c>
      <c r="J57" s="143">
        <v>46120</v>
      </c>
      <c r="K57" s="144">
        <v>46122</v>
      </c>
      <c r="L57" s="141">
        <v>1603</v>
      </c>
      <c r="M57" s="250">
        <f>+C57</f>
        <v>10350000</v>
      </c>
      <c r="N57" s="143">
        <v>46128</v>
      </c>
      <c r="O57" s="145">
        <v>46218</v>
      </c>
    </row>
    <row r="58" spans="1:15" x14ac:dyDescent="0.3">
      <c r="A58" s="221">
        <v>445</v>
      </c>
      <c r="B58" s="15" t="s">
        <v>1590</v>
      </c>
      <c r="C58" s="204">
        <v>18900000</v>
      </c>
      <c r="D58" s="103" t="s">
        <v>2910</v>
      </c>
      <c r="E58" s="204">
        <v>1005826981</v>
      </c>
      <c r="F58" s="243" t="s">
        <v>240</v>
      </c>
      <c r="G58" s="235">
        <v>1293</v>
      </c>
      <c r="H58" s="143">
        <v>46087</v>
      </c>
      <c r="I58" s="205">
        <v>321300000</v>
      </c>
      <c r="J58" s="143">
        <v>46120</v>
      </c>
      <c r="K58" s="144">
        <v>46122</v>
      </c>
      <c r="L58" s="141">
        <v>1604</v>
      </c>
      <c r="M58" s="250">
        <f>+C58</f>
        <v>18900000</v>
      </c>
      <c r="N58" s="143">
        <v>46128</v>
      </c>
      <c r="O58" s="145">
        <v>46218</v>
      </c>
    </row>
    <row r="59" spans="1:15" x14ac:dyDescent="0.3">
      <c r="A59" s="216">
        <v>446</v>
      </c>
      <c r="B59" s="15" t="s">
        <v>1584</v>
      </c>
      <c r="C59" s="204">
        <v>25200000</v>
      </c>
      <c r="D59" s="103" t="s">
        <v>2915</v>
      </c>
      <c r="E59" s="204">
        <v>1110563225</v>
      </c>
      <c r="F59" s="243" t="s">
        <v>89</v>
      </c>
      <c r="G59" s="235">
        <v>1292</v>
      </c>
      <c r="H59" s="143">
        <v>46087</v>
      </c>
      <c r="I59" s="205">
        <v>428400000</v>
      </c>
      <c r="J59" s="143">
        <v>46120</v>
      </c>
      <c r="K59" s="144">
        <v>46125</v>
      </c>
      <c r="L59" s="141">
        <v>1628</v>
      </c>
      <c r="M59" s="250">
        <v>25200000</v>
      </c>
      <c r="N59" s="143">
        <v>46128</v>
      </c>
      <c r="O59" s="145">
        <v>46218</v>
      </c>
    </row>
    <row r="60" spans="1:15" x14ac:dyDescent="0.3">
      <c r="A60" s="216">
        <v>447</v>
      </c>
      <c r="B60" s="15" t="s">
        <v>1578</v>
      </c>
      <c r="C60" s="204">
        <v>34650000</v>
      </c>
      <c r="D60" s="103" t="s">
        <v>2920</v>
      </c>
      <c r="E60" s="204">
        <v>1126458083</v>
      </c>
      <c r="F60" s="243" t="s">
        <v>2921</v>
      </c>
      <c r="G60" s="235">
        <v>1291</v>
      </c>
      <c r="H60" s="143">
        <v>46087</v>
      </c>
      <c r="I60" s="205">
        <v>589050000</v>
      </c>
      <c r="J60" s="143">
        <v>46120</v>
      </c>
      <c r="K60" s="144">
        <v>46125</v>
      </c>
      <c r="L60" s="141">
        <v>1632</v>
      </c>
      <c r="M60" s="250">
        <f t="shared" ref="M60:M65" si="6">+C60</f>
        <v>34650000</v>
      </c>
      <c r="N60" s="143">
        <v>46132</v>
      </c>
      <c r="O60" s="145">
        <v>46222</v>
      </c>
    </row>
    <row r="61" spans="1:15" x14ac:dyDescent="0.3">
      <c r="A61" s="216">
        <v>448</v>
      </c>
      <c r="B61" s="15" t="s">
        <v>1557</v>
      </c>
      <c r="C61" s="204">
        <v>10350000</v>
      </c>
      <c r="D61" s="284" t="s">
        <v>2926</v>
      </c>
      <c r="E61" s="204">
        <v>1071550555</v>
      </c>
      <c r="F61" s="243" t="s">
        <v>2927</v>
      </c>
      <c r="G61" s="235">
        <v>1295</v>
      </c>
      <c r="H61" s="143">
        <v>46087</v>
      </c>
      <c r="I61" s="205">
        <v>703800000</v>
      </c>
      <c r="J61" s="143">
        <v>46120</v>
      </c>
      <c r="K61" s="144"/>
      <c r="L61" s="141"/>
      <c r="M61" s="250">
        <f t="shared" si="6"/>
        <v>10350000</v>
      </c>
      <c r="N61" s="143"/>
      <c r="O61" s="145">
        <v>46222</v>
      </c>
    </row>
    <row r="62" spans="1:15" x14ac:dyDescent="0.3">
      <c r="A62" s="216">
        <v>449</v>
      </c>
      <c r="B62" s="15" t="s">
        <v>1557</v>
      </c>
      <c r="C62" s="204">
        <v>10350000</v>
      </c>
      <c r="D62" s="284" t="s">
        <v>2932</v>
      </c>
      <c r="E62" s="204">
        <v>1110495346</v>
      </c>
      <c r="F62" s="243" t="s">
        <v>89</v>
      </c>
      <c r="G62" s="235">
        <v>1295</v>
      </c>
      <c r="H62" s="143">
        <v>46087</v>
      </c>
      <c r="I62" s="205">
        <v>703800000</v>
      </c>
      <c r="J62" s="143">
        <v>46120</v>
      </c>
      <c r="K62" s="144">
        <v>46125</v>
      </c>
      <c r="L62" s="141">
        <v>1626</v>
      </c>
      <c r="M62" s="250">
        <f t="shared" si="6"/>
        <v>10350000</v>
      </c>
      <c r="N62" s="143">
        <v>46132</v>
      </c>
      <c r="O62" s="145">
        <v>46222</v>
      </c>
    </row>
    <row r="63" spans="1:15" x14ac:dyDescent="0.3">
      <c r="A63" s="216">
        <v>450</v>
      </c>
      <c r="B63" s="15" t="s">
        <v>1557</v>
      </c>
      <c r="C63" s="204">
        <v>10350000</v>
      </c>
      <c r="D63" s="284" t="s">
        <v>2936</v>
      </c>
      <c r="E63" s="204">
        <v>65763680</v>
      </c>
      <c r="F63" s="243" t="s">
        <v>89</v>
      </c>
      <c r="G63" s="235">
        <v>1295</v>
      </c>
      <c r="H63" s="143">
        <v>46087</v>
      </c>
      <c r="I63" s="205">
        <v>703800000</v>
      </c>
      <c r="J63" s="143">
        <v>46120</v>
      </c>
      <c r="K63" s="144">
        <v>46125</v>
      </c>
      <c r="L63" s="141">
        <v>1625</v>
      </c>
      <c r="M63" s="250">
        <f t="shared" si="6"/>
        <v>10350000</v>
      </c>
      <c r="N63" s="143">
        <v>46132</v>
      </c>
      <c r="O63" s="145">
        <v>46222</v>
      </c>
    </row>
    <row r="64" spans="1:15" x14ac:dyDescent="0.3">
      <c r="A64" s="216">
        <v>451</v>
      </c>
      <c r="B64" s="15" t="s">
        <v>1557</v>
      </c>
      <c r="C64" s="204">
        <v>10350000</v>
      </c>
      <c r="D64" s="284" t="s">
        <v>2941</v>
      </c>
      <c r="E64" s="204">
        <v>1110595993</v>
      </c>
      <c r="F64" s="243" t="s">
        <v>89</v>
      </c>
      <c r="G64" s="235">
        <v>1295</v>
      </c>
      <c r="H64" s="143">
        <v>46087</v>
      </c>
      <c r="I64" s="205">
        <v>703800000</v>
      </c>
      <c r="J64" s="143">
        <v>46120</v>
      </c>
      <c r="K64" s="144">
        <v>46125</v>
      </c>
      <c r="L64" s="141">
        <v>1611</v>
      </c>
      <c r="M64" s="250">
        <f t="shared" si="6"/>
        <v>10350000</v>
      </c>
      <c r="N64" s="143">
        <v>46132</v>
      </c>
      <c r="O64" s="145">
        <v>46222</v>
      </c>
    </row>
    <row r="65" spans="1:15" x14ac:dyDescent="0.3">
      <c r="A65" s="216">
        <v>452</v>
      </c>
      <c r="B65" s="15" t="s">
        <v>1590</v>
      </c>
      <c r="C65" s="204">
        <v>18900000</v>
      </c>
      <c r="D65" s="103" t="s">
        <v>2945</v>
      </c>
      <c r="E65" s="204">
        <v>1110574161</v>
      </c>
      <c r="F65" s="243" t="s">
        <v>89</v>
      </c>
      <c r="G65" s="235">
        <v>1293</v>
      </c>
      <c r="H65" s="143">
        <v>46087</v>
      </c>
      <c r="I65" s="205">
        <v>321300000</v>
      </c>
      <c r="J65" s="143">
        <v>46121</v>
      </c>
      <c r="K65" s="144">
        <v>46126</v>
      </c>
      <c r="L65" s="141">
        <v>1662</v>
      </c>
      <c r="M65" s="250">
        <f t="shared" si="6"/>
        <v>18900000</v>
      </c>
      <c r="N65" s="143">
        <v>46132</v>
      </c>
      <c r="O65" s="145">
        <v>46222</v>
      </c>
    </row>
    <row r="66" spans="1:15" x14ac:dyDescent="0.3">
      <c r="A66" s="216">
        <v>453</v>
      </c>
      <c r="B66" s="15" t="s">
        <v>1584</v>
      </c>
      <c r="C66" s="204">
        <v>25200000</v>
      </c>
      <c r="D66" s="103" t="s">
        <v>2950</v>
      </c>
      <c r="E66" s="204">
        <v>65589203</v>
      </c>
      <c r="F66" s="243" t="s">
        <v>2951</v>
      </c>
      <c r="G66" s="235">
        <v>1292</v>
      </c>
      <c r="H66" s="143">
        <v>46087</v>
      </c>
      <c r="I66" s="205">
        <v>428400000</v>
      </c>
      <c r="J66" s="143">
        <v>46121</v>
      </c>
      <c r="K66" s="144">
        <v>46125</v>
      </c>
      <c r="L66" s="141">
        <v>1607</v>
      </c>
      <c r="M66" s="250">
        <v>25200000</v>
      </c>
      <c r="N66" s="143">
        <v>46132</v>
      </c>
      <c r="O66" s="145">
        <v>46131</v>
      </c>
    </row>
    <row r="67" spans="1:15" x14ac:dyDescent="0.3">
      <c r="A67" s="216">
        <v>454</v>
      </c>
      <c r="B67" s="15" t="s">
        <v>1578</v>
      </c>
      <c r="C67" s="204">
        <v>34650000</v>
      </c>
      <c r="D67" s="103" t="s">
        <v>2957</v>
      </c>
      <c r="E67" s="204">
        <v>2231353</v>
      </c>
      <c r="F67" s="243" t="s">
        <v>89</v>
      </c>
      <c r="G67" s="235">
        <v>1291</v>
      </c>
      <c r="H67" s="143">
        <v>46087</v>
      </c>
      <c r="I67" s="205">
        <v>589050000</v>
      </c>
      <c r="J67" s="143">
        <v>46121</v>
      </c>
      <c r="K67" s="144">
        <v>46125</v>
      </c>
      <c r="L67" s="141">
        <v>1608</v>
      </c>
      <c r="M67" s="250">
        <f>+C67</f>
        <v>34650000</v>
      </c>
      <c r="N67" s="143">
        <v>46132</v>
      </c>
      <c r="O67" s="145">
        <v>46222</v>
      </c>
    </row>
    <row r="68" spans="1:15" x14ac:dyDescent="0.3">
      <c r="A68" s="216">
        <v>455</v>
      </c>
      <c r="B68" s="15" t="s">
        <v>2732</v>
      </c>
      <c r="C68" s="215">
        <v>9450000</v>
      </c>
      <c r="D68" s="15" t="s">
        <v>2962</v>
      </c>
      <c r="E68" s="215">
        <v>1110513010</v>
      </c>
      <c r="F68" s="243" t="s">
        <v>89</v>
      </c>
      <c r="G68" s="235">
        <v>1289</v>
      </c>
      <c r="H68" s="143">
        <v>46087</v>
      </c>
      <c r="I68" s="205">
        <v>1578150000</v>
      </c>
      <c r="J68" s="143">
        <v>46121</v>
      </c>
      <c r="K68" s="144">
        <v>46125</v>
      </c>
      <c r="L68" s="141">
        <v>1609</v>
      </c>
      <c r="M68" s="250">
        <f t="shared" ref="M68:M70" si="7">+C68</f>
        <v>9450000</v>
      </c>
      <c r="N68" s="143">
        <v>46134</v>
      </c>
      <c r="O68" s="145">
        <v>46224</v>
      </c>
    </row>
    <row r="69" spans="1:15" x14ac:dyDescent="0.3">
      <c r="A69" s="216">
        <v>456</v>
      </c>
      <c r="B69" s="15" t="s">
        <v>2732</v>
      </c>
      <c r="C69" s="215">
        <v>9450000</v>
      </c>
      <c r="D69" s="15" t="s">
        <v>2968</v>
      </c>
      <c r="E69" s="215">
        <v>65763083</v>
      </c>
      <c r="F69" s="243" t="s">
        <v>89</v>
      </c>
      <c r="G69" s="235">
        <v>1289</v>
      </c>
      <c r="H69" s="143">
        <v>46087</v>
      </c>
      <c r="I69" s="205">
        <v>1578150000</v>
      </c>
      <c r="J69" s="143">
        <v>46121</v>
      </c>
      <c r="K69" s="144">
        <v>46126</v>
      </c>
      <c r="L69" s="141">
        <v>1655</v>
      </c>
      <c r="M69" s="250">
        <f t="shared" si="7"/>
        <v>9450000</v>
      </c>
      <c r="N69" s="143">
        <v>46129</v>
      </c>
      <c r="O69" s="145">
        <v>46219</v>
      </c>
    </row>
    <row r="70" spans="1:15" x14ac:dyDescent="0.3">
      <c r="A70" s="216">
        <v>457</v>
      </c>
      <c r="B70" s="15" t="s">
        <v>2732</v>
      </c>
      <c r="C70" s="215">
        <v>9450000</v>
      </c>
      <c r="D70" s="15" t="s">
        <v>2973</v>
      </c>
      <c r="E70" s="215">
        <v>1006505737</v>
      </c>
      <c r="F70" s="243" t="s">
        <v>2531</v>
      </c>
      <c r="G70" s="235">
        <v>1289</v>
      </c>
      <c r="H70" s="143">
        <v>46087</v>
      </c>
      <c r="I70" s="205">
        <v>1578150000</v>
      </c>
      <c r="J70" s="143">
        <v>46121</v>
      </c>
      <c r="K70" s="231"/>
      <c r="L70" s="164"/>
      <c r="M70" s="250">
        <f t="shared" si="7"/>
        <v>9450000</v>
      </c>
      <c r="N70" s="252" t="s">
        <v>891</v>
      </c>
      <c r="O70" s="145" t="s">
        <v>892</v>
      </c>
    </row>
    <row r="71" spans="1:15" x14ac:dyDescent="0.3">
      <c r="A71" s="216">
        <v>458</v>
      </c>
      <c r="B71" s="15" t="s">
        <v>2399</v>
      </c>
      <c r="C71" s="204">
        <v>15900000</v>
      </c>
      <c r="D71" s="103" t="s">
        <v>2977</v>
      </c>
      <c r="E71" s="204">
        <v>1110554905</v>
      </c>
      <c r="F71" s="243" t="s">
        <v>89</v>
      </c>
      <c r="G71" s="235">
        <v>1287</v>
      </c>
      <c r="H71" s="143">
        <v>46087</v>
      </c>
      <c r="I71" s="205">
        <v>885100000</v>
      </c>
      <c r="J71" s="143">
        <v>46121</v>
      </c>
      <c r="K71" s="144">
        <v>46125</v>
      </c>
      <c r="L71" s="141">
        <v>1615</v>
      </c>
      <c r="M71" s="250">
        <f>+C71</f>
        <v>15900000</v>
      </c>
      <c r="N71" s="143"/>
      <c r="O71" s="145" t="s">
        <v>892</v>
      </c>
    </row>
    <row r="72" spans="1:15" x14ac:dyDescent="0.3">
      <c r="A72" s="216">
        <v>459</v>
      </c>
      <c r="B72" s="15" t="s">
        <v>2757</v>
      </c>
      <c r="C72" s="215">
        <v>19200000</v>
      </c>
      <c r="D72" s="15" t="s">
        <v>2981</v>
      </c>
      <c r="E72" s="215">
        <v>1012362399</v>
      </c>
      <c r="F72" s="240" t="s">
        <v>170</v>
      </c>
      <c r="G72" s="235">
        <v>1286</v>
      </c>
      <c r="H72" s="143">
        <v>46087</v>
      </c>
      <c r="I72" s="215">
        <v>1068800000</v>
      </c>
      <c r="J72" s="143">
        <v>46121</v>
      </c>
      <c r="K72" s="144">
        <v>46126</v>
      </c>
      <c r="L72" s="141">
        <v>1662</v>
      </c>
      <c r="M72" s="250">
        <f t="shared" ref="M72" si="8">+C72</f>
        <v>19200000</v>
      </c>
      <c r="N72" s="143">
        <v>46140</v>
      </c>
      <c r="O72" s="145">
        <v>46230</v>
      </c>
    </row>
    <row r="73" spans="1:15" x14ac:dyDescent="0.3">
      <c r="A73" s="216">
        <v>460</v>
      </c>
      <c r="B73" s="15" t="s">
        <v>2411</v>
      </c>
      <c r="C73" s="204">
        <v>25650000</v>
      </c>
      <c r="D73" s="103" t="s">
        <v>2986</v>
      </c>
      <c r="E73" s="204" t="s">
        <v>2987</v>
      </c>
      <c r="F73" s="240" t="s">
        <v>170</v>
      </c>
      <c r="G73" s="235">
        <v>1285</v>
      </c>
      <c r="H73" s="143">
        <v>46087</v>
      </c>
      <c r="I73" s="205">
        <v>1427850000</v>
      </c>
      <c r="J73" s="143">
        <v>46121</v>
      </c>
      <c r="K73" s="144">
        <v>46125</v>
      </c>
      <c r="L73" s="141">
        <v>1610</v>
      </c>
      <c r="M73" s="250">
        <f>+C73</f>
        <v>25650000</v>
      </c>
      <c r="N73" s="143">
        <v>46132</v>
      </c>
      <c r="O73" s="145">
        <v>46222</v>
      </c>
    </row>
    <row r="74" spans="1:15" x14ac:dyDescent="0.3">
      <c r="A74" s="216">
        <v>461</v>
      </c>
      <c r="B74" s="15" t="s">
        <v>2732</v>
      </c>
      <c r="C74" s="215">
        <v>9450000</v>
      </c>
      <c r="D74" s="15" t="s">
        <v>2992</v>
      </c>
      <c r="E74" s="215">
        <v>1110563458</v>
      </c>
      <c r="F74" s="243" t="s">
        <v>89</v>
      </c>
      <c r="G74" s="235">
        <v>1289</v>
      </c>
      <c r="H74" s="143">
        <v>46087</v>
      </c>
      <c r="I74" s="205">
        <v>1578150000</v>
      </c>
      <c r="J74" s="143">
        <v>46121</v>
      </c>
      <c r="K74" s="144">
        <v>46125</v>
      </c>
      <c r="L74" s="141">
        <v>1624</v>
      </c>
      <c r="M74" s="250">
        <f t="shared" ref="M74:M76" si="9">+C74</f>
        <v>9450000</v>
      </c>
      <c r="N74" s="143">
        <v>46132</v>
      </c>
      <c r="O74" s="145">
        <v>46222</v>
      </c>
    </row>
    <row r="75" spans="1:15" x14ac:dyDescent="0.3">
      <c r="A75" s="216">
        <v>462</v>
      </c>
      <c r="B75" s="15" t="s">
        <v>2732</v>
      </c>
      <c r="C75" s="215">
        <v>9450000</v>
      </c>
      <c r="D75" s="15" t="s">
        <v>2997</v>
      </c>
      <c r="E75" s="215">
        <v>1109416725</v>
      </c>
      <c r="F75" s="243" t="s">
        <v>2998</v>
      </c>
      <c r="G75" s="235">
        <v>1289</v>
      </c>
      <c r="H75" s="143">
        <v>46087</v>
      </c>
      <c r="I75" s="205">
        <v>1578150000</v>
      </c>
      <c r="J75" s="143">
        <v>46121</v>
      </c>
      <c r="K75" s="144">
        <v>46125</v>
      </c>
      <c r="L75" s="141">
        <v>1622</v>
      </c>
      <c r="M75" s="250">
        <f t="shared" si="9"/>
        <v>9450000</v>
      </c>
      <c r="N75" s="143"/>
      <c r="O75" s="145" t="s">
        <v>892</v>
      </c>
    </row>
    <row r="76" spans="1:15" x14ac:dyDescent="0.3">
      <c r="A76" s="216">
        <v>463</v>
      </c>
      <c r="B76" s="15" t="s">
        <v>2732</v>
      </c>
      <c r="C76" s="215">
        <v>9450000</v>
      </c>
      <c r="D76" s="15" t="s">
        <v>3002</v>
      </c>
      <c r="E76" s="215">
        <v>1106741256</v>
      </c>
      <c r="F76" s="243" t="s">
        <v>5184</v>
      </c>
      <c r="G76" s="235">
        <v>1289</v>
      </c>
      <c r="H76" s="143">
        <v>46087</v>
      </c>
      <c r="I76" s="205">
        <v>1578150000</v>
      </c>
      <c r="J76" s="143">
        <v>46121</v>
      </c>
      <c r="K76" s="238"/>
      <c r="L76" s="189"/>
      <c r="M76" s="250">
        <f t="shared" si="9"/>
        <v>9450000</v>
      </c>
      <c r="N76" s="252" t="s">
        <v>891</v>
      </c>
      <c r="O76" s="145" t="s">
        <v>892</v>
      </c>
    </row>
    <row r="77" spans="1:15" x14ac:dyDescent="0.3">
      <c r="A77" s="216">
        <v>464</v>
      </c>
      <c r="B77" s="15" t="s">
        <v>2399</v>
      </c>
      <c r="C77" s="204">
        <v>15900000</v>
      </c>
      <c r="D77" s="103" t="s">
        <v>3006</v>
      </c>
      <c r="E77" s="204">
        <v>1110552330</v>
      </c>
      <c r="F77" s="243" t="s">
        <v>89</v>
      </c>
      <c r="G77" s="235">
        <v>1287</v>
      </c>
      <c r="H77" s="143">
        <v>46087</v>
      </c>
      <c r="I77" s="205">
        <v>885100000</v>
      </c>
      <c r="J77" s="143">
        <v>46121</v>
      </c>
      <c r="K77" s="144">
        <v>46125</v>
      </c>
      <c r="L77" s="141">
        <v>1621</v>
      </c>
      <c r="M77" s="250">
        <f>+C77</f>
        <v>15900000</v>
      </c>
      <c r="N77" s="143">
        <v>46132</v>
      </c>
      <c r="O77" s="145">
        <v>46222</v>
      </c>
    </row>
    <row r="78" spans="1:15" x14ac:dyDescent="0.3">
      <c r="A78" s="216">
        <v>465</v>
      </c>
      <c r="B78" s="15" t="s">
        <v>2757</v>
      </c>
      <c r="C78" s="215">
        <v>19200000</v>
      </c>
      <c r="D78" s="15" t="s">
        <v>2981</v>
      </c>
      <c r="E78" s="215">
        <v>1012362399</v>
      </c>
      <c r="F78" s="240" t="s">
        <v>170</v>
      </c>
      <c r="G78" s="235">
        <v>1286</v>
      </c>
      <c r="H78" s="143">
        <v>46087</v>
      </c>
      <c r="I78" s="215">
        <v>1068800000</v>
      </c>
      <c r="J78" s="143">
        <v>46121</v>
      </c>
      <c r="K78" s="144">
        <v>46125</v>
      </c>
      <c r="L78" s="141">
        <v>1620</v>
      </c>
      <c r="M78" s="250">
        <f t="shared" ref="M78" si="10">+C78</f>
        <v>19200000</v>
      </c>
      <c r="N78" s="143">
        <v>46132</v>
      </c>
      <c r="O78" s="145">
        <v>46222</v>
      </c>
    </row>
    <row r="79" spans="1:15" x14ac:dyDescent="0.3">
      <c r="A79" s="216">
        <v>466</v>
      </c>
      <c r="B79" s="15" t="s">
        <v>2411</v>
      </c>
      <c r="C79" s="204">
        <v>25650000</v>
      </c>
      <c r="D79" s="103" t="s">
        <v>3013</v>
      </c>
      <c r="E79" s="204">
        <v>1005714490</v>
      </c>
      <c r="F79" s="243" t="s">
        <v>89</v>
      </c>
      <c r="G79" s="235">
        <v>1285</v>
      </c>
      <c r="H79" s="143">
        <v>46087</v>
      </c>
      <c r="I79" s="205">
        <v>1427850000</v>
      </c>
      <c r="J79" s="143">
        <v>46121</v>
      </c>
      <c r="K79" s="144">
        <v>46125</v>
      </c>
      <c r="L79" s="141">
        <v>1619</v>
      </c>
      <c r="M79" s="250">
        <f>+C79</f>
        <v>25650000</v>
      </c>
      <c r="N79" s="143">
        <v>46132</v>
      </c>
      <c r="O79" s="145">
        <v>46222</v>
      </c>
    </row>
    <row r="80" spans="1:15" x14ac:dyDescent="0.3">
      <c r="A80" s="216">
        <v>467</v>
      </c>
      <c r="B80" s="15" t="s">
        <v>2732</v>
      </c>
      <c r="C80" s="215">
        <v>9450000</v>
      </c>
      <c r="D80" s="15" t="s">
        <v>3018</v>
      </c>
      <c r="E80" s="215">
        <v>1110487594</v>
      </c>
      <c r="F80" s="243" t="s">
        <v>89</v>
      </c>
      <c r="G80" s="235">
        <v>1289</v>
      </c>
      <c r="H80" s="143">
        <v>46087</v>
      </c>
      <c r="I80" s="205">
        <v>1578150000</v>
      </c>
      <c r="J80" s="143">
        <v>46121</v>
      </c>
      <c r="K80" s="144"/>
      <c r="L80" s="141"/>
      <c r="M80" s="250">
        <f t="shared" ref="M80:M82" si="11">+C80</f>
        <v>9450000</v>
      </c>
      <c r="N80" s="143"/>
      <c r="O80" s="145" t="s">
        <v>892</v>
      </c>
    </row>
    <row r="81" spans="1:15" x14ac:dyDescent="0.3">
      <c r="A81" s="216">
        <v>468</v>
      </c>
      <c r="B81" s="15" t="s">
        <v>2732</v>
      </c>
      <c r="C81" s="215">
        <v>9450000</v>
      </c>
      <c r="D81" s="15" t="s">
        <v>3023</v>
      </c>
      <c r="E81" s="215">
        <v>1006121345</v>
      </c>
      <c r="F81" s="243" t="s">
        <v>89</v>
      </c>
      <c r="G81" s="235">
        <v>1289</v>
      </c>
      <c r="H81" s="143">
        <v>46087</v>
      </c>
      <c r="I81" s="205">
        <v>1578150000</v>
      </c>
      <c r="J81" s="143">
        <v>46121</v>
      </c>
      <c r="K81" s="144"/>
      <c r="L81" s="141"/>
      <c r="M81" s="250">
        <f t="shared" si="11"/>
        <v>9450000</v>
      </c>
      <c r="N81" s="143"/>
      <c r="O81" s="145" t="s">
        <v>892</v>
      </c>
    </row>
    <row r="82" spans="1:15" x14ac:dyDescent="0.3">
      <c r="A82" s="216">
        <v>469</v>
      </c>
      <c r="B82" s="15" t="s">
        <v>2732</v>
      </c>
      <c r="C82" s="215">
        <v>9450000</v>
      </c>
      <c r="D82" s="15" t="s">
        <v>3027</v>
      </c>
      <c r="E82" s="215">
        <v>1234638347</v>
      </c>
      <c r="F82" s="243" t="s">
        <v>89</v>
      </c>
      <c r="G82" s="235">
        <v>1289</v>
      </c>
      <c r="H82" s="143">
        <v>46087</v>
      </c>
      <c r="I82" s="205">
        <v>1578150000</v>
      </c>
      <c r="J82" s="143">
        <v>46121</v>
      </c>
      <c r="K82" s="144">
        <v>46125</v>
      </c>
      <c r="L82" s="141">
        <v>1618</v>
      </c>
      <c r="M82" s="250">
        <f t="shared" si="11"/>
        <v>9450000</v>
      </c>
      <c r="N82" s="143">
        <v>46132</v>
      </c>
      <c r="O82" s="145">
        <v>46222</v>
      </c>
    </row>
    <row r="83" spans="1:15" x14ac:dyDescent="0.3">
      <c r="A83" s="216">
        <v>470</v>
      </c>
      <c r="B83" s="15" t="s">
        <v>2399</v>
      </c>
      <c r="C83" s="204">
        <v>15900000</v>
      </c>
      <c r="D83" s="103" t="s">
        <v>3031</v>
      </c>
      <c r="E83" s="204">
        <v>28538327</v>
      </c>
      <c r="F83" s="243" t="s">
        <v>89</v>
      </c>
      <c r="G83" s="235">
        <v>1289</v>
      </c>
      <c r="H83" s="143">
        <v>46087</v>
      </c>
      <c r="I83" s="205">
        <v>1578150000</v>
      </c>
      <c r="J83" s="143">
        <v>46121</v>
      </c>
      <c r="K83" s="144">
        <v>46122</v>
      </c>
      <c r="L83" s="141">
        <v>1602</v>
      </c>
      <c r="M83" s="250">
        <f>+C83</f>
        <v>15900000</v>
      </c>
      <c r="N83" s="143">
        <v>46143</v>
      </c>
      <c r="O83" s="145">
        <v>46233</v>
      </c>
    </row>
    <row r="84" spans="1:15" x14ac:dyDescent="0.3">
      <c r="A84" s="216">
        <v>471</v>
      </c>
      <c r="B84" s="15" t="s">
        <v>2757</v>
      </c>
      <c r="C84" s="215">
        <v>19200000</v>
      </c>
      <c r="D84" s="15" t="s">
        <v>3036</v>
      </c>
      <c r="E84" s="215">
        <v>1005718818</v>
      </c>
      <c r="F84" s="243" t="s">
        <v>89</v>
      </c>
      <c r="G84" s="235">
        <v>1286</v>
      </c>
      <c r="H84" s="143">
        <v>46087</v>
      </c>
      <c r="I84" s="215">
        <v>1068800000</v>
      </c>
      <c r="J84" s="143">
        <v>46121</v>
      </c>
      <c r="K84" s="144">
        <v>46142</v>
      </c>
      <c r="L84" s="141">
        <v>1849</v>
      </c>
      <c r="M84" s="250">
        <f t="shared" ref="M84" si="12">+C84</f>
        <v>19200000</v>
      </c>
      <c r="N84" s="143">
        <v>46149</v>
      </c>
      <c r="O84" s="145">
        <v>46240</v>
      </c>
    </row>
    <row r="85" spans="1:15" x14ac:dyDescent="0.3">
      <c r="A85" s="216">
        <v>472</v>
      </c>
      <c r="B85" s="15" t="s">
        <v>2411</v>
      </c>
      <c r="C85" s="204">
        <v>25650000</v>
      </c>
      <c r="D85" s="103" t="s">
        <v>3041</v>
      </c>
      <c r="E85" s="204">
        <v>1129538207</v>
      </c>
      <c r="F85" s="243" t="s">
        <v>1108</v>
      </c>
      <c r="G85" s="235">
        <v>1285</v>
      </c>
      <c r="H85" s="143">
        <v>46087</v>
      </c>
      <c r="I85" s="205">
        <v>1427850000</v>
      </c>
      <c r="J85" s="143">
        <v>46121</v>
      </c>
      <c r="K85" s="144">
        <v>46125</v>
      </c>
      <c r="L85" s="141">
        <v>1617</v>
      </c>
      <c r="M85" s="250">
        <f>+C85</f>
        <v>25650000</v>
      </c>
      <c r="N85" s="143">
        <v>46132</v>
      </c>
      <c r="O85" s="145">
        <v>46222</v>
      </c>
    </row>
    <row r="86" spans="1:15" x14ac:dyDescent="0.3">
      <c r="A86" s="216">
        <v>473</v>
      </c>
      <c r="B86" s="15" t="s">
        <v>2732</v>
      </c>
      <c r="C86" s="215">
        <v>9450000</v>
      </c>
      <c r="D86" s="15" t="s">
        <v>3046</v>
      </c>
      <c r="E86" s="215">
        <v>1110459655</v>
      </c>
      <c r="F86" s="243" t="s">
        <v>388</v>
      </c>
      <c r="G86" s="235">
        <v>1289</v>
      </c>
      <c r="H86" s="143">
        <v>46087</v>
      </c>
      <c r="I86" s="205">
        <v>1578150000</v>
      </c>
      <c r="J86" s="143">
        <v>46121</v>
      </c>
      <c r="K86" s="144"/>
      <c r="L86" s="141"/>
      <c r="M86" s="250">
        <f t="shared" ref="M86:M88" si="13">+C86</f>
        <v>9450000</v>
      </c>
      <c r="N86" s="143"/>
      <c r="O86" s="145" t="s">
        <v>892</v>
      </c>
    </row>
    <row r="87" spans="1:15" x14ac:dyDescent="0.3">
      <c r="A87" s="216">
        <v>474</v>
      </c>
      <c r="B87" s="15" t="s">
        <v>2732</v>
      </c>
      <c r="C87" s="215">
        <v>9450000</v>
      </c>
      <c r="D87" s="15" t="s">
        <v>3051</v>
      </c>
      <c r="E87" s="215">
        <v>1005882580</v>
      </c>
      <c r="F87" s="243" t="s">
        <v>89</v>
      </c>
      <c r="G87" s="235">
        <v>1289</v>
      </c>
      <c r="H87" s="143">
        <v>46087</v>
      </c>
      <c r="I87" s="205">
        <v>1578150000</v>
      </c>
      <c r="J87" s="143">
        <v>46121</v>
      </c>
      <c r="K87" s="144">
        <v>46126</v>
      </c>
      <c r="L87" s="141">
        <v>1656</v>
      </c>
      <c r="M87" s="250">
        <f t="shared" si="13"/>
        <v>9450000</v>
      </c>
      <c r="N87" s="143">
        <v>46129</v>
      </c>
      <c r="O87" s="145">
        <v>46219</v>
      </c>
    </row>
    <row r="88" spans="1:15" x14ac:dyDescent="0.3">
      <c r="A88" s="216">
        <v>475</v>
      </c>
      <c r="B88" s="15" t="s">
        <v>2732</v>
      </c>
      <c r="C88" s="215">
        <v>9450000</v>
      </c>
      <c r="D88" s="15" t="s">
        <v>3055</v>
      </c>
      <c r="E88" s="215">
        <v>1110599964</v>
      </c>
      <c r="F88" s="243" t="s">
        <v>89</v>
      </c>
      <c r="G88" s="235">
        <v>1289</v>
      </c>
      <c r="H88" s="143">
        <v>46087</v>
      </c>
      <c r="I88" s="205">
        <v>1578150000</v>
      </c>
      <c r="J88" s="143">
        <v>46121</v>
      </c>
      <c r="K88" s="144">
        <v>46126</v>
      </c>
      <c r="L88" s="141">
        <v>1657</v>
      </c>
      <c r="M88" s="250">
        <f t="shared" si="13"/>
        <v>9450000</v>
      </c>
      <c r="N88" s="143">
        <v>46129</v>
      </c>
      <c r="O88" s="145">
        <v>46219</v>
      </c>
    </row>
    <row r="89" spans="1:15" x14ac:dyDescent="0.3">
      <c r="A89" s="216">
        <v>476</v>
      </c>
      <c r="B89" s="15" t="s">
        <v>2399</v>
      </c>
      <c r="C89" s="204">
        <v>15900000</v>
      </c>
      <c r="D89" s="103" t="s">
        <v>3059</v>
      </c>
      <c r="E89" s="204">
        <v>1006130653</v>
      </c>
      <c r="F89" s="243" t="s">
        <v>1274</v>
      </c>
      <c r="G89" s="235">
        <v>1287</v>
      </c>
      <c r="H89" s="143">
        <v>46087</v>
      </c>
      <c r="I89" s="205">
        <v>885100000</v>
      </c>
      <c r="J89" s="143">
        <v>46121</v>
      </c>
      <c r="K89" s="144">
        <v>46126</v>
      </c>
      <c r="L89" s="141">
        <v>1661</v>
      </c>
      <c r="M89" s="250">
        <f>+C89</f>
        <v>15900000</v>
      </c>
      <c r="N89" s="143">
        <v>46129</v>
      </c>
      <c r="O89" s="145">
        <v>46219</v>
      </c>
    </row>
    <row r="90" spans="1:15" x14ac:dyDescent="0.3">
      <c r="A90" s="216">
        <v>477</v>
      </c>
      <c r="B90" s="15" t="s">
        <v>2757</v>
      </c>
      <c r="C90" s="215">
        <v>19200000</v>
      </c>
      <c r="D90" s="15" t="s">
        <v>3064</v>
      </c>
      <c r="E90" s="215">
        <v>1110516308</v>
      </c>
      <c r="F90" s="243" t="s">
        <v>89</v>
      </c>
      <c r="G90" s="235">
        <v>1286</v>
      </c>
      <c r="H90" s="143">
        <v>46087</v>
      </c>
      <c r="I90" s="215">
        <v>1068800000</v>
      </c>
      <c r="J90" s="143">
        <v>46121</v>
      </c>
      <c r="K90" s="144">
        <v>46126</v>
      </c>
      <c r="L90" s="141">
        <v>1653</v>
      </c>
      <c r="M90" s="250">
        <f t="shared" ref="M90:M107" si="14">+C90</f>
        <v>19200000</v>
      </c>
      <c r="N90" s="143">
        <v>46129</v>
      </c>
      <c r="O90" s="145">
        <v>46219</v>
      </c>
    </row>
    <row r="91" spans="1:15" x14ac:dyDescent="0.3">
      <c r="A91" s="216">
        <v>478</v>
      </c>
      <c r="B91" s="15" t="s">
        <v>2411</v>
      </c>
      <c r="C91" s="204">
        <v>25650000</v>
      </c>
      <c r="D91" s="103" t="s">
        <v>3069</v>
      </c>
      <c r="E91" s="204">
        <v>93394565</v>
      </c>
      <c r="F91" s="243" t="s">
        <v>89</v>
      </c>
      <c r="G91" s="235">
        <v>1285</v>
      </c>
      <c r="H91" s="143">
        <v>46087</v>
      </c>
      <c r="I91" s="205">
        <v>1427850000</v>
      </c>
      <c r="J91" s="143">
        <v>46121</v>
      </c>
      <c r="K91" s="144">
        <v>46126</v>
      </c>
      <c r="L91" s="141">
        <v>1652</v>
      </c>
      <c r="M91" s="250">
        <f t="shared" si="14"/>
        <v>25650000</v>
      </c>
      <c r="N91" s="143">
        <v>46129</v>
      </c>
      <c r="O91" s="145">
        <v>46219</v>
      </c>
    </row>
    <row r="92" spans="1:15" x14ac:dyDescent="0.3">
      <c r="A92" s="216">
        <v>479</v>
      </c>
      <c r="B92" s="15" t="s">
        <v>1808</v>
      </c>
      <c r="C92" s="215">
        <v>34200000</v>
      </c>
      <c r="D92" s="15" t="s">
        <v>3074</v>
      </c>
      <c r="E92" s="215">
        <v>1015475697</v>
      </c>
      <c r="F92" s="240" t="s">
        <v>170</v>
      </c>
      <c r="G92" s="235">
        <v>1285</v>
      </c>
      <c r="H92" s="143">
        <v>46087</v>
      </c>
      <c r="I92" s="215">
        <v>1427850000</v>
      </c>
      <c r="J92" s="143">
        <v>46121</v>
      </c>
      <c r="K92" s="144">
        <v>46121</v>
      </c>
      <c r="L92" s="141">
        <v>1599</v>
      </c>
      <c r="M92" s="250">
        <f t="shared" si="14"/>
        <v>34200000</v>
      </c>
      <c r="N92" s="143">
        <v>46127</v>
      </c>
      <c r="O92" s="145">
        <v>46248</v>
      </c>
    </row>
    <row r="93" spans="1:15" x14ac:dyDescent="0.3">
      <c r="A93" s="216">
        <v>480</v>
      </c>
      <c r="B93" s="15" t="s">
        <v>2705</v>
      </c>
      <c r="C93" s="215">
        <v>12600000</v>
      </c>
      <c r="D93" s="15" t="s">
        <v>3080</v>
      </c>
      <c r="E93" s="215">
        <v>65634724</v>
      </c>
      <c r="F93" s="243" t="s">
        <v>89</v>
      </c>
      <c r="G93" s="235">
        <v>1289</v>
      </c>
      <c r="H93" s="143">
        <v>46087</v>
      </c>
      <c r="I93" s="205">
        <v>1578150000</v>
      </c>
      <c r="J93" s="143">
        <v>46122</v>
      </c>
      <c r="K93" s="144">
        <v>46126</v>
      </c>
      <c r="L93" s="141">
        <v>1659</v>
      </c>
      <c r="M93" s="250">
        <f t="shared" si="14"/>
        <v>12600000</v>
      </c>
      <c r="N93" s="143">
        <v>46132</v>
      </c>
      <c r="O93" s="145">
        <v>46253</v>
      </c>
    </row>
    <row r="94" spans="1:15" x14ac:dyDescent="0.3">
      <c r="A94" s="216">
        <v>481</v>
      </c>
      <c r="B94" s="15" t="s">
        <v>2774</v>
      </c>
      <c r="C94" s="215">
        <v>12600000</v>
      </c>
      <c r="D94" s="15" t="s">
        <v>3085</v>
      </c>
      <c r="E94" s="215">
        <v>1010017928</v>
      </c>
      <c r="F94" s="243" t="s">
        <v>719</v>
      </c>
      <c r="G94" s="235">
        <v>1289</v>
      </c>
      <c r="H94" s="143">
        <v>46087</v>
      </c>
      <c r="I94" s="205">
        <v>1578150000</v>
      </c>
      <c r="J94" s="143">
        <v>46122</v>
      </c>
      <c r="K94" s="238"/>
      <c r="L94" s="189"/>
      <c r="M94" s="250">
        <f t="shared" si="14"/>
        <v>12600000</v>
      </c>
      <c r="N94" s="252" t="s">
        <v>891</v>
      </c>
      <c r="O94" s="145" t="s">
        <v>1537</v>
      </c>
    </row>
    <row r="95" spans="1:15" x14ac:dyDescent="0.3">
      <c r="A95" s="216">
        <v>482</v>
      </c>
      <c r="B95" s="15" t="s">
        <v>2780</v>
      </c>
      <c r="C95" s="215">
        <v>12600000</v>
      </c>
      <c r="D95" s="15" t="s">
        <v>3089</v>
      </c>
      <c r="E95" s="215">
        <v>65766540</v>
      </c>
      <c r="F95" s="243" t="s">
        <v>89</v>
      </c>
      <c r="G95" s="235">
        <v>1289</v>
      </c>
      <c r="H95" s="143">
        <v>46087</v>
      </c>
      <c r="I95" s="205">
        <v>1578150000</v>
      </c>
      <c r="J95" s="143">
        <v>46122</v>
      </c>
      <c r="K95" s="144">
        <v>46125</v>
      </c>
      <c r="L95" s="141">
        <v>1616</v>
      </c>
      <c r="M95" s="250">
        <f t="shared" si="14"/>
        <v>12600000</v>
      </c>
      <c r="N95" s="143">
        <v>46132</v>
      </c>
      <c r="O95" s="145">
        <v>46253</v>
      </c>
    </row>
    <row r="96" spans="1:15" x14ac:dyDescent="0.3">
      <c r="A96" s="216">
        <v>483</v>
      </c>
      <c r="B96" s="15" t="s">
        <v>1808</v>
      </c>
      <c r="C96" s="215">
        <v>34200000</v>
      </c>
      <c r="D96" s="287" t="s">
        <v>3094</v>
      </c>
      <c r="E96" s="229">
        <v>1005838506</v>
      </c>
      <c r="F96" s="243" t="s">
        <v>89</v>
      </c>
      <c r="G96" s="235">
        <v>1285</v>
      </c>
      <c r="H96" s="143">
        <v>46087</v>
      </c>
      <c r="I96" s="215">
        <v>1427850000</v>
      </c>
      <c r="J96" s="143">
        <v>46122</v>
      </c>
      <c r="K96" s="144">
        <v>46128</v>
      </c>
      <c r="L96" s="141">
        <v>1689</v>
      </c>
      <c r="M96" s="250">
        <f t="shared" si="14"/>
        <v>34200000</v>
      </c>
      <c r="N96" s="143">
        <v>46134</v>
      </c>
      <c r="O96" s="145">
        <v>46255</v>
      </c>
    </row>
    <row r="97" spans="1:15" x14ac:dyDescent="0.3">
      <c r="A97" s="216">
        <v>484</v>
      </c>
      <c r="B97" s="15" t="s">
        <v>2786</v>
      </c>
      <c r="C97" s="215">
        <v>21200000</v>
      </c>
      <c r="D97" s="287" t="s">
        <v>3099</v>
      </c>
      <c r="E97" s="229">
        <v>38360727</v>
      </c>
      <c r="F97" s="243" t="s">
        <v>89</v>
      </c>
      <c r="G97" s="235">
        <v>1287</v>
      </c>
      <c r="H97" s="143">
        <v>46087</v>
      </c>
      <c r="I97" s="215">
        <v>885100000</v>
      </c>
      <c r="J97" s="143">
        <v>46122</v>
      </c>
      <c r="K97" s="144">
        <v>46126</v>
      </c>
      <c r="L97" s="141">
        <v>1660</v>
      </c>
      <c r="M97" s="250">
        <f t="shared" si="14"/>
        <v>21200000</v>
      </c>
      <c r="N97" s="143">
        <v>46132</v>
      </c>
      <c r="O97" s="145">
        <v>46253</v>
      </c>
    </row>
    <row r="98" spans="1:15" x14ac:dyDescent="0.3">
      <c r="A98" s="216">
        <v>485</v>
      </c>
      <c r="B98" s="15" t="s">
        <v>1622</v>
      </c>
      <c r="C98" s="215">
        <v>25600000</v>
      </c>
      <c r="D98" s="15" t="s">
        <v>3104</v>
      </c>
      <c r="E98" s="215">
        <v>1110466854</v>
      </c>
      <c r="F98" s="243" t="s">
        <v>89</v>
      </c>
      <c r="G98" s="235">
        <v>1286</v>
      </c>
      <c r="H98" s="143">
        <v>46087</v>
      </c>
      <c r="I98" s="215">
        <v>1068800000</v>
      </c>
      <c r="J98" s="143">
        <v>46122</v>
      </c>
      <c r="K98" s="144">
        <v>46126</v>
      </c>
      <c r="L98" s="141">
        <v>1654</v>
      </c>
      <c r="M98" s="250">
        <f t="shared" si="14"/>
        <v>25600000</v>
      </c>
      <c r="N98" s="143">
        <v>46132</v>
      </c>
      <c r="O98" s="145">
        <v>46253</v>
      </c>
    </row>
    <row r="99" spans="1:15" x14ac:dyDescent="0.3">
      <c r="A99" s="216">
        <v>486</v>
      </c>
      <c r="B99" s="15" t="s">
        <v>2705</v>
      </c>
      <c r="C99" s="215">
        <v>12600000</v>
      </c>
      <c r="D99" s="15" t="s">
        <v>3109</v>
      </c>
      <c r="E99" s="215">
        <v>1111340986</v>
      </c>
      <c r="F99" s="243" t="s">
        <v>1976</v>
      </c>
      <c r="G99" s="235">
        <v>1289</v>
      </c>
      <c r="H99" s="143">
        <v>46087</v>
      </c>
      <c r="I99" s="205">
        <v>1578150000</v>
      </c>
      <c r="J99" s="143">
        <v>46122</v>
      </c>
      <c r="K99" s="144">
        <v>46128</v>
      </c>
      <c r="L99" s="141">
        <v>1686</v>
      </c>
      <c r="M99" s="250">
        <f t="shared" si="14"/>
        <v>12600000</v>
      </c>
      <c r="N99" s="143">
        <v>46133</v>
      </c>
      <c r="O99" s="145">
        <v>46254</v>
      </c>
    </row>
    <row r="100" spans="1:15" x14ac:dyDescent="0.3">
      <c r="A100" s="216">
        <v>487</v>
      </c>
      <c r="B100" s="15" t="s">
        <v>2774</v>
      </c>
      <c r="C100" s="215">
        <v>12600000</v>
      </c>
      <c r="D100" s="15" t="s">
        <v>3114</v>
      </c>
      <c r="E100" s="215">
        <v>1111771715</v>
      </c>
      <c r="F100" s="243" t="s">
        <v>3115</v>
      </c>
      <c r="G100" s="235">
        <v>1289</v>
      </c>
      <c r="H100" s="143">
        <v>46087</v>
      </c>
      <c r="I100" s="205">
        <v>1578150000</v>
      </c>
      <c r="J100" s="143">
        <v>46122</v>
      </c>
      <c r="K100" s="144">
        <v>46148</v>
      </c>
      <c r="L100" s="141">
        <v>1853</v>
      </c>
      <c r="M100" s="250">
        <f t="shared" si="14"/>
        <v>12600000</v>
      </c>
      <c r="N100" s="143">
        <v>46158</v>
      </c>
      <c r="O100" s="145">
        <v>46280</v>
      </c>
    </row>
    <row r="101" spans="1:15" x14ac:dyDescent="0.3">
      <c r="A101" s="216">
        <v>488</v>
      </c>
      <c r="B101" s="15" t="s">
        <v>2780</v>
      </c>
      <c r="C101" s="215">
        <v>12600000</v>
      </c>
      <c r="D101" s="15" t="s">
        <v>3120</v>
      </c>
      <c r="E101" s="215">
        <v>1105463169</v>
      </c>
      <c r="F101" s="243" t="s">
        <v>89</v>
      </c>
      <c r="G101" s="235">
        <v>1289</v>
      </c>
      <c r="H101" s="143">
        <v>46087</v>
      </c>
      <c r="I101" s="205">
        <v>1578150000</v>
      </c>
      <c r="J101" s="143">
        <v>46122</v>
      </c>
      <c r="K101" s="144">
        <v>46125</v>
      </c>
      <c r="L101" s="141">
        <v>1612</v>
      </c>
      <c r="M101" s="250">
        <f t="shared" si="14"/>
        <v>12600000</v>
      </c>
      <c r="N101" s="143">
        <v>46133</v>
      </c>
      <c r="O101" s="145">
        <v>46254</v>
      </c>
    </row>
    <row r="102" spans="1:15" x14ac:dyDescent="0.3">
      <c r="A102" s="216">
        <v>489</v>
      </c>
      <c r="B102" s="15" t="s">
        <v>1808</v>
      </c>
      <c r="C102" s="215">
        <v>34200000</v>
      </c>
      <c r="D102" s="287" t="s">
        <v>3124</v>
      </c>
      <c r="E102" s="229">
        <v>1010042882</v>
      </c>
      <c r="F102" s="240" t="s">
        <v>170</v>
      </c>
      <c r="G102" s="235">
        <v>1285</v>
      </c>
      <c r="H102" s="143">
        <v>46087</v>
      </c>
      <c r="I102" s="215">
        <v>1427850000</v>
      </c>
      <c r="J102" s="143">
        <v>46122</v>
      </c>
      <c r="K102" s="144">
        <v>46126</v>
      </c>
      <c r="L102" s="141">
        <v>1663</v>
      </c>
      <c r="M102" s="250">
        <f t="shared" si="14"/>
        <v>34200000</v>
      </c>
      <c r="N102" s="143">
        <v>46133</v>
      </c>
      <c r="O102" s="145">
        <v>46254</v>
      </c>
    </row>
    <row r="103" spans="1:15" x14ac:dyDescent="0.3">
      <c r="A103" s="216">
        <v>490</v>
      </c>
      <c r="B103" s="15" t="s">
        <v>1622</v>
      </c>
      <c r="C103" s="215">
        <v>25600000</v>
      </c>
      <c r="D103" s="15" t="s">
        <v>3129</v>
      </c>
      <c r="E103" s="215">
        <v>1110590679</v>
      </c>
      <c r="F103" s="243" t="s">
        <v>89</v>
      </c>
      <c r="G103" s="235">
        <v>1286</v>
      </c>
      <c r="H103" s="143">
        <v>46087</v>
      </c>
      <c r="I103" s="215">
        <v>1068800000</v>
      </c>
      <c r="J103" s="143">
        <v>46122</v>
      </c>
      <c r="K103" s="144">
        <v>46128</v>
      </c>
      <c r="L103" s="141">
        <v>1707</v>
      </c>
      <c r="M103" s="250">
        <f t="shared" si="14"/>
        <v>25600000</v>
      </c>
      <c r="N103" s="143">
        <v>46133</v>
      </c>
      <c r="O103" s="145">
        <v>46254</v>
      </c>
    </row>
    <row r="104" spans="1:15" x14ac:dyDescent="0.3">
      <c r="A104" s="216">
        <v>491</v>
      </c>
      <c r="B104" s="15" t="s">
        <v>2786</v>
      </c>
      <c r="C104" s="215">
        <v>21200000</v>
      </c>
      <c r="D104" s="287" t="s">
        <v>3134</v>
      </c>
      <c r="E104" s="229">
        <v>94460623</v>
      </c>
      <c r="F104" s="243" t="s">
        <v>988</v>
      </c>
      <c r="G104" s="235">
        <v>1287</v>
      </c>
      <c r="H104" s="143">
        <v>46087</v>
      </c>
      <c r="I104" s="215">
        <v>885100000</v>
      </c>
      <c r="J104" s="143">
        <v>46122</v>
      </c>
      <c r="K104" s="144">
        <v>46125</v>
      </c>
      <c r="L104" s="141">
        <v>1613</v>
      </c>
      <c r="M104" s="250">
        <f t="shared" si="14"/>
        <v>21200000</v>
      </c>
      <c r="N104" s="143">
        <v>46132</v>
      </c>
      <c r="O104" s="145">
        <v>46253</v>
      </c>
    </row>
    <row r="105" spans="1:15" x14ac:dyDescent="0.3">
      <c r="A105" s="202">
        <v>492</v>
      </c>
      <c r="B105" s="103" t="s">
        <v>3139</v>
      </c>
      <c r="C105" s="204">
        <v>11833155</v>
      </c>
      <c r="D105" s="103" t="s">
        <v>1026</v>
      </c>
      <c r="E105" s="204">
        <v>1017208625</v>
      </c>
      <c r="F105" s="243" t="s">
        <v>1027</v>
      </c>
      <c r="G105" s="235">
        <v>1419</v>
      </c>
      <c r="H105" s="143">
        <v>46120</v>
      </c>
      <c r="I105" s="204">
        <f t="shared" ref="I105:I107" si="15">+C105</f>
        <v>11833155</v>
      </c>
      <c r="J105" s="143">
        <v>46126</v>
      </c>
      <c r="K105" s="144">
        <v>46128</v>
      </c>
      <c r="L105" s="141">
        <v>1687</v>
      </c>
      <c r="M105" s="250">
        <f t="shared" si="14"/>
        <v>11833155</v>
      </c>
      <c r="N105" s="143">
        <v>46128</v>
      </c>
      <c r="O105" s="145" t="s">
        <v>3142</v>
      </c>
    </row>
    <row r="106" spans="1:15" x14ac:dyDescent="0.3">
      <c r="A106" s="202">
        <v>493</v>
      </c>
      <c r="B106" s="103" t="s">
        <v>3139</v>
      </c>
      <c r="C106" s="204">
        <v>11833155</v>
      </c>
      <c r="D106" s="103" t="s">
        <v>1020</v>
      </c>
      <c r="E106" s="204">
        <v>5824170</v>
      </c>
      <c r="F106" s="243" t="s">
        <v>89</v>
      </c>
      <c r="G106" s="235">
        <v>1421</v>
      </c>
      <c r="H106" s="143">
        <v>46120</v>
      </c>
      <c r="I106" s="204">
        <f t="shared" si="15"/>
        <v>11833155</v>
      </c>
      <c r="J106" s="143">
        <v>46126</v>
      </c>
      <c r="K106" s="144">
        <v>46128</v>
      </c>
      <c r="L106" s="141">
        <v>1691</v>
      </c>
      <c r="M106" s="250">
        <f t="shared" si="14"/>
        <v>11833155</v>
      </c>
      <c r="N106" s="143">
        <v>46128</v>
      </c>
      <c r="O106" s="145">
        <v>46218</v>
      </c>
    </row>
    <row r="107" spans="1:15" x14ac:dyDescent="0.3">
      <c r="A107" s="208">
        <v>494</v>
      </c>
      <c r="B107" s="103" t="s">
        <v>3139</v>
      </c>
      <c r="C107" s="204">
        <v>11833155</v>
      </c>
      <c r="D107" s="103" t="s">
        <v>1085</v>
      </c>
      <c r="E107" s="204">
        <v>1110563718</v>
      </c>
      <c r="F107" s="243" t="s">
        <v>89</v>
      </c>
      <c r="G107" s="235">
        <v>1420</v>
      </c>
      <c r="H107" s="143">
        <v>46120</v>
      </c>
      <c r="I107" s="204">
        <f t="shared" si="15"/>
        <v>11833155</v>
      </c>
      <c r="J107" s="143">
        <v>46126</v>
      </c>
      <c r="K107" s="144">
        <v>46128</v>
      </c>
      <c r="L107" s="141">
        <v>1677</v>
      </c>
      <c r="M107" s="250">
        <f t="shared" si="14"/>
        <v>11833155</v>
      </c>
      <c r="N107" s="143">
        <v>46128</v>
      </c>
      <c r="O107" s="145">
        <v>46218</v>
      </c>
    </row>
    <row r="108" spans="1:15" x14ac:dyDescent="0.3">
      <c r="A108" s="223">
        <v>495</v>
      </c>
      <c r="B108" s="15" t="s">
        <v>1584</v>
      </c>
      <c r="C108" s="224">
        <v>16800000</v>
      </c>
      <c r="D108" s="15" t="s">
        <v>3149</v>
      </c>
      <c r="E108" s="224">
        <v>1005754394</v>
      </c>
      <c r="F108" s="244" t="s">
        <v>89</v>
      </c>
      <c r="G108" s="248">
        <v>1292</v>
      </c>
      <c r="H108" s="162">
        <v>46087</v>
      </c>
      <c r="I108" s="218">
        <v>428400000</v>
      </c>
      <c r="J108" s="162">
        <v>46126</v>
      </c>
      <c r="K108" s="161">
        <v>46128</v>
      </c>
      <c r="L108" s="160">
        <v>1678</v>
      </c>
      <c r="M108" s="261">
        <f>+C108</f>
        <v>16800000</v>
      </c>
      <c r="N108" s="162">
        <v>46132</v>
      </c>
      <c r="O108" s="163">
        <v>46192</v>
      </c>
    </row>
    <row r="109" spans="1:15" x14ac:dyDescent="0.3">
      <c r="A109" s="216">
        <v>496</v>
      </c>
      <c r="B109" s="15" t="s">
        <v>2757</v>
      </c>
      <c r="C109" s="215">
        <v>19200000</v>
      </c>
      <c r="D109" s="15" t="s">
        <v>3154</v>
      </c>
      <c r="E109" s="215">
        <v>1004917048</v>
      </c>
      <c r="F109" s="243" t="s">
        <v>2305</v>
      </c>
      <c r="G109" s="235">
        <v>1286</v>
      </c>
      <c r="H109" s="143">
        <v>46087</v>
      </c>
      <c r="I109" s="215">
        <v>1068800000</v>
      </c>
      <c r="J109" s="143">
        <v>46126</v>
      </c>
      <c r="K109" s="144">
        <v>46128</v>
      </c>
      <c r="L109" s="141">
        <v>1683</v>
      </c>
      <c r="M109" s="250">
        <f t="shared" ref="M109:M116" si="16">+C109</f>
        <v>19200000</v>
      </c>
      <c r="N109" s="143">
        <v>46133</v>
      </c>
      <c r="O109" s="145">
        <v>46193</v>
      </c>
    </row>
    <row r="110" spans="1:15" x14ac:dyDescent="0.3">
      <c r="A110" s="216">
        <v>497</v>
      </c>
      <c r="B110" s="15" t="s">
        <v>1808</v>
      </c>
      <c r="C110" s="215">
        <v>34200000</v>
      </c>
      <c r="D110" s="287" t="s">
        <v>3159</v>
      </c>
      <c r="E110" s="229">
        <v>1140893434</v>
      </c>
      <c r="F110" s="243" t="s">
        <v>1108</v>
      </c>
      <c r="G110" s="235">
        <v>1285</v>
      </c>
      <c r="H110" s="143">
        <v>46087</v>
      </c>
      <c r="I110" s="215">
        <v>1427850000</v>
      </c>
      <c r="J110" s="143">
        <v>46126</v>
      </c>
      <c r="K110" s="144">
        <v>46132</v>
      </c>
      <c r="L110" s="141">
        <v>1759</v>
      </c>
      <c r="M110" s="250">
        <f t="shared" si="16"/>
        <v>34200000</v>
      </c>
      <c r="N110" s="143">
        <v>46146</v>
      </c>
      <c r="O110" s="145">
        <v>46268</v>
      </c>
    </row>
    <row r="111" spans="1:15" x14ac:dyDescent="0.3">
      <c r="A111" s="216">
        <v>498</v>
      </c>
      <c r="B111" s="15" t="s">
        <v>1557</v>
      </c>
      <c r="C111" s="204">
        <v>10350000</v>
      </c>
      <c r="D111" s="284" t="s">
        <v>3165</v>
      </c>
      <c r="E111" s="204">
        <v>1109494664</v>
      </c>
      <c r="F111" s="243" t="s">
        <v>2951</v>
      </c>
      <c r="G111" s="235">
        <v>1295</v>
      </c>
      <c r="H111" s="143">
        <v>46087</v>
      </c>
      <c r="I111" s="205">
        <v>703800000</v>
      </c>
      <c r="J111" s="143">
        <v>46126</v>
      </c>
      <c r="K111" s="144">
        <v>46128</v>
      </c>
      <c r="L111" s="141">
        <v>1679</v>
      </c>
      <c r="M111" s="250">
        <f t="shared" si="16"/>
        <v>10350000</v>
      </c>
      <c r="N111" s="143">
        <v>46130</v>
      </c>
      <c r="O111" s="145">
        <v>46220</v>
      </c>
    </row>
    <row r="112" spans="1:15" x14ac:dyDescent="0.3">
      <c r="A112" s="230">
        <v>499</v>
      </c>
      <c r="B112" s="22" t="s">
        <v>1557</v>
      </c>
      <c r="C112" s="207">
        <v>10350000</v>
      </c>
      <c r="D112" s="288" t="s">
        <v>3171</v>
      </c>
      <c r="E112" s="207">
        <v>1110462862</v>
      </c>
      <c r="F112" s="242" t="s">
        <v>89</v>
      </c>
      <c r="G112" s="247">
        <v>1295</v>
      </c>
      <c r="H112" s="153">
        <v>46087</v>
      </c>
      <c r="I112" s="220">
        <v>703800000</v>
      </c>
      <c r="J112" s="153">
        <v>46126</v>
      </c>
      <c r="K112" s="152">
        <v>46128</v>
      </c>
      <c r="L112" s="151">
        <v>1680</v>
      </c>
      <c r="M112" s="259">
        <f t="shared" si="16"/>
        <v>10350000</v>
      </c>
      <c r="N112" s="153">
        <v>46133</v>
      </c>
      <c r="O112" s="154">
        <v>46223</v>
      </c>
    </row>
    <row r="113" spans="1:15" x14ac:dyDescent="0.3">
      <c r="A113" s="216">
        <v>500</v>
      </c>
      <c r="B113" s="15" t="s">
        <v>1557</v>
      </c>
      <c r="C113" s="204">
        <v>10350000</v>
      </c>
      <c r="D113" s="284" t="s">
        <v>3176</v>
      </c>
      <c r="E113" s="204">
        <v>28542954</v>
      </c>
      <c r="F113" s="243" t="s">
        <v>89</v>
      </c>
      <c r="G113" s="235">
        <v>1295</v>
      </c>
      <c r="H113" s="143">
        <v>46087</v>
      </c>
      <c r="I113" s="205">
        <v>703800000</v>
      </c>
      <c r="J113" s="143">
        <v>46126</v>
      </c>
      <c r="K113" s="144">
        <v>46128</v>
      </c>
      <c r="L113" s="141">
        <v>1681</v>
      </c>
      <c r="M113" s="250">
        <f t="shared" si="16"/>
        <v>10350000</v>
      </c>
      <c r="N113" s="143">
        <v>46133</v>
      </c>
      <c r="O113" s="145">
        <v>46223</v>
      </c>
    </row>
    <row r="114" spans="1:15" x14ac:dyDescent="0.3">
      <c r="A114" s="216">
        <v>501</v>
      </c>
      <c r="B114" s="15" t="s">
        <v>1557</v>
      </c>
      <c r="C114" s="204">
        <v>10350000</v>
      </c>
      <c r="D114" s="284" t="s">
        <v>3181</v>
      </c>
      <c r="E114" s="204">
        <v>1110559745</v>
      </c>
      <c r="F114" s="243" t="s">
        <v>89</v>
      </c>
      <c r="G114" s="235">
        <v>1295</v>
      </c>
      <c r="H114" s="143">
        <v>46087</v>
      </c>
      <c r="I114" s="205">
        <v>703800000</v>
      </c>
      <c r="J114" s="143">
        <v>46126</v>
      </c>
      <c r="K114" s="144">
        <v>46128</v>
      </c>
      <c r="L114" s="141">
        <v>1673</v>
      </c>
      <c r="M114" s="250">
        <f t="shared" si="16"/>
        <v>10350000</v>
      </c>
      <c r="N114" s="143">
        <v>46133</v>
      </c>
      <c r="O114" s="145">
        <v>46223</v>
      </c>
    </row>
    <row r="115" spans="1:15" x14ac:dyDescent="0.3">
      <c r="A115" s="216">
        <v>502</v>
      </c>
      <c r="B115" s="15" t="s">
        <v>1557</v>
      </c>
      <c r="C115" s="204">
        <v>10350000</v>
      </c>
      <c r="D115" s="284" t="s">
        <v>3185</v>
      </c>
      <c r="E115" s="204">
        <v>1105463472</v>
      </c>
      <c r="F115" s="243" t="s">
        <v>89</v>
      </c>
      <c r="G115" s="235">
        <v>1295</v>
      </c>
      <c r="H115" s="143">
        <v>46087</v>
      </c>
      <c r="I115" s="205">
        <v>703800000</v>
      </c>
      <c r="J115" s="143">
        <v>46126</v>
      </c>
      <c r="K115" s="144">
        <v>46128</v>
      </c>
      <c r="L115" s="141">
        <v>1674</v>
      </c>
      <c r="M115" s="250">
        <f t="shared" si="16"/>
        <v>10350000</v>
      </c>
      <c r="N115" s="143">
        <v>46133</v>
      </c>
      <c r="O115" s="145">
        <v>46223</v>
      </c>
    </row>
    <row r="116" spans="1:15" x14ac:dyDescent="0.3">
      <c r="A116" s="216">
        <v>503</v>
      </c>
      <c r="B116" s="15" t="s">
        <v>1590</v>
      </c>
      <c r="C116" s="204">
        <v>18900000</v>
      </c>
      <c r="D116" s="103" t="s">
        <v>3189</v>
      </c>
      <c r="E116" s="204">
        <v>1016040363</v>
      </c>
      <c r="F116" s="240" t="s">
        <v>170</v>
      </c>
      <c r="G116" s="235">
        <v>1293</v>
      </c>
      <c r="H116" s="143">
        <v>46087</v>
      </c>
      <c r="I116" s="205">
        <v>321300000</v>
      </c>
      <c r="J116" s="143">
        <v>46126</v>
      </c>
      <c r="K116" s="144">
        <v>46128</v>
      </c>
      <c r="L116" s="141">
        <v>1682</v>
      </c>
      <c r="M116" s="250">
        <f t="shared" si="16"/>
        <v>18900000</v>
      </c>
      <c r="N116" s="143">
        <v>46133</v>
      </c>
      <c r="O116" s="145">
        <v>46223</v>
      </c>
    </row>
    <row r="117" spans="1:15" x14ac:dyDescent="0.3">
      <c r="A117" s="216">
        <v>504</v>
      </c>
      <c r="B117" s="15" t="s">
        <v>1584</v>
      </c>
      <c r="C117" s="204">
        <v>25200000</v>
      </c>
      <c r="D117" s="103" t="s">
        <v>3194</v>
      </c>
      <c r="E117" s="204">
        <v>1084251427</v>
      </c>
      <c r="F117" s="243" t="s">
        <v>3195</v>
      </c>
      <c r="G117" s="235">
        <v>1292</v>
      </c>
      <c r="H117" s="143">
        <v>46087</v>
      </c>
      <c r="I117" s="205">
        <v>428400000</v>
      </c>
      <c r="J117" s="143">
        <v>46126</v>
      </c>
      <c r="K117" s="144">
        <v>46128</v>
      </c>
      <c r="L117" s="141">
        <v>1676</v>
      </c>
      <c r="M117" s="250">
        <v>25200000</v>
      </c>
      <c r="N117" s="143">
        <v>46133</v>
      </c>
      <c r="O117" s="145">
        <v>46223</v>
      </c>
    </row>
    <row r="118" spans="1:15" x14ac:dyDescent="0.3">
      <c r="A118" s="216">
        <v>505</v>
      </c>
      <c r="B118" s="15" t="s">
        <v>1578</v>
      </c>
      <c r="C118" s="204">
        <v>34650000</v>
      </c>
      <c r="D118" s="103" t="s">
        <v>3201</v>
      </c>
      <c r="E118" s="204">
        <v>1007384879</v>
      </c>
      <c r="F118" s="243" t="s">
        <v>89</v>
      </c>
      <c r="G118" s="235">
        <v>1291</v>
      </c>
      <c r="H118" s="143">
        <v>46087</v>
      </c>
      <c r="I118" s="205">
        <v>589050000</v>
      </c>
      <c r="J118" s="143">
        <v>46126</v>
      </c>
      <c r="K118" s="144">
        <v>46128</v>
      </c>
      <c r="L118" s="141">
        <v>1676</v>
      </c>
      <c r="M118" s="250">
        <f t="shared" ref="M118:M129" si="17">+C118</f>
        <v>34650000</v>
      </c>
      <c r="N118" s="143"/>
      <c r="O118" s="145" t="s">
        <v>892</v>
      </c>
    </row>
    <row r="119" spans="1:15" x14ac:dyDescent="0.3">
      <c r="A119" s="216">
        <v>506</v>
      </c>
      <c r="B119" s="15" t="s">
        <v>2705</v>
      </c>
      <c r="C119" s="215">
        <v>12600000</v>
      </c>
      <c r="D119" s="15" t="s">
        <v>3206</v>
      </c>
      <c r="E119" s="215">
        <v>1094903873</v>
      </c>
      <c r="F119" s="243" t="s">
        <v>2305</v>
      </c>
      <c r="G119" s="235">
        <v>1289</v>
      </c>
      <c r="H119" s="143">
        <v>46087</v>
      </c>
      <c r="I119" s="205">
        <v>1578150000</v>
      </c>
      <c r="J119" s="143">
        <v>46126</v>
      </c>
      <c r="K119" s="144">
        <v>46128</v>
      </c>
      <c r="L119" s="141">
        <v>1684</v>
      </c>
      <c r="M119" s="250">
        <f t="shared" si="17"/>
        <v>12600000</v>
      </c>
      <c r="N119" s="143">
        <v>46132</v>
      </c>
      <c r="O119" s="145">
        <v>46253</v>
      </c>
    </row>
    <row r="120" spans="1:15" x14ac:dyDescent="0.3">
      <c r="A120" s="216">
        <v>507</v>
      </c>
      <c r="B120" s="15" t="s">
        <v>2774</v>
      </c>
      <c r="C120" s="215">
        <v>12600000</v>
      </c>
      <c r="D120" s="15" t="s">
        <v>3212</v>
      </c>
      <c r="E120" s="215" t="s">
        <v>3213</v>
      </c>
      <c r="F120" s="243" t="s">
        <v>89</v>
      </c>
      <c r="G120" s="235">
        <v>1289</v>
      </c>
      <c r="H120" s="143">
        <v>46087</v>
      </c>
      <c r="I120" s="205">
        <v>1578150000</v>
      </c>
      <c r="J120" s="143">
        <v>46126</v>
      </c>
      <c r="K120" s="144">
        <v>46128</v>
      </c>
      <c r="L120" s="141">
        <v>1706</v>
      </c>
      <c r="M120" s="250">
        <f t="shared" si="17"/>
        <v>12600000</v>
      </c>
      <c r="N120" s="143">
        <v>46132</v>
      </c>
      <c r="O120" s="145">
        <v>46253</v>
      </c>
    </row>
    <row r="121" spans="1:15" x14ac:dyDescent="0.3">
      <c r="A121" s="216">
        <v>508</v>
      </c>
      <c r="B121" s="15" t="s">
        <v>2780</v>
      </c>
      <c r="C121" s="215">
        <v>12600000</v>
      </c>
      <c r="D121" s="15" t="s">
        <v>3218</v>
      </c>
      <c r="E121" s="215">
        <v>1105306930</v>
      </c>
      <c r="F121" s="243" t="s">
        <v>2395</v>
      </c>
      <c r="G121" s="235">
        <v>1289</v>
      </c>
      <c r="H121" s="143">
        <v>46087</v>
      </c>
      <c r="I121" s="205">
        <v>1578150000</v>
      </c>
      <c r="J121" s="143">
        <v>46126</v>
      </c>
      <c r="K121" s="231"/>
      <c r="L121" s="164"/>
      <c r="M121" s="250">
        <f t="shared" si="17"/>
        <v>12600000</v>
      </c>
      <c r="N121" s="252" t="s">
        <v>891</v>
      </c>
      <c r="O121" s="145" t="s">
        <v>1537</v>
      </c>
    </row>
    <row r="122" spans="1:15" x14ac:dyDescent="0.3">
      <c r="A122" s="216">
        <v>509</v>
      </c>
      <c r="B122" s="15" t="s">
        <v>1808</v>
      </c>
      <c r="C122" s="215">
        <v>34200000</v>
      </c>
      <c r="D122" s="213" t="s">
        <v>3222</v>
      </c>
      <c r="E122" s="233">
        <v>1053865871</v>
      </c>
      <c r="F122" s="243" t="s">
        <v>67</v>
      </c>
      <c r="G122" s="235">
        <v>1285</v>
      </c>
      <c r="H122" s="143">
        <v>46087</v>
      </c>
      <c r="I122" s="215">
        <v>1427850000</v>
      </c>
      <c r="J122" s="143">
        <v>46126</v>
      </c>
      <c r="K122" s="144">
        <v>46128</v>
      </c>
      <c r="L122" s="141">
        <v>1705</v>
      </c>
      <c r="M122" s="250">
        <f t="shared" si="17"/>
        <v>34200000</v>
      </c>
      <c r="N122" s="143">
        <v>46132</v>
      </c>
      <c r="O122" s="145">
        <v>46253</v>
      </c>
    </row>
    <row r="123" spans="1:15" x14ac:dyDescent="0.3">
      <c r="A123" s="216">
        <v>510</v>
      </c>
      <c r="B123" s="15" t="s">
        <v>1622</v>
      </c>
      <c r="C123" s="215">
        <v>25600000</v>
      </c>
      <c r="D123" s="15" t="s">
        <v>3227</v>
      </c>
      <c r="E123" s="215">
        <v>1097405018</v>
      </c>
      <c r="F123" s="243" t="s">
        <v>3228</v>
      </c>
      <c r="G123" s="235">
        <v>1286</v>
      </c>
      <c r="H123" s="143">
        <v>46087</v>
      </c>
      <c r="I123" s="215">
        <v>1068800000</v>
      </c>
      <c r="J123" s="143">
        <v>46126</v>
      </c>
      <c r="K123" s="144">
        <v>46128</v>
      </c>
      <c r="L123" s="141">
        <v>1709</v>
      </c>
      <c r="M123" s="250">
        <f t="shared" si="17"/>
        <v>25600000</v>
      </c>
      <c r="N123" s="143">
        <v>46133</v>
      </c>
      <c r="O123" s="145">
        <v>46254</v>
      </c>
    </row>
    <row r="124" spans="1:15" x14ac:dyDescent="0.3">
      <c r="A124" s="216">
        <v>511</v>
      </c>
      <c r="B124" s="15" t="s">
        <v>2786</v>
      </c>
      <c r="C124" s="215">
        <v>21200000</v>
      </c>
      <c r="D124" s="213" t="s">
        <v>3233</v>
      </c>
      <c r="E124" s="233">
        <v>93363786</v>
      </c>
      <c r="F124" s="243" t="s">
        <v>89</v>
      </c>
      <c r="G124" s="235">
        <v>1287</v>
      </c>
      <c r="H124" s="143">
        <v>46087</v>
      </c>
      <c r="I124" s="215">
        <v>885100000</v>
      </c>
      <c r="J124" s="143">
        <v>46122</v>
      </c>
      <c r="K124" s="144">
        <v>46128</v>
      </c>
      <c r="L124" s="141">
        <v>1710</v>
      </c>
      <c r="M124" s="250">
        <f t="shared" si="17"/>
        <v>21200000</v>
      </c>
      <c r="N124" s="143">
        <v>46132</v>
      </c>
      <c r="O124" s="145">
        <v>46253</v>
      </c>
    </row>
    <row r="125" spans="1:15" x14ac:dyDescent="0.3">
      <c r="A125" s="216">
        <v>512</v>
      </c>
      <c r="B125" s="15" t="s">
        <v>1557</v>
      </c>
      <c r="C125" s="204">
        <v>10350000</v>
      </c>
      <c r="D125" s="284" t="s">
        <v>3238</v>
      </c>
      <c r="E125" s="204">
        <v>1110497704</v>
      </c>
      <c r="F125" s="243" t="s">
        <v>89</v>
      </c>
      <c r="G125" s="235">
        <v>1295</v>
      </c>
      <c r="H125" s="143">
        <v>46087</v>
      </c>
      <c r="I125" s="205">
        <v>703800000</v>
      </c>
      <c r="J125" s="143">
        <v>46126</v>
      </c>
      <c r="K125" s="144">
        <v>46128</v>
      </c>
      <c r="L125" s="141">
        <v>1704</v>
      </c>
      <c r="M125" s="250">
        <f t="shared" si="17"/>
        <v>10350000</v>
      </c>
      <c r="N125" s="143">
        <v>46133</v>
      </c>
      <c r="O125" s="145">
        <v>46132</v>
      </c>
    </row>
    <row r="126" spans="1:15" x14ac:dyDescent="0.3">
      <c r="A126" s="216">
        <v>513</v>
      </c>
      <c r="B126" s="15" t="s">
        <v>1557</v>
      </c>
      <c r="C126" s="204">
        <v>10350000</v>
      </c>
      <c r="D126" s="284" t="s">
        <v>3244</v>
      </c>
      <c r="E126" s="204">
        <v>1106226880</v>
      </c>
      <c r="F126" s="243" t="s">
        <v>719</v>
      </c>
      <c r="G126" s="235">
        <v>1295</v>
      </c>
      <c r="H126" s="143">
        <v>46087</v>
      </c>
      <c r="I126" s="205">
        <v>703800000</v>
      </c>
      <c r="J126" s="143">
        <v>46126</v>
      </c>
      <c r="K126" s="144">
        <v>46128</v>
      </c>
      <c r="L126" s="141">
        <v>1703</v>
      </c>
      <c r="M126" s="250">
        <f t="shared" si="17"/>
        <v>10350000</v>
      </c>
      <c r="N126" s="143">
        <v>46133</v>
      </c>
      <c r="O126" s="145">
        <v>46223</v>
      </c>
    </row>
    <row r="127" spans="1:15" x14ac:dyDescent="0.3">
      <c r="A127" s="216">
        <v>514</v>
      </c>
      <c r="B127" s="15" t="s">
        <v>1557</v>
      </c>
      <c r="C127" s="204">
        <v>10350000</v>
      </c>
      <c r="D127" s="284" t="s">
        <v>3249</v>
      </c>
      <c r="E127" s="204">
        <v>28559188</v>
      </c>
      <c r="F127" s="243" t="s">
        <v>89</v>
      </c>
      <c r="G127" s="235">
        <v>1295</v>
      </c>
      <c r="H127" s="143">
        <v>46087</v>
      </c>
      <c r="I127" s="205">
        <v>703800000</v>
      </c>
      <c r="J127" s="143">
        <v>46126</v>
      </c>
      <c r="K127" s="144">
        <v>46128</v>
      </c>
      <c r="L127" s="141">
        <v>1702</v>
      </c>
      <c r="M127" s="250">
        <f t="shared" si="17"/>
        <v>10350000</v>
      </c>
      <c r="N127" s="143">
        <v>46133</v>
      </c>
      <c r="O127" s="145">
        <v>46223</v>
      </c>
    </row>
    <row r="128" spans="1:15" x14ac:dyDescent="0.3">
      <c r="A128" s="216">
        <v>515</v>
      </c>
      <c r="B128" s="15" t="s">
        <v>1557</v>
      </c>
      <c r="C128" s="204">
        <v>10350000</v>
      </c>
      <c r="D128" s="284" t="s">
        <v>3254</v>
      </c>
      <c r="E128" s="204">
        <v>28567169</v>
      </c>
      <c r="F128" s="243" t="s">
        <v>230</v>
      </c>
      <c r="G128" s="235">
        <v>1295</v>
      </c>
      <c r="H128" s="143">
        <v>46087</v>
      </c>
      <c r="I128" s="205">
        <v>703800000</v>
      </c>
      <c r="J128" s="143">
        <v>46126</v>
      </c>
      <c r="K128" s="144">
        <v>46128</v>
      </c>
      <c r="L128" s="141">
        <v>1701</v>
      </c>
      <c r="M128" s="250">
        <f t="shared" si="17"/>
        <v>10350000</v>
      </c>
      <c r="N128" s="143">
        <v>46133</v>
      </c>
      <c r="O128" s="145">
        <v>46223</v>
      </c>
    </row>
    <row r="129" spans="1:15" x14ac:dyDescent="0.3">
      <c r="A129" s="216">
        <v>516</v>
      </c>
      <c r="B129" s="15" t="s">
        <v>1590</v>
      </c>
      <c r="C129" s="204">
        <v>18900000</v>
      </c>
      <c r="D129" s="103" t="s">
        <v>3258</v>
      </c>
      <c r="E129" s="204">
        <v>65807660</v>
      </c>
      <c r="F129" s="243" t="s">
        <v>1976</v>
      </c>
      <c r="G129" s="235">
        <v>1293</v>
      </c>
      <c r="H129" s="143">
        <v>46087</v>
      </c>
      <c r="I129" s="205">
        <v>321300000</v>
      </c>
      <c r="J129" s="143">
        <v>46126</v>
      </c>
      <c r="K129" s="144">
        <v>46128</v>
      </c>
      <c r="L129" s="141">
        <v>1700</v>
      </c>
      <c r="M129" s="250">
        <f t="shared" si="17"/>
        <v>18900000</v>
      </c>
      <c r="N129" s="143">
        <v>46133</v>
      </c>
      <c r="O129" s="145">
        <v>46223</v>
      </c>
    </row>
    <row r="130" spans="1:15" x14ac:dyDescent="0.3">
      <c r="A130" s="216">
        <v>517</v>
      </c>
      <c r="B130" s="15" t="s">
        <v>1584</v>
      </c>
      <c r="C130" s="204">
        <v>25200000</v>
      </c>
      <c r="D130" s="103" t="s">
        <v>3263</v>
      </c>
      <c r="E130" s="204">
        <v>1006118034</v>
      </c>
      <c r="F130" s="240" t="s">
        <v>170</v>
      </c>
      <c r="G130" s="235">
        <v>1292</v>
      </c>
      <c r="H130" s="143">
        <v>46087</v>
      </c>
      <c r="I130" s="205">
        <v>428400000</v>
      </c>
      <c r="J130" s="143">
        <v>46126</v>
      </c>
      <c r="K130" s="144">
        <v>46128</v>
      </c>
      <c r="L130" s="141">
        <v>1711</v>
      </c>
      <c r="M130" s="250">
        <v>25200000</v>
      </c>
      <c r="N130" s="143">
        <v>46133</v>
      </c>
      <c r="O130" s="145">
        <v>46223</v>
      </c>
    </row>
    <row r="131" spans="1:15" x14ac:dyDescent="0.3">
      <c r="A131" s="216">
        <v>518</v>
      </c>
      <c r="B131" s="15" t="s">
        <v>1578</v>
      </c>
      <c r="C131" s="204">
        <v>34650000</v>
      </c>
      <c r="D131" s="103" t="s">
        <v>3268</v>
      </c>
      <c r="E131" s="204">
        <v>1234643144</v>
      </c>
      <c r="F131" s="243" t="s">
        <v>89</v>
      </c>
      <c r="G131" s="235">
        <v>1291</v>
      </c>
      <c r="H131" s="143">
        <v>46087</v>
      </c>
      <c r="I131" s="205">
        <v>589050000</v>
      </c>
      <c r="J131" s="143">
        <v>46126</v>
      </c>
      <c r="K131" s="144">
        <v>46128</v>
      </c>
      <c r="L131" s="141">
        <v>1708</v>
      </c>
      <c r="M131" s="250">
        <f>+C131</f>
        <v>34650000</v>
      </c>
      <c r="N131" s="143"/>
      <c r="O131" s="145" t="s">
        <v>892</v>
      </c>
    </row>
    <row r="132" spans="1:15" x14ac:dyDescent="0.3">
      <c r="A132" s="216">
        <v>519</v>
      </c>
      <c r="B132" s="15" t="s">
        <v>2732</v>
      </c>
      <c r="C132" s="215">
        <v>9450000</v>
      </c>
      <c r="D132" s="15" t="s">
        <v>3272</v>
      </c>
      <c r="E132" s="215">
        <v>1014656666</v>
      </c>
      <c r="F132" s="243" t="s">
        <v>89</v>
      </c>
      <c r="G132" s="235">
        <v>1289</v>
      </c>
      <c r="H132" s="143">
        <v>46087</v>
      </c>
      <c r="I132" s="205">
        <v>1578150000</v>
      </c>
      <c r="J132" s="143">
        <v>46126</v>
      </c>
      <c r="K132" s="144">
        <v>46132</v>
      </c>
      <c r="L132" s="141">
        <v>1754</v>
      </c>
      <c r="M132" s="250">
        <f t="shared" ref="M132:M135" si="18">+C132</f>
        <v>9450000</v>
      </c>
      <c r="N132" s="143">
        <v>46134</v>
      </c>
      <c r="O132" s="145">
        <v>46224</v>
      </c>
    </row>
    <row r="133" spans="1:15" x14ac:dyDescent="0.3">
      <c r="A133" s="216">
        <v>520</v>
      </c>
      <c r="B133" s="15" t="s">
        <v>2732</v>
      </c>
      <c r="C133" s="215">
        <v>9450000</v>
      </c>
      <c r="D133" s="15" t="s">
        <v>3277</v>
      </c>
      <c r="E133" s="215">
        <v>1005715778</v>
      </c>
      <c r="F133" s="243" t="s">
        <v>89</v>
      </c>
      <c r="G133" s="235">
        <v>1289</v>
      </c>
      <c r="H133" s="143">
        <v>46087</v>
      </c>
      <c r="I133" s="205">
        <v>1578150000</v>
      </c>
      <c r="J133" s="143">
        <v>46126</v>
      </c>
      <c r="K133" s="144">
        <v>46128</v>
      </c>
      <c r="L133" s="141">
        <v>1699</v>
      </c>
      <c r="M133" s="250">
        <f t="shared" si="18"/>
        <v>9450000</v>
      </c>
      <c r="N133" s="143">
        <v>46132</v>
      </c>
      <c r="O133" s="145">
        <v>46222</v>
      </c>
    </row>
    <row r="134" spans="1:15" x14ac:dyDescent="0.3">
      <c r="A134" s="216">
        <v>521</v>
      </c>
      <c r="B134" s="15" t="s">
        <v>2732</v>
      </c>
      <c r="C134" s="215">
        <v>9450000</v>
      </c>
      <c r="D134" s="15" t="s">
        <v>3282</v>
      </c>
      <c r="E134" s="215">
        <v>38143643</v>
      </c>
      <c r="F134" s="243" t="s">
        <v>89</v>
      </c>
      <c r="G134" s="235">
        <v>1289</v>
      </c>
      <c r="H134" s="143">
        <v>46087</v>
      </c>
      <c r="I134" s="205">
        <v>1578150000</v>
      </c>
      <c r="J134" s="143">
        <v>46126</v>
      </c>
      <c r="K134" s="144">
        <v>46128</v>
      </c>
      <c r="L134" s="141">
        <v>1698</v>
      </c>
      <c r="M134" s="250">
        <f t="shared" si="18"/>
        <v>9450000</v>
      </c>
      <c r="N134" s="143">
        <v>46134</v>
      </c>
      <c r="O134" s="145">
        <v>46224</v>
      </c>
    </row>
    <row r="135" spans="1:15" x14ac:dyDescent="0.3">
      <c r="A135" s="216">
        <v>522</v>
      </c>
      <c r="B135" s="15" t="s">
        <v>2757</v>
      </c>
      <c r="C135" s="215">
        <v>19200000</v>
      </c>
      <c r="D135" s="213" t="s">
        <v>3287</v>
      </c>
      <c r="E135" s="215">
        <v>1005690736</v>
      </c>
      <c r="F135" s="243" t="s">
        <v>89</v>
      </c>
      <c r="G135" s="235">
        <v>1286</v>
      </c>
      <c r="H135" s="143">
        <v>46087</v>
      </c>
      <c r="I135" s="215">
        <v>1068800000</v>
      </c>
      <c r="J135" s="143">
        <v>46126</v>
      </c>
      <c r="K135" s="144">
        <v>46132</v>
      </c>
      <c r="L135" s="141">
        <v>1755</v>
      </c>
      <c r="M135" s="250">
        <f t="shared" si="18"/>
        <v>19200000</v>
      </c>
      <c r="N135" s="143">
        <v>46134</v>
      </c>
      <c r="O135" s="145">
        <v>46224</v>
      </c>
    </row>
    <row r="136" spans="1:15" x14ac:dyDescent="0.3">
      <c r="A136" s="216">
        <v>523</v>
      </c>
      <c r="B136" s="15" t="s">
        <v>2411</v>
      </c>
      <c r="C136" s="204">
        <v>25650000</v>
      </c>
      <c r="D136" s="103" t="s">
        <v>3292</v>
      </c>
      <c r="E136" s="204">
        <v>1071163111</v>
      </c>
      <c r="F136" s="243" t="s">
        <v>3293</v>
      </c>
      <c r="G136" s="235">
        <v>1285</v>
      </c>
      <c r="H136" s="143">
        <v>46087</v>
      </c>
      <c r="I136" s="205">
        <v>1427850000</v>
      </c>
      <c r="J136" s="143">
        <v>46126</v>
      </c>
      <c r="K136" s="144">
        <v>46128</v>
      </c>
      <c r="L136" s="141">
        <v>1697</v>
      </c>
      <c r="M136" s="250">
        <f>+C136</f>
        <v>25650000</v>
      </c>
      <c r="N136" s="143">
        <v>46136</v>
      </c>
      <c r="O136" s="145">
        <v>46226</v>
      </c>
    </row>
    <row r="137" spans="1:15" x14ac:dyDescent="0.3">
      <c r="A137" s="216">
        <v>524</v>
      </c>
      <c r="B137" s="15" t="s">
        <v>2399</v>
      </c>
      <c r="C137" s="204">
        <v>15900000</v>
      </c>
      <c r="D137" s="103" t="s">
        <v>3298</v>
      </c>
      <c r="E137" s="204">
        <v>1110534545</v>
      </c>
      <c r="F137" s="243" t="s">
        <v>89</v>
      </c>
      <c r="G137" s="235">
        <v>1287</v>
      </c>
      <c r="H137" s="143">
        <v>46087</v>
      </c>
      <c r="I137" s="205">
        <v>885100000</v>
      </c>
      <c r="J137" s="143">
        <v>46126</v>
      </c>
      <c r="K137" s="144">
        <v>46128</v>
      </c>
      <c r="L137" s="141">
        <v>1696</v>
      </c>
      <c r="M137" s="250">
        <f>+C137</f>
        <v>15900000</v>
      </c>
      <c r="N137" s="143">
        <v>46134</v>
      </c>
      <c r="O137" s="145">
        <v>46224</v>
      </c>
    </row>
    <row r="138" spans="1:15" x14ac:dyDescent="0.3">
      <c r="A138" s="216">
        <v>525</v>
      </c>
      <c r="B138" s="15" t="s">
        <v>2698</v>
      </c>
      <c r="C138" s="204">
        <v>12600000</v>
      </c>
      <c r="D138" s="15" t="s">
        <v>3303</v>
      </c>
      <c r="E138" s="215">
        <v>1075251739</v>
      </c>
      <c r="F138" s="243" t="s">
        <v>250</v>
      </c>
      <c r="G138" s="235">
        <v>1289</v>
      </c>
      <c r="H138" s="143">
        <v>46087</v>
      </c>
      <c r="I138" s="205">
        <v>1578150000</v>
      </c>
      <c r="J138" s="143">
        <v>46127</v>
      </c>
      <c r="K138" s="238"/>
      <c r="L138" s="189"/>
      <c r="M138" s="250">
        <f t="shared" ref="M138:M147" si="19">+C138</f>
        <v>12600000</v>
      </c>
      <c r="N138" s="252" t="s">
        <v>891</v>
      </c>
      <c r="O138" s="145" t="s">
        <v>1537</v>
      </c>
    </row>
    <row r="139" spans="1:15" x14ac:dyDescent="0.3">
      <c r="A139" s="216">
        <v>526</v>
      </c>
      <c r="B139" s="15" t="s">
        <v>2705</v>
      </c>
      <c r="C139" s="215">
        <v>12600000</v>
      </c>
      <c r="D139" s="15" t="s">
        <v>3308</v>
      </c>
      <c r="E139" s="215">
        <v>1104545524</v>
      </c>
      <c r="F139" s="243" t="s">
        <v>89</v>
      </c>
      <c r="G139" s="235">
        <v>1289</v>
      </c>
      <c r="H139" s="143">
        <v>46087</v>
      </c>
      <c r="I139" s="205">
        <v>1578150000</v>
      </c>
      <c r="J139" s="143">
        <v>46127</v>
      </c>
      <c r="K139" s="144">
        <v>46128</v>
      </c>
      <c r="L139" s="141">
        <v>1695</v>
      </c>
      <c r="M139" s="250">
        <f t="shared" si="19"/>
        <v>12600000</v>
      </c>
      <c r="N139" s="148">
        <v>46141</v>
      </c>
      <c r="O139" s="145">
        <v>46262</v>
      </c>
    </row>
    <row r="140" spans="1:15" x14ac:dyDescent="0.3">
      <c r="A140" s="216">
        <v>527</v>
      </c>
      <c r="B140" s="15" t="s">
        <v>2710</v>
      </c>
      <c r="C140" s="204">
        <v>12600000</v>
      </c>
      <c r="D140" s="15" t="s">
        <v>3312</v>
      </c>
      <c r="E140" s="215">
        <v>1110523027</v>
      </c>
      <c r="F140" s="243" t="s">
        <v>89</v>
      </c>
      <c r="G140" s="235">
        <v>1289</v>
      </c>
      <c r="H140" s="143">
        <v>46087</v>
      </c>
      <c r="I140" s="205">
        <v>1578150000</v>
      </c>
      <c r="J140" s="143">
        <v>46127</v>
      </c>
      <c r="K140" s="144">
        <v>46128</v>
      </c>
      <c r="L140" s="141">
        <v>1694</v>
      </c>
      <c r="M140" s="250">
        <f t="shared" si="19"/>
        <v>12600000</v>
      </c>
      <c r="N140" s="143">
        <v>46153</v>
      </c>
      <c r="O140" s="145">
        <v>46275</v>
      </c>
    </row>
    <row r="141" spans="1:15" x14ac:dyDescent="0.3">
      <c r="A141" s="216">
        <v>528</v>
      </c>
      <c r="B141" s="15" t="s">
        <v>1789</v>
      </c>
      <c r="C141" s="215">
        <v>21200000</v>
      </c>
      <c r="D141" s="15" t="s">
        <v>3317</v>
      </c>
      <c r="E141" s="215">
        <v>1020722292</v>
      </c>
      <c r="F141" s="240" t="s">
        <v>170</v>
      </c>
      <c r="G141" s="235">
        <v>1287</v>
      </c>
      <c r="H141" s="143">
        <v>46087</v>
      </c>
      <c r="I141" s="215">
        <v>885100000</v>
      </c>
      <c r="J141" s="143">
        <v>46127</v>
      </c>
      <c r="K141" s="144">
        <v>46128</v>
      </c>
      <c r="L141" s="141">
        <v>1693</v>
      </c>
      <c r="M141" s="250">
        <f t="shared" si="19"/>
        <v>21200000</v>
      </c>
      <c r="N141" s="143">
        <v>46136</v>
      </c>
      <c r="O141" s="145">
        <v>46257</v>
      </c>
    </row>
    <row r="142" spans="1:15" x14ac:dyDescent="0.3">
      <c r="A142" s="216">
        <v>529</v>
      </c>
      <c r="B142" s="15" t="s">
        <v>2721</v>
      </c>
      <c r="C142" s="215">
        <v>25600000</v>
      </c>
      <c r="D142" s="15" t="s">
        <v>3322</v>
      </c>
      <c r="E142" s="215">
        <v>1105671921</v>
      </c>
      <c r="F142" s="243" t="s">
        <v>1274</v>
      </c>
      <c r="G142" s="235">
        <v>1286</v>
      </c>
      <c r="H142" s="143">
        <v>46087</v>
      </c>
      <c r="I142" s="215">
        <v>1068800000</v>
      </c>
      <c r="J142" s="143">
        <v>46127</v>
      </c>
      <c r="K142" s="144">
        <v>46128</v>
      </c>
      <c r="L142" s="141">
        <v>1692</v>
      </c>
      <c r="M142" s="250">
        <f t="shared" si="19"/>
        <v>25600000</v>
      </c>
      <c r="N142" s="143">
        <v>46141</v>
      </c>
      <c r="O142" s="145">
        <v>46262</v>
      </c>
    </row>
    <row r="143" spans="1:15" x14ac:dyDescent="0.3">
      <c r="A143" s="216">
        <v>530</v>
      </c>
      <c r="B143" s="15" t="s">
        <v>2727</v>
      </c>
      <c r="C143" s="215">
        <v>34200000</v>
      </c>
      <c r="D143" s="15" t="s">
        <v>3326</v>
      </c>
      <c r="E143" s="215">
        <v>1000855469</v>
      </c>
      <c r="F143" s="240" t="s">
        <v>170</v>
      </c>
      <c r="G143" s="235">
        <v>1285</v>
      </c>
      <c r="H143" s="143">
        <v>46087</v>
      </c>
      <c r="I143" s="215">
        <v>1427850000</v>
      </c>
      <c r="J143" s="143">
        <v>46127</v>
      </c>
      <c r="K143" s="144"/>
      <c r="L143" s="141"/>
      <c r="M143" s="250">
        <f t="shared" si="19"/>
        <v>34200000</v>
      </c>
      <c r="N143" s="143"/>
      <c r="O143" s="145" t="s">
        <v>1537</v>
      </c>
    </row>
    <row r="144" spans="1:15" x14ac:dyDescent="0.3">
      <c r="A144" s="216">
        <v>531</v>
      </c>
      <c r="B144" s="15" t="s">
        <v>2732</v>
      </c>
      <c r="C144" s="215">
        <v>9450000</v>
      </c>
      <c r="D144" s="15" t="s">
        <v>3330</v>
      </c>
      <c r="E144" s="215">
        <v>1234641962</v>
      </c>
      <c r="F144" s="243" t="s">
        <v>89</v>
      </c>
      <c r="G144" s="235">
        <v>1289</v>
      </c>
      <c r="H144" s="143">
        <v>46087</v>
      </c>
      <c r="I144" s="205">
        <v>1578150000</v>
      </c>
      <c r="J144" s="143">
        <v>46127</v>
      </c>
      <c r="K144" s="144">
        <v>46129</v>
      </c>
      <c r="L144" s="141">
        <v>1730</v>
      </c>
      <c r="M144" s="250">
        <f t="shared" si="19"/>
        <v>9450000</v>
      </c>
      <c r="N144" s="143">
        <v>46140</v>
      </c>
      <c r="O144" s="145">
        <v>46230</v>
      </c>
    </row>
    <row r="145" spans="1:15" x14ac:dyDescent="0.3">
      <c r="A145" s="216">
        <v>532</v>
      </c>
      <c r="B145" s="15" t="s">
        <v>2732</v>
      </c>
      <c r="C145" s="215">
        <v>9450000</v>
      </c>
      <c r="D145" s="15" t="s">
        <v>3336</v>
      </c>
      <c r="E145" s="215">
        <v>6782974</v>
      </c>
      <c r="F145" s="243" t="s">
        <v>170</v>
      </c>
      <c r="G145" s="235">
        <v>1289</v>
      </c>
      <c r="H145" s="143">
        <v>46087</v>
      </c>
      <c r="I145" s="205">
        <v>1578150000</v>
      </c>
      <c r="J145" s="143">
        <v>46127</v>
      </c>
      <c r="K145" s="144">
        <v>46129</v>
      </c>
      <c r="L145" s="141">
        <v>1731</v>
      </c>
      <c r="M145" s="250">
        <f t="shared" si="19"/>
        <v>9450000</v>
      </c>
      <c r="N145" s="143">
        <v>46136</v>
      </c>
      <c r="O145" s="145">
        <v>46226</v>
      </c>
    </row>
    <row r="146" spans="1:15" x14ac:dyDescent="0.3">
      <c r="A146" s="216">
        <v>533</v>
      </c>
      <c r="B146" s="15" t="s">
        <v>2732</v>
      </c>
      <c r="C146" s="215">
        <v>9450000</v>
      </c>
      <c r="D146" s="15" t="s">
        <v>3341</v>
      </c>
      <c r="E146" s="215">
        <v>1118028616</v>
      </c>
      <c r="F146" s="243" t="s">
        <v>89</v>
      </c>
      <c r="G146" s="235">
        <v>1289</v>
      </c>
      <c r="H146" s="143">
        <v>46087</v>
      </c>
      <c r="I146" s="205">
        <v>1578150000</v>
      </c>
      <c r="J146" s="143">
        <v>46127</v>
      </c>
      <c r="K146" s="144">
        <v>46129</v>
      </c>
      <c r="L146" s="141">
        <v>1732</v>
      </c>
      <c r="M146" s="250">
        <f t="shared" si="19"/>
        <v>9450000</v>
      </c>
      <c r="N146" s="143">
        <v>46136</v>
      </c>
      <c r="O146" s="145">
        <v>46226</v>
      </c>
    </row>
    <row r="147" spans="1:15" x14ac:dyDescent="0.3">
      <c r="A147" s="216">
        <v>534</v>
      </c>
      <c r="B147" s="15" t="s">
        <v>2757</v>
      </c>
      <c r="C147" s="215">
        <v>19200000</v>
      </c>
      <c r="D147" s="213" t="s">
        <v>3345</v>
      </c>
      <c r="E147" s="215">
        <v>1110513560</v>
      </c>
      <c r="F147" s="243" t="s">
        <v>89</v>
      </c>
      <c r="G147" s="235">
        <v>1286</v>
      </c>
      <c r="H147" s="143">
        <v>46087</v>
      </c>
      <c r="I147" s="215">
        <v>1068800000</v>
      </c>
      <c r="J147" s="143">
        <v>46127</v>
      </c>
      <c r="K147" s="144">
        <v>46129</v>
      </c>
      <c r="L147" s="141">
        <v>1737</v>
      </c>
      <c r="M147" s="250">
        <f t="shared" si="19"/>
        <v>19200000</v>
      </c>
      <c r="N147" s="143">
        <v>46141</v>
      </c>
      <c r="O147" s="145">
        <v>46231</v>
      </c>
    </row>
    <row r="148" spans="1:15" x14ac:dyDescent="0.3">
      <c r="A148" s="216">
        <v>535</v>
      </c>
      <c r="B148" s="15" t="s">
        <v>2411</v>
      </c>
      <c r="C148" s="204">
        <v>25650000</v>
      </c>
      <c r="D148" s="103" t="s">
        <v>3350</v>
      </c>
      <c r="E148" s="204">
        <v>1075296911</v>
      </c>
      <c r="F148" s="243" t="s">
        <v>250</v>
      </c>
      <c r="G148" s="235">
        <v>1285</v>
      </c>
      <c r="H148" s="143">
        <v>46087</v>
      </c>
      <c r="I148" s="205">
        <v>1427850000</v>
      </c>
      <c r="J148" s="143">
        <v>46127</v>
      </c>
      <c r="K148" s="144">
        <v>46129</v>
      </c>
      <c r="L148" s="141">
        <v>1735</v>
      </c>
      <c r="M148" s="250">
        <f>+C148</f>
        <v>25650000</v>
      </c>
      <c r="N148" s="143">
        <v>46146</v>
      </c>
      <c r="O148" s="145">
        <v>46237</v>
      </c>
    </row>
    <row r="149" spans="1:15" x14ac:dyDescent="0.3">
      <c r="A149" s="216">
        <v>536</v>
      </c>
      <c r="B149" s="15" t="s">
        <v>2399</v>
      </c>
      <c r="C149" s="204">
        <v>15900000</v>
      </c>
      <c r="D149" s="103" t="s">
        <v>3355</v>
      </c>
      <c r="E149" s="204">
        <v>65632594</v>
      </c>
      <c r="F149" s="243" t="s">
        <v>89</v>
      </c>
      <c r="G149" s="235">
        <v>1287</v>
      </c>
      <c r="H149" s="143">
        <v>46087</v>
      </c>
      <c r="I149" s="205">
        <v>885100000</v>
      </c>
      <c r="J149" s="143">
        <v>46127</v>
      </c>
      <c r="K149" s="144">
        <v>46129</v>
      </c>
      <c r="L149" s="141">
        <v>1733</v>
      </c>
      <c r="M149" s="250">
        <f>+C149</f>
        <v>15900000</v>
      </c>
      <c r="N149" s="143">
        <v>46136</v>
      </c>
      <c r="O149" s="145">
        <v>46226</v>
      </c>
    </row>
    <row r="150" spans="1:15" x14ac:dyDescent="0.3">
      <c r="A150" s="209">
        <v>537</v>
      </c>
      <c r="B150" s="142" t="s">
        <v>5167</v>
      </c>
      <c r="C150" s="204">
        <v>12792600</v>
      </c>
      <c r="D150" s="103" t="s">
        <v>1335</v>
      </c>
      <c r="E150" s="204">
        <v>1110472406</v>
      </c>
      <c r="F150" s="243" t="s">
        <v>89</v>
      </c>
      <c r="G150" s="235">
        <v>1436</v>
      </c>
      <c r="H150" s="143">
        <v>46125</v>
      </c>
      <c r="I150" s="204">
        <f t="shared" ref="I150" si="20">+C150</f>
        <v>12792600</v>
      </c>
      <c r="J150" s="143">
        <v>46129</v>
      </c>
      <c r="K150" s="144">
        <v>46132</v>
      </c>
      <c r="L150" s="141">
        <v>1756</v>
      </c>
      <c r="M150" s="250">
        <f t="shared" ref="M150" si="21">+C150</f>
        <v>12792600</v>
      </c>
      <c r="N150" s="143">
        <v>46143</v>
      </c>
      <c r="O150" s="145">
        <v>46233</v>
      </c>
    </row>
    <row r="151" spans="1:15" x14ac:dyDescent="0.3">
      <c r="A151" s="216">
        <v>538</v>
      </c>
      <c r="B151" s="213" t="s">
        <v>3361</v>
      </c>
      <c r="C151" s="204">
        <v>6396300</v>
      </c>
      <c r="D151" s="213" t="s">
        <v>3363</v>
      </c>
      <c r="E151" s="285">
        <v>1110577637</v>
      </c>
      <c r="F151" s="243" t="s">
        <v>89</v>
      </c>
      <c r="G151" s="235">
        <v>1451</v>
      </c>
      <c r="H151" s="143">
        <v>46127</v>
      </c>
      <c r="I151" s="205">
        <f>+C151</f>
        <v>6396300</v>
      </c>
      <c r="J151" s="143">
        <v>46129</v>
      </c>
      <c r="K151" s="144">
        <v>46129</v>
      </c>
      <c r="L151" s="141">
        <v>1734</v>
      </c>
      <c r="M151" s="250">
        <f>+I151</f>
        <v>6396300</v>
      </c>
      <c r="N151" s="143">
        <v>46146</v>
      </c>
      <c r="O151" s="145">
        <v>46237</v>
      </c>
    </row>
    <row r="152" spans="1:15" x14ac:dyDescent="0.3">
      <c r="A152" s="216">
        <v>539</v>
      </c>
      <c r="B152" s="15" t="s">
        <v>1557</v>
      </c>
      <c r="C152" s="204">
        <v>10350000</v>
      </c>
      <c r="D152" s="284" t="s">
        <v>3368</v>
      </c>
      <c r="E152" s="204">
        <v>1110060527</v>
      </c>
      <c r="F152" s="243" t="s">
        <v>89</v>
      </c>
      <c r="G152" s="235">
        <v>1295</v>
      </c>
      <c r="H152" s="143">
        <v>46087</v>
      </c>
      <c r="I152" s="205">
        <v>703800000</v>
      </c>
      <c r="J152" s="143">
        <v>46129</v>
      </c>
      <c r="K152" s="144">
        <v>46132</v>
      </c>
      <c r="L152" s="141">
        <v>1757</v>
      </c>
      <c r="M152" s="250">
        <f t="shared" ref="M152:M159" si="22">+C152</f>
        <v>10350000</v>
      </c>
      <c r="N152" s="143">
        <v>46136</v>
      </c>
      <c r="O152" s="145">
        <v>46226</v>
      </c>
    </row>
    <row r="153" spans="1:15" x14ac:dyDescent="0.3">
      <c r="A153" s="216">
        <v>540</v>
      </c>
      <c r="B153" s="15" t="s">
        <v>2757</v>
      </c>
      <c r="C153" s="215">
        <v>19200000</v>
      </c>
      <c r="D153" s="213" t="s">
        <v>3373</v>
      </c>
      <c r="E153" s="215">
        <v>1233498204</v>
      </c>
      <c r="F153" s="240" t="s">
        <v>170</v>
      </c>
      <c r="G153" s="235">
        <v>1286</v>
      </c>
      <c r="H153" s="143">
        <v>46087</v>
      </c>
      <c r="I153" s="215">
        <v>1068800000</v>
      </c>
      <c r="J153" s="143">
        <v>46129</v>
      </c>
      <c r="K153" s="144">
        <v>46132</v>
      </c>
      <c r="L153" s="141">
        <v>1758</v>
      </c>
      <c r="M153" s="250">
        <f t="shared" si="22"/>
        <v>19200000</v>
      </c>
      <c r="N153" s="143">
        <v>46135</v>
      </c>
      <c r="O153" s="145">
        <v>46225</v>
      </c>
    </row>
    <row r="154" spans="1:15" x14ac:dyDescent="0.3">
      <c r="A154" s="209">
        <v>541</v>
      </c>
      <c r="B154" s="142" t="s">
        <v>1323</v>
      </c>
      <c r="C154" s="204">
        <v>16500000</v>
      </c>
      <c r="D154" s="142" t="s">
        <v>3379</v>
      </c>
      <c r="E154" s="210">
        <v>38361325</v>
      </c>
      <c r="F154" s="243" t="s">
        <v>89</v>
      </c>
      <c r="G154" s="235">
        <v>1192</v>
      </c>
      <c r="H154" s="143">
        <v>46045</v>
      </c>
      <c r="I154" s="204">
        <f t="shared" ref="I154" si="23">+C154</f>
        <v>16500000</v>
      </c>
      <c r="J154" s="143">
        <v>46132</v>
      </c>
      <c r="K154" s="144">
        <v>46133</v>
      </c>
      <c r="L154" s="141">
        <v>1772</v>
      </c>
      <c r="M154" s="250">
        <f t="shared" si="22"/>
        <v>16500000</v>
      </c>
      <c r="N154" s="143">
        <v>46136</v>
      </c>
      <c r="O154" s="145">
        <v>46226</v>
      </c>
    </row>
    <row r="155" spans="1:15" x14ac:dyDescent="0.3">
      <c r="A155" s="216">
        <v>542</v>
      </c>
      <c r="B155" s="15" t="s">
        <v>2732</v>
      </c>
      <c r="C155" s="215">
        <v>9450000</v>
      </c>
      <c r="D155" s="15" t="s">
        <v>3383</v>
      </c>
      <c r="E155" s="215">
        <v>1106633293</v>
      </c>
      <c r="F155" s="243" t="s">
        <v>89</v>
      </c>
      <c r="G155" s="235">
        <v>1289</v>
      </c>
      <c r="H155" s="143">
        <v>46087</v>
      </c>
      <c r="I155" s="205">
        <v>1578150000</v>
      </c>
      <c r="J155" s="143">
        <v>46127</v>
      </c>
      <c r="K155" s="144">
        <v>46134</v>
      </c>
      <c r="L155" s="141">
        <v>1784</v>
      </c>
      <c r="M155" s="250">
        <f t="shared" si="22"/>
        <v>9450000</v>
      </c>
      <c r="N155" s="143">
        <v>46139</v>
      </c>
      <c r="O155" s="145">
        <v>46229</v>
      </c>
    </row>
    <row r="156" spans="1:15" x14ac:dyDescent="0.3">
      <c r="A156" s="216">
        <v>543</v>
      </c>
      <c r="B156" s="15" t="s">
        <v>2732</v>
      </c>
      <c r="C156" s="215">
        <v>9450000</v>
      </c>
      <c r="D156" s="15" t="s">
        <v>3388</v>
      </c>
      <c r="E156" s="215">
        <v>1110483515</v>
      </c>
      <c r="F156" s="243" t="s">
        <v>89</v>
      </c>
      <c r="G156" s="235">
        <v>1289</v>
      </c>
      <c r="H156" s="143">
        <v>46087</v>
      </c>
      <c r="I156" s="205">
        <v>1578150000</v>
      </c>
      <c r="J156" s="143">
        <v>46127</v>
      </c>
      <c r="K156" s="144">
        <v>46134</v>
      </c>
      <c r="L156" s="141">
        <v>1783</v>
      </c>
      <c r="M156" s="250">
        <f t="shared" si="22"/>
        <v>9450000</v>
      </c>
      <c r="N156" s="143">
        <v>46139</v>
      </c>
      <c r="O156" s="145">
        <v>46229</v>
      </c>
    </row>
    <row r="157" spans="1:15" x14ac:dyDescent="0.3">
      <c r="A157" s="216">
        <v>544</v>
      </c>
      <c r="B157" s="15" t="s">
        <v>2732</v>
      </c>
      <c r="C157" s="215">
        <v>9450000</v>
      </c>
      <c r="D157" s="15" t="s">
        <v>3392</v>
      </c>
      <c r="E157" s="215">
        <v>1110601478</v>
      </c>
      <c r="F157" s="243" t="s">
        <v>89</v>
      </c>
      <c r="G157" s="235">
        <v>1289</v>
      </c>
      <c r="H157" s="143">
        <v>46087</v>
      </c>
      <c r="I157" s="205">
        <v>1578150000</v>
      </c>
      <c r="J157" s="143">
        <v>46127</v>
      </c>
      <c r="K157" s="144">
        <v>46134</v>
      </c>
      <c r="L157" s="141">
        <v>1785</v>
      </c>
      <c r="M157" s="250">
        <f t="shared" si="22"/>
        <v>9450000</v>
      </c>
      <c r="N157" s="143">
        <v>46139</v>
      </c>
      <c r="O157" s="145">
        <v>46229</v>
      </c>
    </row>
    <row r="158" spans="1:15" x14ac:dyDescent="0.3">
      <c r="A158" s="216">
        <v>545</v>
      </c>
      <c r="B158" s="15" t="s">
        <v>2399</v>
      </c>
      <c r="C158" s="204">
        <v>15900000</v>
      </c>
      <c r="D158" s="103" t="s">
        <v>3397</v>
      </c>
      <c r="E158" s="204">
        <v>1110582481</v>
      </c>
      <c r="F158" s="243" t="s">
        <v>89</v>
      </c>
      <c r="G158" s="235">
        <v>1287</v>
      </c>
      <c r="H158" s="143">
        <v>46087</v>
      </c>
      <c r="I158" s="205">
        <v>885100000</v>
      </c>
      <c r="J158" s="143">
        <v>46127</v>
      </c>
      <c r="K158" s="144">
        <v>46134</v>
      </c>
      <c r="L158" s="141">
        <v>1782</v>
      </c>
      <c r="M158" s="250">
        <f>+C158</f>
        <v>15900000</v>
      </c>
      <c r="N158" s="143">
        <v>46139</v>
      </c>
      <c r="O158" s="145">
        <v>46229</v>
      </c>
    </row>
    <row r="159" spans="1:15" x14ac:dyDescent="0.3">
      <c r="A159" s="216">
        <v>546</v>
      </c>
      <c r="B159" s="15" t="s">
        <v>2757</v>
      </c>
      <c r="C159" s="215">
        <v>19200000</v>
      </c>
      <c r="D159" s="213" t="s">
        <v>3402</v>
      </c>
      <c r="E159" s="215">
        <v>36294655</v>
      </c>
      <c r="F159" s="243" t="s">
        <v>3403</v>
      </c>
      <c r="G159" s="235">
        <v>1286</v>
      </c>
      <c r="H159" s="143">
        <v>46087</v>
      </c>
      <c r="I159" s="215">
        <v>1068800000</v>
      </c>
      <c r="J159" s="143">
        <v>46127</v>
      </c>
      <c r="K159" s="144">
        <v>46135</v>
      </c>
      <c r="L159" s="141">
        <v>1798</v>
      </c>
      <c r="M159" s="250">
        <f t="shared" si="22"/>
        <v>19200000</v>
      </c>
      <c r="N159" s="143">
        <v>46139</v>
      </c>
      <c r="O159" s="145">
        <v>46229</v>
      </c>
    </row>
    <row r="160" spans="1:15" x14ac:dyDescent="0.3">
      <c r="A160" s="216">
        <v>547</v>
      </c>
      <c r="B160" s="15" t="s">
        <v>2411</v>
      </c>
      <c r="C160" s="204">
        <v>25650000</v>
      </c>
      <c r="D160" s="103" t="s">
        <v>3408</v>
      </c>
      <c r="E160" s="204">
        <v>10154602478</v>
      </c>
      <c r="F160" s="243" t="s">
        <v>170</v>
      </c>
      <c r="G160" s="235">
        <v>1285</v>
      </c>
      <c r="H160" s="143">
        <v>46087</v>
      </c>
      <c r="I160" s="205">
        <v>1427850000</v>
      </c>
      <c r="J160" s="143">
        <v>46127</v>
      </c>
      <c r="K160" s="144">
        <v>46134</v>
      </c>
      <c r="L160" s="141">
        <v>1781</v>
      </c>
      <c r="M160" s="250">
        <f>+C160</f>
        <v>25650000</v>
      </c>
      <c r="N160" s="143">
        <v>46139</v>
      </c>
      <c r="O160" s="145">
        <v>46229</v>
      </c>
    </row>
    <row r="161" spans="1:15" x14ac:dyDescent="0.3">
      <c r="A161" s="216">
        <v>548</v>
      </c>
      <c r="B161" s="15" t="s">
        <v>2732</v>
      </c>
      <c r="C161" s="215">
        <v>9450000</v>
      </c>
      <c r="D161" s="15" t="s">
        <v>3413</v>
      </c>
      <c r="E161" s="215">
        <v>1022369651</v>
      </c>
      <c r="F161" s="243" t="s">
        <v>170</v>
      </c>
      <c r="G161" s="235">
        <v>1289</v>
      </c>
      <c r="H161" s="143">
        <v>46087</v>
      </c>
      <c r="I161" s="205">
        <v>1578150000</v>
      </c>
      <c r="J161" s="143">
        <v>46127</v>
      </c>
      <c r="K161" s="144">
        <v>46134</v>
      </c>
      <c r="L161" s="141">
        <v>1777</v>
      </c>
      <c r="M161" s="250">
        <f t="shared" ref="M161:M163" si="24">+C161</f>
        <v>9450000</v>
      </c>
      <c r="N161" s="143">
        <v>46139</v>
      </c>
      <c r="O161" s="145">
        <v>46229</v>
      </c>
    </row>
    <row r="162" spans="1:15" x14ac:dyDescent="0.3">
      <c r="A162" s="216">
        <v>549</v>
      </c>
      <c r="B162" s="15" t="s">
        <v>2732</v>
      </c>
      <c r="C162" s="215">
        <v>9450000</v>
      </c>
      <c r="D162" s="15" t="s">
        <v>3418</v>
      </c>
      <c r="E162" s="215">
        <v>1022350554</v>
      </c>
      <c r="F162" s="243" t="s">
        <v>170</v>
      </c>
      <c r="G162" s="235">
        <v>1289</v>
      </c>
      <c r="H162" s="143">
        <v>46087</v>
      </c>
      <c r="I162" s="205">
        <v>1578150000</v>
      </c>
      <c r="J162" s="143">
        <v>46127</v>
      </c>
      <c r="K162" s="144">
        <v>46134</v>
      </c>
      <c r="L162" s="141">
        <v>1776</v>
      </c>
      <c r="M162" s="250">
        <f t="shared" si="24"/>
        <v>9450000</v>
      </c>
      <c r="N162" s="143">
        <v>46139</v>
      </c>
      <c r="O162" s="145">
        <v>46229</v>
      </c>
    </row>
    <row r="163" spans="1:15" x14ac:dyDescent="0.3">
      <c r="A163" s="216">
        <v>550</v>
      </c>
      <c r="B163" s="15" t="s">
        <v>2732</v>
      </c>
      <c r="C163" s="215">
        <v>9450000</v>
      </c>
      <c r="D163" s="15" t="s">
        <v>3423</v>
      </c>
      <c r="E163" s="215">
        <v>1073701160</v>
      </c>
      <c r="F163" s="243" t="s">
        <v>200</v>
      </c>
      <c r="G163" s="235">
        <v>1289</v>
      </c>
      <c r="H163" s="143">
        <v>46087</v>
      </c>
      <c r="I163" s="205">
        <v>1578150000</v>
      </c>
      <c r="J163" s="143">
        <v>46127</v>
      </c>
      <c r="K163" s="144">
        <v>46135</v>
      </c>
      <c r="L163" s="141">
        <v>1789</v>
      </c>
      <c r="M163" s="250">
        <f t="shared" si="24"/>
        <v>9450000</v>
      </c>
      <c r="N163" s="143">
        <v>46139</v>
      </c>
      <c r="O163" s="145">
        <v>46229</v>
      </c>
    </row>
    <row r="164" spans="1:15" x14ac:dyDescent="0.3">
      <c r="A164" s="216">
        <v>551</v>
      </c>
      <c r="B164" s="15" t="s">
        <v>2411</v>
      </c>
      <c r="C164" s="204">
        <v>25650000</v>
      </c>
      <c r="D164" s="103" t="s">
        <v>3427</v>
      </c>
      <c r="E164" s="204">
        <v>1140897736</v>
      </c>
      <c r="F164" s="243" t="s">
        <v>1108</v>
      </c>
      <c r="G164" s="235">
        <v>1285</v>
      </c>
      <c r="H164" s="143">
        <v>46087</v>
      </c>
      <c r="I164" s="205">
        <v>1427850000</v>
      </c>
      <c r="J164" s="143">
        <v>46127</v>
      </c>
      <c r="K164" s="144">
        <v>46135</v>
      </c>
      <c r="L164" s="141">
        <v>1780</v>
      </c>
      <c r="M164" s="250">
        <f>+C164</f>
        <v>25650000</v>
      </c>
      <c r="N164" s="143">
        <v>46139</v>
      </c>
      <c r="O164" s="145">
        <v>46229</v>
      </c>
    </row>
    <row r="165" spans="1:15" x14ac:dyDescent="0.3">
      <c r="A165" s="216">
        <v>552</v>
      </c>
      <c r="B165" s="15" t="s">
        <v>2399</v>
      </c>
      <c r="C165" s="204">
        <v>15900000</v>
      </c>
      <c r="D165" s="103" t="s">
        <v>3432</v>
      </c>
      <c r="E165" s="204">
        <v>1234638072</v>
      </c>
      <c r="F165" s="243" t="s">
        <v>89</v>
      </c>
      <c r="G165" s="235">
        <v>1287</v>
      </c>
      <c r="H165" s="143">
        <v>46087</v>
      </c>
      <c r="I165" s="205">
        <v>885100000</v>
      </c>
      <c r="J165" s="143">
        <v>46127</v>
      </c>
      <c r="K165" s="144">
        <v>46139</v>
      </c>
      <c r="L165" s="141">
        <v>1811</v>
      </c>
      <c r="M165" s="250">
        <f>+C165</f>
        <v>15900000</v>
      </c>
      <c r="N165" s="143">
        <v>46146</v>
      </c>
      <c r="O165" s="145">
        <v>46237</v>
      </c>
    </row>
    <row r="166" spans="1:15" x14ac:dyDescent="0.3">
      <c r="A166" s="216">
        <v>553</v>
      </c>
      <c r="B166" s="15" t="s">
        <v>2757</v>
      </c>
      <c r="C166" s="215">
        <v>19200000</v>
      </c>
      <c r="D166" s="213" t="s">
        <v>3437</v>
      </c>
      <c r="E166" s="215" t="s">
        <v>3438</v>
      </c>
      <c r="F166" s="243" t="s">
        <v>240</v>
      </c>
      <c r="G166" s="235">
        <v>1286</v>
      </c>
      <c r="H166" s="143">
        <v>46087</v>
      </c>
      <c r="I166" s="215">
        <v>1068800000</v>
      </c>
      <c r="J166" s="143">
        <v>46127</v>
      </c>
      <c r="K166" s="144">
        <v>46138</v>
      </c>
      <c r="L166" s="141">
        <v>1795</v>
      </c>
      <c r="M166" s="250">
        <f t="shared" ref="M166:M169" si="25">+C166</f>
        <v>19200000</v>
      </c>
      <c r="N166" s="143">
        <v>46146</v>
      </c>
      <c r="O166" s="145">
        <v>46237</v>
      </c>
    </row>
    <row r="167" spans="1:15" x14ac:dyDescent="0.3">
      <c r="A167" s="216">
        <v>554</v>
      </c>
      <c r="B167" s="15" t="s">
        <v>2732</v>
      </c>
      <c r="C167" s="215">
        <v>9450000</v>
      </c>
      <c r="D167" s="15" t="s">
        <v>3443</v>
      </c>
      <c r="E167" s="215">
        <v>1110466545</v>
      </c>
      <c r="F167" s="243" t="s">
        <v>89</v>
      </c>
      <c r="G167" s="235">
        <v>1289</v>
      </c>
      <c r="H167" s="143">
        <v>46087</v>
      </c>
      <c r="I167" s="205">
        <v>1578150000</v>
      </c>
      <c r="J167" s="143">
        <v>46127</v>
      </c>
      <c r="K167" s="144">
        <v>46134</v>
      </c>
      <c r="L167" s="141">
        <v>1774</v>
      </c>
      <c r="M167" s="250">
        <f t="shared" si="25"/>
        <v>9450000</v>
      </c>
      <c r="N167" s="143">
        <v>46142</v>
      </c>
      <c r="O167" s="145">
        <v>46232</v>
      </c>
    </row>
    <row r="168" spans="1:15" x14ac:dyDescent="0.3">
      <c r="A168" s="216">
        <v>555</v>
      </c>
      <c r="B168" s="15" t="s">
        <v>2732</v>
      </c>
      <c r="C168" s="215">
        <v>9450000</v>
      </c>
      <c r="D168" s="15" t="s">
        <v>3449</v>
      </c>
      <c r="E168" s="215">
        <v>1110497567</v>
      </c>
      <c r="F168" s="243" t="s">
        <v>89</v>
      </c>
      <c r="G168" s="235">
        <v>1289</v>
      </c>
      <c r="H168" s="143">
        <v>46087</v>
      </c>
      <c r="I168" s="205">
        <v>1578150000</v>
      </c>
      <c r="J168" s="143">
        <v>46127</v>
      </c>
      <c r="K168" s="144">
        <v>46134</v>
      </c>
      <c r="L168" s="141">
        <v>1775</v>
      </c>
      <c r="M168" s="250">
        <f t="shared" si="25"/>
        <v>9450000</v>
      </c>
      <c r="N168" s="143">
        <v>46146</v>
      </c>
      <c r="O168" s="145">
        <v>46237</v>
      </c>
    </row>
    <row r="169" spans="1:15" x14ac:dyDescent="0.3">
      <c r="A169" s="216">
        <v>556</v>
      </c>
      <c r="B169" s="15" t="s">
        <v>2732</v>
      </c>
      <c r="C169" s="215">
        <v>9450000</v>
      </c>
      <c r="D169" s="15" t="s">
        <v>3453</v>
      </c>
      <c r="E169" s="215">
        <v>1007142111</v>
      </c>
      <c r="F169" s="243" t="s">
        <v>3454</v>
      </c>
      <c r="G169" s="235">
        <v>1289</v>
      </c>
      <c r="H169" s="143">
        <v>46087</v>
      </c>
      <c r="I169" s="205">
        <v>1578150000</v>
      </c>
      <c r="J169" s="143">
        <v>46127</v>
      </c>
      <c r="K169" s="144">
        <v>46134</v>
      </c>
      <c r="L169" s="141">
        <v>1778</v>
      </c>
      <c r="M169" s="250">
        <f t="shared" si="25"/>
        <v>9450000</v>
      </c>
      <c r="N169" s="143">
        <v>46147</v>
      </c>
      <c r="O169" s="145">
        <v>46238</v>
      </c>
    </row>
    <row r="170" spans="1:15" x14ac:dyDescent="0.3">
      <c r="A170" s="216">
        <v>557</v>
      </c>
      <c r="B170" s="15" t="s">
        <v>2411</v>
      </c>
      <c r="C170" s="204">
        <v>25650000</v>
      </c>
      <c r="D170" s="103" t="s">
        <v>3458</v>
      </c>
      <c r="E170" s="204">
        <v>1018455273</v>
      </c>
      <c r="F170" s="240" t="s">
        <v>170</v>
      </c>
      <c r="G170" s="235">
        <v>1285</v>
      </c>
      <c r="H170" s="143">
        <v>46087</v>
      </c>
      <c r="I170" s="205">
        <v>1427850000</v>
      </c>
      <c r="J170" s="143">
        <v>46127</v>
      </c>
      <c r="K170" s="144">
        <v>46134</v>
      </c>
      <c r="L170" s="141">
        <v>1779</v>
      </c>
      <c r="M170" s="250">
        <f>+C170</f>
        <v>25650000</v>
      </c>
      <c r="N170" s="143">
        <v>46146</v>
      </c>
      <c r="O170" s="145">
        <v>46237</v>
      </c>
    </row>
    <row r="171" spans="1:15" x14ac:dyDescent="0.3">
      <c r="A171" s="216">
        <v>558</v>
      </c>
      <c r="B171" s="15" t="s">
        <v>2399</v>
      </c>
      <c r="C171" s="204">
        <v>15900000</v>
      </c>
      <c r="D171" s="103" t="s">
        <v>3463</v>
      </c>
      <c r="E171" s="204">
        <v>1110558822</v>
      </c>
      <c r="F171" s="243" t="s">
        <v>89</v>
      </c>
      <c r="G171" s="235">
        <v>1287</v>
      </c>
      <c r="H171" s="143">
        <v>46087</v>
      </c>
      <c r="I171" s="205">
        <v>885100000</v>
      </c>
      <c r="J171" s="143">
        <v>46127</v>
      </c>
      <c r="K171" s="144">
        <v>46135</v>
      </c>
      <c r="L171" s="141">
        <v>1797</v>
      </c>
      <c r="M171" s="250">
        <f>+C171</f>
        <v>15900000</v>
      </c>
      <c r="N171" s="143">
        <v>46146</v>
      </c>
      <c r="O171" s="145">
        <v>46237</v>
      </c>
    </row>
    <row r="172" spans="1:15" x14ac:dyDescent="0.3">
      <c r="A172" s="216">
        <v>559</v>
      </c>
      <c r="B172" s="15" t="s">
        <v>2757</v>
      </c>
      <c r="C172" s="215">
        <v>19200000</v>
      </c>
      <c r="D172" s="213" t="s">
        <v>3468</v>
      </c>
      <c r="E172" s="215">
        <v>1001315245</v>
      </c>
      <c r="F172" s="243" t="s">
        <v>1797</v>
      </c>
      <c r="G172" s="235">
        <v>1286</v>
      </c>
      <c r="H172" s="143">
        <v>46087</v>
      </c>
      <c r="I172" s="215">
        <v>1068800000</v>
      </c>
      <c r="J172" s="143">
        <v>46127</v>
      </c>
      <c r="K172" s="238"/>
      <c r="L172" s="189"/>
      <c r="M172" s="250">
        <f t="shared" ref="M172:M175" si="26">+C172</f>
        <v>19200000</v>
      </c>
      <c r="N172" s="252" t="s">
        <v>891</v>
      </c>
      <c r="O172" s="145" t="s">
        <v>892</v>
      </c>
    </row>
    <row r="173" spans="1:15" x14ac:dyDescent="0.3">
      <c r="A173" s="216">
        <v>560</v>
      </c>
      <c r="B173" s="15" t="s">
        <v>2732</v>
      </c>
      <c r="C173" s="215">
        <v>9450000</v>
      </c>
      <c r="D173" s="15" t="s">
        <v>3472</v>
      </c>
      <c r="E173" s="215">
        <v>28868801</v>
      </c>
      <c r="F173" s="243" t="s">
        <v>292</v>
      </c>
      <c r="G173" s="235">
        <v>1289</v>
      </c>
      <c r="H173" s="143">
        <v>46087</v>
      </c>
      <c r="I173" s="205">
        <v>1578150000</v>
      </c>
      <c r="J173" s="143">
        <v>46127</v>
      </c>
      <c r="K173" s="144">
        <v>46135</v>
      </c>
      <c r="L173" s="141">
        <v>1796</v>
      </c>
      <c r="M173" s="250">
        <f t="shared" si="26"/>
        <v>9450000</v>
      </c>
      <c r="N173" s="143">
        <v>46146</v>
      </c>
      <c r="O173" s="145">
        <v>46237</v>
      </c>
    </row>
    <row r="174" spans="1:15" x14ac:dyDescent="0.3">
      <c r="A174" s="216">
        <v>561</v>
      </c>
      <c r="B174" s="15" t="s">
        <v>2732</v>
      </c>
      <c r="C174" s="215">
        <v>9450000</v>
      </c>
      <c r="D174" s="15" t="s">
        <v>3477</v>
      </c>
      <c r="E174" s="215">
        <v>1110572524</v>
      </c>
      <c r="F174" s="243" t="s">
        <v>89</v>
      </c>
      <c r="G174" s="235">
        <v>1289</v>
      </c>
      <c r="H174" s="143">
        <v>46087</v>
      </c>
      <c r="I174" s="205">
        <v>1578150000</v>
      </c>
      <c r="J174" s="143">
        <v>46127</v>
      </c>
      <c r="K174" s="144">
        <v>46136</v>
      </c>
      <c r="L174" s="141">
        <v>1848</v>
      </c>
      <c r="M174" s="250">
        <f t="shared" si="26"/>
        <v>9450000</v>
      </c>
      <c r="N174" s="143">
        <v>46150</v>
      </c>
      <c r="O174" s="145">
        <v>46241</v>
      </c>
    </row>
    <row r="175" spans="1:15" x14ac:dyDescent="0.3">
      <c r="A175" s="216">
        <v>562</v>
      </c>
      <c r="B175" s="15" t="s">
        <v>2732</v>
      </c>
      <c r="C175" s="215">
        <v>9450000</v>
      </c>
      <c r="D175" s="15" t="s">
        <v>3482</v>
      </c>
      <c r="E175" s="215">
        <v>1075214263</v>
      </c>
      <c r="F175" s="243" t="s">
        <v>250</v>
      </c>
      <c r="G175" s="235">
        <v>1289</v>
      </c>
      <c r="H175" s="143">
        <v>46087</v>
      </c>
      <c r="I175" s="205">
        <v>1578150000</v>
      </c>
      <c r="J175" s="143">
        <v>46127</v>
      </c>
      <c r="K175" s="144">
        <v>46136</v>
      </c>
      <c r="L175" s="141">
        <v>1808</v>
      </c>
      <c r="M175" s="250">
        <f t="shared" si="26"/>
        <v>9450000</v>
      </c>
      <c r="N175" s="143">
        <v>46146</v>
      </c>
      <c r="O175" s="145">
        <v>46237</v>
      </c>
    </row>
    <row r="176" spans="1:15" x14ac:dyDescent="0.3">
      <c r="A176" s="216">
        <v>563</v>
      </c>
      <c r="B176" s="15" t="s">
        <v>2399</v>
      </c>
      <c r="C176" s="204">
        <v>15900000</v>
      </c>
      <c r="D176" s="103" t="s">
        <v>3486</v>
      </c>
      <c r="E176" s="204">
        <v>38211832</v>
      </c>
      <c r="F176" s="243" t="s">
        <v>89</v>
      </c>
      <c r="G176" s="235">
        <v>1287</v>
      </c>
      <c r="H176" s="143">
        <v>46087</v>
      </c>
      <c r="I176" s="205">
        <v>885100000</v>
      </c>
      <c r="J176" s="143">
        <v>46127</v>
      </c>
      <c r="K176" s="144">
        <v>46135</v>
      </c>
      <c r="L176" s="141">
        <v>1795</v>
      </c>
      <c r="M176" s="250">
        <f>+C176</f>
        <v>15900000</v>
      </c>
      <c r="N176" s="143">
        <v>46146</v>
      </c>
      <c r="O176" s="145">
        <v>46237</v>
      </c>
    </row>
    <row r="177" spans="1:15" x14ac:dyDescent="0.3">
      <c r="A177" s="216">
        <v>564</v>
      </c>
      <c r="B177" s="15" t="s">
        <v>2757</v>
      </c>
      <c r="C177" s="215">
        <v>19200000</v>
      </c>
      <c r="D177" s="213" t="s">
        <v>3491</v>
      </c>
      <c r="E177" s="215">
        <v>65739277</v>
      </c>
      <c r="F177" s="243" t="s">
        <v>89</v>
      </c>
      <c r="G177" s="235">
        <v>1286</v>
      </c>
      <c r="H177" s="143">
        <v>46087</v>
      </c>
      <c r="I177" s="215">
        <v>1068800000</v>
      </c>
      <c r="J177" s="143">
        <v>46127</v>
      </c>
      <c r="K177" s="144">
        <v>46135</v>
      </c>
      <c r="L177" s="141">
        <v>1794</v>
      </c>
      <c r="M177" s="250">
        <f t="shared" ref="M177" si="27">+C177</f>
        <v>19200000</v>
      </c>
      <c r="N177" s="143">
        <v>46146</v>
      </c>
      <c r="O177" s="145">
        <v>46237</v>
      </c>
    </row>
    <row r="178" spans="1:15" x14ac:dyDescent="0.3">
      <c r="A178" s="216">
        <v>565</v>
      </c>
      <c r="B178" s="15" t="s">
        <v>2411</v>
      </c>
      <c r="C178" s="204">
        <v>25650000</v>
      </c>
      <c r="D178" s="103" t="s">
        <v>3496</v>
      </c>
      <c r="E178" s="204">
        <v>1121832535</v>
      </c>
      <c r="F178" s="243" t="s">
        <v>351</v>
      </c>
      <c r="G178" s="235">
        <v>1285</v>
      </c>
      <c r="H178" s="143">
        <v>46087</v>
      </c>
      <c r="I178" s="205">
        <v>1427850000</v>
      </c>
      <c r="J178" s="143">
        <v>46127</v>
      </c>
      <c r="K178" s="144">
        <v>46135</v>
      </c>
      <c r="L178" s="141">
        <v>1792</v>
      </c>
      <c r="M178" s="250">
        <f>+C178</f>
        <v>25650000</v>
      </c>
      <c r="N178" s="143">
        <v>46146</v>
      </c>
      <c r="O178" s="145">
        <v>46237</v>
      </c>
    </row>
    <row r="179" spans="1:15" x14ac:dyDescent="0.3">
      <c r="A179" s="216">
        <v>566</v>
      </c>
      <c r="B179" s="15" t="s">
        <v>2710</v>
      </c>
      <c r="C179" s="204">
        <v>12600000</v>
      </c>
      <c r="D179" s="15" t="s">
        <v>1892</v>
      </c>
      <c r="E179" s="215">
        <v>38140482</v>
      </c>
      <c r="F179" s="243" t="s">
        <v>89</v>
      </c>
      <c r="G179" s="235">
        <v>1289</v>
      </c>
      <c r="H179" s="143">
        <v>46087</v>
      </c>
      <c r="I179" s="205">
        <v>1578150000</v>
      </c>
      <c r="J179" s="143">
        <v>46127</v>
      </c>
      <c r="K179" s="144">
        <v>46135</v>
      </c>
      <c r="L179" s="141">
        <v>1790</v>
      </c>
      <c r="M179" s="250">
        <f t="shared" ref="M179:M184" si="28">+C179</f>
        <v>12600000</v>
      </c>
      <c r="N179" s="143">
        <v>46146</v>
      </c>
      <c r="O179" s="145">
        <v>46268</v>
      </c>
    </row>
    <row r="180" spans="1:15" x14ac:dyDescent="0.3">
      <c r="A180" s="216">
        <v>567</v>
      </c>
      <c r="B180" s="15" t="s">
        <v>2727</v>
      </c>
      <c r="C180" s="215">
        <v>34200000</v>
      </c>
      <c r="D180" s="15" t="s">
        <v>3506</v>
      </c>
      <c r="E180" s="215">
        <v>1110585970</v>
      </c>
      <c r="F180" s="243" t="s">
        <v>89</v>
      </c>
      <c r="G180" s="235">
        <v>1285</v>
      </c>
      <c r="H180" s="143">
        <v>46087</v>
      </c>
      <c r="I180" s="215">
        <v>1427850000</v>
      </c>
      <c r="J180" s="143">
        <v>46127</v>
      </c>
      <c r="K180" s="144">
        <v>46135</v>
      </c>
      <c r="L180" s="141">
        <v>1791</v>
      </c>
      <c r="M180" s="250">
        <f t="shared" si="28"/>
        <v>34200000</v>
      </c>
      <c r="N180" s="143">
        <v>46139</v>
      </c>
      <c r="O180" s="145">
        <v>46260</v>
      </c>
    </row>
    <row r="181" spans="1:15" x14ac:dyDescent="0.3">
      <c r="A181" s="216">
        <v>568</v>
      </c>
      <c r="B181" s="15" t="s">
        <v>2710</v>
      </c>
      <c r="C181" s="204">
        <v>12600000</v>
      </c>
      <c r="D181" s="15" t="s">
        <v>3511</v>
      </c>
      <c r="E181" s="215">
        <v>1112880070</v>
      </c>
      <c r="F181" s="243" t="s">
        <v>3512</v>
      </c>
      <c r="G181" s="235">
        <v>1289</v>
      </c>
      <c r="H181" s="143">
        <v>46087</v>
      </c>
      <c r="I181" s="205">
        <v>1578150000</v>
      </c>
      <c r="J181" s="143">
        <v>46127</v>
      </c>
      <c r="K181" s="144"/>
      <c r="L181" s="141"/>
      <c r="M181" s="250">
        <f t="shared" si="28"/>
        <v>12600000</v>
      </c>
      <c r="N181" s="143"/>
      <c r="O181" s="145" t="s">
        <v>1537</v>
      </c>
    </row>
    <row r="182" spans="1:15" x14ac:dyDescent="0.3">
      <c r="A182" s="216">
        <v>569</v>
      </c>
      <c r="B182" s="15" t="s">
        <v>2732</v>
      </c>
      <c r="C182" s="215">
        <v>9450000</v>
      </c>
      <c r="D182" s="15" t="s">
        <v>3516</v>
      </c>
      <c r="E182" s="215">
        <v>1005719617</v>
      </c>
      <c r="F182" s="243" t="s">
        <v>89</v>
      </c>
      <c r="G182" s="235">
        <v>1289</v>
      </c>
      <c r="H182" s="143">
        <v>46087</v>
      </c>
      <c r="I182" s="205">
        <v>1578150000</v>
      </c>
      <c r="J182" s="143">
        <v>46127</v>
      </c>
      <c r="K182" s="144">
        <v>46141</v>
      </c>
      <c r="L182" s="141">
        <v>1829</v>
      </c>
      <c r="M182" s="250">
        <f t="shared" si="28"/>
        <v>9450000</v>
      </c>
      <c r="N182" s="143"/>
      <c r="O182" s="145" t="s">
        <v>892</v>
      </c>
    </row>
    <row r="183" spans="1:15" x14ac:dyDescent="0.3">
      <c r="A183" s="216">
        <v>570</v>
      </c>
      <c r="B183" s="15" t="s">
        <v>2732</v>
      </c>
      <c r="C183" s="215">
        <v>9450000</v>
      </c>
      <c r="D183" s="15" t="s">
        <v>3521</v>
      </c>
      <c r="E183" s="215">
        <v>65719058</v>
      </c>
      <c r="F183" s="243" t="s">
        <v>261</v>
      </c>
      <c r="G183" s="235">
        <v>1289</v>
      </c>
      <c r="H183" s="143">
        <v>46087</v>
      </c>
      <c r="I183" s="205">
        <v>1578150000</v>
      </c>
      <c r="J183" s="143">
        <v>46127</v>
      </c>
      <c r="K183" s="238"/>
      <c r="L183" s="189"/>
      <c r="M183" s="250">
        <f t="shared" si="28"/>
        <v>9450000</v>
      </c>
      <c r="N183" s="252" t="s">
        <v>891</v>
      </c>
      <c r="O183" s="145" t="s">
        <v>892</v>
      </c>
    </row>
    <row r="184" spans="1:15" x14ac:dyDescent="0.3">
      <c r="A184" s="216">
        <v>571</v>
      </c>
      <c r="B184" s="15" t="s">
        <v>2732</v>
      </c>
      <c r="C184" s="215">
        <v>9450000</v>
      </c>
      <c r="D184" s="15" t="s">
        <v>3525</v>
      </c>
      <c r="E184" s="215">
        <v>1110565375</v>
      </c>
      <c r="F184" s="243" t="s">
        <v>89</v>
      </c>
      <c r="G184" s="235">
        <v>1289</v>
      </c>
      <c r="H184" s="143">
        <v>46087</v>
      </c>
      <c r="I184" s="205">
        <v>1578150000</v>
      </c>
      <c r="J184" s="143">
        <v>46127</v>
      </c>
      <c r="K184" s="144">
        <v>46139</v>
      </c>
      <c r="L184" s="141">
        <v>1812</v>
      </c>
      <c r="M184" s="250">
        <f t="shared" si="28"/>
        <v>9450000</v>
      </c>
      <c r="N184" s="286">
        <v>46150</v>
      </c>
      <c r="O184" s="145">
        <v>46241</v>
      </c>
    </row>
    <row r="185" spans="1:15" x14ac:dyDescent="0.3">
      <c r="A185" s="216">
        <v>572</v>
      </c>
      <c r="B185" s="15" t="s">
        <v>2399</v>
      </c>
      <c r="C185" s="204">
        <v>15900000</v>
      </c>
      <c r="D185" s="103" t="s">
        <v>1348</v>
      </c>
      <c r="E185" s="204">
        <v>93376768</v>
      </c>
      <c r="F185" s="243" t="s">
        <v>89</v>
      </c>
      <c r="G185" s="235">
        <v>1287</v>
      </c>
      <c r="H185" s="143">
        <v>46087</v>
      </c>
      <c r="I185" s="205">
        <v>885100000</v>
      </c>
      <c r="J185" s="143">
        <v>46127</v>
      </c>
      <c r="K185" s="144">
        <v>46139</v>
      </c>
      <c r="L185" s="141">
        <v>1813</v>
      </c>
      <c r="M185" s="250">
        <f>+C185</f>
        <v>15900000</v>
      </c>
      <c r="N185" s="143">
        <v>46150</v>
      </c>
      <c r="O185" s="145">
        <v>46241</v>
      </c>
    </row>
    <row r="186" spans="1:15" x14ac:dyDescent="0.3">
      <c r="A186" s="216">
        <v>573</v>
      </c>
      <c r="B186" s="15" t="s">
        <v>2757</v>
      </c>
      <c r="C186" s="215">
        <v>19200000</v>
      </c>
      <c r="D186" s="213" t="s">
        <v>3533</v>
      </c>
      <c r="E186" s="215">
        <v>28868644</v>
      </c>
      <c r="F186" s="243" t="s">
        <v>292</v>
      </c>
      <c r="G186" s="235">
        <v>1286</v>
      </c>
      <c r="H186" s="143">
        <v>46087</v>
      </c>
      <c r="I186" s="215">
        <v>1068800000</v>
      </c>
      <c r="J186" s="143">
        <v>46127</v>
      </c>
      <c r="K186" s="144">
        <v>46149</v>
      </c>
      <c r="L186" s="141">
        <v>1855</v>
      </c>
      <c r="M186" s="250">
        <f t="shared" ref="M186" si="29">+C186</f>
        <v>19200000</v>
      </c>
      <c r="N186" s="143"/>
      <c r="O186" s="145" t="s">
        <v>892</v>
      </c>
    </row>
    <row r="187" spans="1:15" x14ac:dyDescent="0.3">
      <c r="A187" s="216">
        <v>574</v>
      </c>
      <c r="B187" s="15" t="s">
        <v>2411</v>
      </c>
      <c r="C187" s="204">
        <v>25650000</v>
      </c>
      <c r="D187" s="103" t="s">
        <v>3537</v>
      </c>
      <c r="E187" s="204">
        <v>39582197</v>
      </c>
      <c r="F187" s="243" t="s">
        <v>1797</v>
      </c>
      <c r="G187" s="235">
        <v>1285</v>
      </c>
      <c r="H187" s="143">
        <v>46087</v>
      </c>
      <c r="I187" s="205">
        <v>1427850000</v>
      </c>
      <c r="J187" s="143">
        <v>46127</v>
      </c>
      <c r="K187" s="238"/>
      <c r="L187" s="189"/>
      <c r="M187" s="250">
        <f>+C187</f>
        <v>25650000</v>
      </c>
      <c r="N187" s="143"/>
      <c r="O187" s="145" t="s">
        <v>892</v>
      </c>
    </row>
    <row r="188" spans="1:15" x14ac:dyDescent="0.3">
      <c r="A188" s="216">
        <v>575</v>
      </c>
      <c r="B188" s="15" t="s">
        <v>2732</v>
      </c>
      <c r="C188" s="215">
        <v>9450000</v>
      </c>
      <c r="D188" s="15" t="s">
        <v>3541</v>
      </c>
      <c r="E188" s="215">
        <v>9450000</v>
      </c>
      <c r="F188" s="240" t="s">
        <v>170</v>
      </c>
      <c r="G188" s="235">
        <v>1289</v>
      </c>
      <c r="H188" s="143">
        <v>46087</v>
      </c>
      <c r="I188" s="205">
        <v>1578150000</v>
      </c>
      <c r="J188" s="143">
        <v>46127</v>
      </c>
      <c r="K188" s="144">
        <v>46135</v>
      </c>
      <c r="L188" s="141">
        <v>1786</v>
      </c>
      <c r="M188" s="250">
        <f t="shared" ref="M188:M190" si="30">+C188</f>
        <v>9450000</v>
      </c>
      <c r="N188" s="143"/>
      <c r="O188" s="145" t="s">
        <v>892</v>
      </c>
    </row>
    <row r="189" spans="1:15" x14ac:dyDescent="0.3">
      <c r="A189" s="216">
        <v>576</v>
      </c>
      <c r="B189" s="15" t="s">
        <v>2732</v>
      </c>
      <c r="C189" s="215">
        <v>9450000</v>
      </c>
      <c r="D189" s="15" t="s">
        <v>3547</v>
      </c>
      <c r="E189" s="215">
        <v>1110475671</v>
      </c>
      <c r="F189" s="243" t="s">
        <v>89</v>
      </c>
      <c r="G189" s="235">
        <v>1289</v>
      </c>
      <c r="H189" s="143">
        <v>46087</v>
      </c>
      <c r="I189" s="205">
        <v>1578150000</v>
      </c>
      <c r="J189" s="143">
        <v>46127</v>
      </c>
      <c r="K189" s="144">
        <v>46135</v>
      </c>
      <c r="L189" s="141">
        <v>1788</v>
      </c>
      <c r="M189" s="250">
        <f t="shared" si="30"/>
        <v>9450000</v>
      </c>
      <c r="N189" s="143">
        <v>46147</v>
      </c>
      <c r="O189" s="145">
        <v>46238</v>
      </c>
    </row>
    <row r="190" spans="1:15" x14ac:dyDescent="0.3">
      <c r="A190" s="216">
        <v>577</v>
      </c>
      <c r="B190" s="15" t="s">
        <v>2732</v>
      </c>
      <c r="C190" s="215">
        <v>9450000</v>
      </c>
      <c r="D190" s="15" t="s">
        <v>3551</v>
      </c>
      <c r="E190" s="215">
        <v>1110452194</v>
      </c>
      <c r="F190" s="243" t="s">
        <v>89</v>
      </c>
      <c r="G190" s="235">
        <v>1289</v>
      </c>
      <c r="H190" s="143">
        <v>46087</v>
      </c>
      <c r="I190" s="205">
        <v>1578150000</v>
      </c>
      <c r="J190" s="143">
        <v>46127</v>
      </c>
      <c r="K190" s="144">
        <v>46135</v>
      </c>
      <c r="L190" s="141">
        <v>1793</v>
      </c>
      <c r="M190" s="250">
        <f t="shared" si="30"/>
        <v>9450000</v>
      </c>
      <c r="N190" s="143">
        <v>46146</v>
      </c>
      <c r="O190" s="145">
        <v>46237</v>
      </c>
    </row>
    <row r="191" spans="1:15" x14ac:dyDescent="0.3">
      <c r="A191" s="216">
        <v>578</v>
      </c>
      <c r="B191" s="15" t="s">
        <v>2399</v>
      </c>
      <c r="C191" s="204">
        <v>15900000</v>
      </c>
      <c r="D191" s="103" t="s">
        <v>3555</v>
      </c>
      <c r="E191" s="204">
        <v>1007384904</v>
      </c>
      <c r="F191" s="243" t="s">
        <v>89</v>
      </c>
      <c r="G191" s="235">
        <v>1287</v>
      </c>
      <c r="H191" s="143">
        <v>46087</v>
      </c>
      <c r="I191" s="205">
        <v>885100000</v>
      </c>
      <c r="J191" s="143">
        <v>46127</v>
      </c>
      <c r="K191" s="144">
        <v>46136</v>
      </c>
      <c r="L191" s="141">
        <v>1807</v>
      </c>
      <c r="M191" s="250">
        <f>+C191</f>
        <v>15900000</v>
      </c>
      <c r="N191" s="143">
        <v>46116</v>
      </c>
      <c r="O191" s="145">
        <v>46237</v>
      </c>
    </row>
    <row r="192" spans="1:15" x14ac:dyDescent="0.3">
      <c r="A192" s="216">
        <v>579</v>
      </c>
      <c r="B192" s="15" t="s">
        <v>2757</v>
      </c>
      <c r="C192" s="215">
        <v>19200000</v>
      </c>
      <c r="D192" s="213" t="s">
        <v>3560</v>
      </c>
      <c r="E192" s="215">
        <v>1110520050</v>
      </c>
      <c r="F192" s="243" t="s">
        <v>89</v>
      </c>
      <c r="G192" s="235">
        <v>1286</v>
      </c>
      <c r="H192" s="143">
        <v>46087</v>
      </c>
      <c r="I192" s="215">
        <v>1068800000</v>
      </c>
      <c r="J192" s="143">
        <v>46127</v>
      </c>
      <c r="K192" s="144" t="s">
        <v>3561</v>
      </c>
      <c r="L192" s="141">
        <v>1806</v>
      </c>
      <c r="M192" s="250">
        <f t="shared" ref="M192" si="31">+C192</f>
        <v>19200000</v>
      </c>
      <c r="N192" s="143">
        <v>46146</v>
      </c>
      <c r="O192" s="145">
        <v>46237</v>
      </c>
    </row>
    <row r="193" spans="1:15" x14ac:dyDescent="0.3">
      <c r="A193" s="216">
        <v>580</v>
      </c>
      <c r="B193" s="15" t="s">
        <v>2411</v>
      </c>
      <c r="C193" s="204">
        <v>25650000</v>
      </c>
      <c r="D193" s="103" t="s">
        <v>3566</v>
      </c>
      <c r="E193" s="204">
        <v>1098789875</v>
      </c>
      <c r="F193" s="243" t="s">
        <v>626</v>
      </c>
      <c r="G193" s="235">
        <v>1285</v>
      </c>
      <c r="H193" s="143">
        <v>46087</v>
      </c>
      <c r="I193" s="205">
        <v>1427850000</v>
      </c>
      <c r="J193" s="143">
        <v>46127</v>
      </c>
      <c r="K193" s="144">
        <v>46139</v>
      </c>
      <c r="L193" s="141">
        <v>1814</v>
      </c>
      <c r="M193" s="250">
        <f>+C193</f>
        <v>25650000</v>
      </c>
      <c r="N193" s="143">
        <v>46146</v>
      </c>
      <c r="O193" s="145">
        <v>46237</v>
      </c>
    </row>
    <row r="194" spans="1:15" x14ac:dyDescent="0.3">
      <c r="A194" s="216">
        <v>581</v>
      </c>
      <c r="B194" s="15" t="s">
        <v>1557</v>
      </c>
      <c r="C194" s="204">
        <v>6900000</v>
      </c>
      <c r="D194" s="284" t="s">
        <v>3570</v>
      </c>
      <c r="E194" s="204">
        <v>1110452248</v>
      </c>
      <c r="F194" s="243" t="s">
        <v>89</v>
      </c>
      <c r="G194" s="235">
        <v>1295</v>
      </c>
      <c r="H194" s="143">
        <v>46087</v>
      </c>
      <c r="I194" s="205">
        <v>703800000</v>
      </c>
      <c r="J194" s="143">
        <v>46139</v>
      </c>
      <c r="K194" s="144">
        <v>46141</v>
      </c>
      <c r="L194" s="141">
        <v>1830</v>
      </c>
      <c r="M194" s="250">
        <f t="shared" ref="M194" si="32">+C194</f>
        <v>6900000</v>
      </c>
      <c r="N194" s="143">
        <v>46142</v>
      </c>
      <c r="O194" s="145">
        <v>46232</v>
      </c>
    </row>
    <row r="195" spans="1:15" x14ac:dyDescent="0.3">
      <c r="A195" s="216">
        <v>582</v>
      </c>
      <c r="B195" s="15" t="s">
        <v>1584</v>
      </c>
      <c r="C195" s="204">
        <v>25200000</v>
      </c>
      <c r="D195" s="103" t="s">
        <v>3575</v>
      </c>
      <c r="E195" s="204">
        <v>20927233</v>
      </c>
      <c r="F195" s="243" t="s">
        <v>3576</v>
      </c>
      <c r="G195" s="235">
        <v>1292</v>
      </c>
      <c r="H195" s="143">
        <v>46087</v>
      </c>
      <c r="I195" s="205">
        <v>428400000</v>
      </c>
      <c r="J195" s="143">
        <v>46139</v>
      </c>
      <c r="K195" s="144">
        <v>46141</v>
      </c>
      <c r="L195" s="141">
        <v>1832</v>
      </c>
      <c r="M195" s="250">
        <v>25200000</v>
      </c>
      <c r="N195" s="143">
        <v>46142</v>
      </c>
      <c r="O195" s="145">
        <v>46232</v>
      </c>
    </row>
    <row r="196" spans="1:15" x14ac:dyDescent="0.3">
      <c r="A196" s="216">
        <v>583</v>
      </c>
      <c r="B196" s="15" t="s">
        <v>3581</v>
      </c>
      <c r="C196" s="204">
        <v>25600000</v>
      </c>
      <c r="D196" s="103" t="s">
        <v>2722</v>
      </c>
      <c r="E196" s="204">
        <v>1104711379</v>
      </c>
      <c r="F196" s="243" t="s">
        <v>261</v>
      </c>
      <c r="G196" s="235">
        <v>1286</v>
      </c>
      <c r="H196" s="143">
        <v>46087</v>
      </c>
      <c r="I196" s="205">
        <v>1068800</v>
      </c>
      <c r="J196" s="143">
        <v>46139</v>
      </c>
      <c r="K196" s="144">
        <v>46141</v>
      </c>
      <c r="L196" s="141">
        <v>1831</v>
      </c>
      <c r="M196" s="250">
        <v>25600000</v>
      </c>
      <c r="N196" s="143">
        <v>46146</v>
      </c>
      <c r="O196" s="145">
        <v>46237</v>
      </c>
    </row>
    <row r="197" spans="1:15" x14ac:dyDescent="0.3">
      <c r="A197" s="216">
        <v>584</v>
      </c>
      <c r="B197" s="15" t="s">
        <v>3587</v>
      </c>
      <c r="C197" s="215">
        <v>9450000</v>
      </c>
      <c r="D197" s="15" t="s">
        <v>3588</v>
      </c>
      <c r="E197" s="217">
        <v>51956023</v>
      </c>
      <c r="F197" s="243" t="s">
        <v>170</v>
      </c>
      <c r="G197" s="235">
        <v>1289</v>
      </c>
      <c r="H197" s="143">
        <v>46087</v>
      </c>
      <c r="I197" s="205">
        <v>1578150000</v>
      </c>
      <c r="J197" s="143">
        <v>46141</v>
      </c>
      <c r="K197" s="144">
        <v>46146</v>
      </c>
      <c r="L197" s="141">
        <v>1850</v>
      </c>
      <c r="M197" s="250">
        <f t="shared" ref="M197:M205" si="33">+C197</f>
        <v>9450000</v>
      </c>
      <c r="N197" s="143">
        <v>46150</v>
      </c>
      <c r="O197" s="145">
        <v>46241</v>
      </c>
    </row>
    <row r="198" spans="1:15" x14ac:dyDescent="0.3">
      <c r="A198" s="216">
        <v>585</v>
      </c>
      <c r="B198" s="15" t="s">
        <v>3594</v>
      </c>
      <c r="C198" s="215">
        <v>9450000</v>
      </c>
      <c r="D198" s="15" t="s">
        <v>3595</v>
      </c>
      <c r="E198" s="217">
        <v>65761711</v>
      </c>
      <c r="F198" s="243" t="s">
        <v>89</v>
      </c>
      <c r="G198" s="235">
        <v>1289</v>
      </c>
      <c r="H198" s="143">
        <v>46087</v>
      </c>
      <c r="I198" s="205">
        <v>1578150000</v>
      </c>
      <c r="J198" s="143">
        <v>46141</v>
      </c>
      <c r="K198" s="144">
        <v>46146</v>
      </c>
      <c r="L198" s="141">
        <v>1851</v>
      </c>
      <c r="M198" s="250">
        <f t="shared" si="33"/>
        <v>9450000</v>
      </c>
      <c r="N198" s="143">
        <v>46158</v>
      </c>
      <c r="O198" s="145">
        <v>46249</v>
      </c>
    </row>
    <row r="199" spans="1:15" x14ac:dyDescent="0.3">
      <c r="A199" s="216">
        <v>586</v>
      </c>
      <c r="B199" s="15" t="s">
        <v>3599</v>
      </c>
      <c r="C199" s="215">
        <v>9450000</v>
      </c>
      <c r="D199" s="15" t="s">
        <v>3600</v>
      </c>
      <c r="E199" s="217">
        <v>1110446132</v>
      </c>
      <c r="F199" s="243" t="s">
        <v>89</v>
      </c>
      <c r="G199" s="235">
        <v>1289</v>
      </c>
      <c r="H199" s="143">
        <v>46087</v>
      </c>
      <c r="I199" s="205">
        <v>1578150000</v>
      </c>
      <c r="J199" s="143">
        <v>46141</v>
      </c>
      <c r="K199" s="144">
        <v>46148</v>
      </c>
      <c r="L199" s="141">
        <v>1854</v>
      </c>
      <c r="M199" s="250">
        <f t="shared" si="33"/>
        <v>9450000</v>
      </c>
      <c r="N199" s="143">
        <v>46154</v>
      </c>
      <c r="O199" s="145">
        <v>46245</v>
      </c>
    </row>
    <row r="200" spans="1:15" x14ac:dyDescent="0.3">
      <c r="A200" s="216">
        <v>587</v>
      </c>
      <c r="B200" s="15" t="s">
        <v>3604</v>
      </c>
      <c r="C200" s="215">
        <v>19200000</v>
      </c>
      <c r="D200" s="15" t="s">
        <v>3605</v>
      </c>
      <c r="E200" s="217">
        <v>65763783</v>
      </c>
      <c r="F200" s="243" t="s">
        <v>89</v>
      </c>
      <c r="G200" s="235">
        <v>1286</v>
      </c>
      <c r="H200" s="143">
        <v>46087</v>
      </c>
      <c r="I200" s="215">
        <v>1068800000</v>
      </c>
      <c r="J200" s="143">
        <v>46141</v>
      </c>
      <c r="K200" s="144">
        <v>46146</v>
      </c>
      <c r="L200" s="141">
        <v>1852</v>
      </c>
      <c r="M200" s="250">
        <f t="shared" si="33"/>
        <v>19200000</v>
      </c>
      <c r="N200" s="143">
        <v>46153</v>
      </c>
      <c r="O200" s="145">
        <v>46244</v>
      </c>
    </row>
    <row r="201" spans="1:15" x14ac:dyDescent="0.3">
      <c r="A201" s="216">
        <v>588</v>
      </c>
      <c r="B201" s="15" t="s">
        <v>3610</v>
      </c>
      <c r="C201" s="215">
        <v>15900000</v>
      </c>
      <c r="D201" s="15" t="s">
        <v>3611</v>
      </c>
      <c r="E201" s="217">
        <v>38140978</v>
      </c>
      <c r="F201" s="243" t="s">
        <v>89</v>
      </c>
      <c r="G201" s="235">
        <v>1287</v>
      </c>
      <c r="H201" s="143">
        <v>46087</v>
      </c>
      <c r="I201" s="205">
        <v>885100000</v>
      </c>
      <c r="J201" s="143">
        <v>46141</v>
      </c>
      <c r="K201" s="144">
        <v>46142</v>
      </c>
      <c r="L201" s="141">
        <v>1843</v>
      </c>
      <c r="M201" s="250">
        <f t="shared" si="33"/>
        <v>15900000</v>
      </c>
      <c r="N201" s="143">
        <v>46150</v>
      </c>
      <c r="O201" s="145">
        <v>46241</v>
      </c>
    </row>
    <row r="202" spans="1:15" x14ac:dyDescent="0.3">
      <c r="A202" s="216">
        <v>589</v>
      </c>
      <c r="B202" s="15" t="s">
        <v>3616</v>
      </c>
      <c r="C202" s="215">
        <v>25650000</v>
      </c>
      <c r="D202" s="15" t="s">
        <v>3617</v>
      </c>
      <c r="E202" s="217">
        <v>41361825</v>
      </c>
      <c r="F202" s="243" t="s">
        <v>170</v>
      </c>
      <c r="G202" s="235">
        <v>1285</v>
      </c>
      <c r="H202" s="143">
        <v>46087</v>
      </c>
      <c r="I202" s="205">
        <v>1427850000</v>
      </c>
      <c r="J202" s="143">
        <v>46141</v>
      </c>
      <c r="K202" s="144">
        <v>46142</v>
      </c>
      <c r="L202" s="141">
        <v>1844</v>
      </c>
      <c r="M202" s="250">
        <f t="shared" si="33"/>
        <v>25650000</v>
      </c>
      <c r="N202" s="143">
        <v>46149</v>
      </c>
      <c r="O202" s="145">
        <v>46240</v>
      </c>
    </row>
    <row r="203" spans="1:15" x14ac:dyDescent="0.3">
      <c r="A203" s="216">
        <v>590</v>
      </c>
      <c r="B203" s="15" t="s">
        <v>3622</v>
      </c>
      <c r="C203" s="215">
        <v>18900000</v>
      </c>
      <c r="D203" s="15" t="s">
        <v>3623</v>
      </c>
      <c r="E203" s="217">
        <v>1110593606</v>
      </c>
      <c r="F203" s="243" t="s">
        <v>89</v>
      </c>
      <c r="G203" s="235">
        <v>1294</v>
      </c>
      <c r="H203" s="143">
        <v>46087</v>
      </c>
      <c r="I203" s="217">
        <v>321300000</v>
      </c>
      <c r="J203" s="143">
        <v>46141</v>
      </c>
      <c r="K203" s="144">
        <v>46142</v>
      </c>
      <c r="L203" s="141">
        <v>1845</v>
      </c>
      <c r="M203" s="250">
        <f t="shared" si="33"/>
        <v>18900000</v>
      </c>
      <c r="N203" s="143">
        <v>46148</v>
      </c>
      <c r="O203" s="145">
        <v>46239</v>
      </c>
    </row>
    <row r="204" spans="1:15" x14ac:dyDescent="0.3">
      <c r="A204" s="216">
        <v>591</v>
      </c>
      <c r="B204" s="15" t="s">
        <v>3622</v>
      </c>
      <c r="C204" s="215">
        <v>18900000</v>
      </c>
      <c r="D204" s="15" t="s">
        <v>3628</v>
      </c>
      <c r="E204" s="217">
        <v>1110507248</v>
      </c>
      <c r="F204" s="243" t="s">
        <v>89</v>
      </c>
      <c r="G204" s="235">
        <v>1294</v>
      </c>
      <c r="H204" s="143">
        <v>46087</v>
      </c>
      <c r="I204" s="217">
        <v>321300000</v>
      </c>
      <c r="J204" s="143">
        <v>46141</v>
      </c>
      <c r="K204" s="144">
        <v>46142</v>
      </c>
      <c r="L204" s="141">
        <v>1846</v>
      </c>
      <c r="M204" s="250">
        <f t="shared" si="33"/>
        <v>18900000</v>
      </c>
      <c r="N204" s="143">
        <v>46149</v>
      </c>
      <c r="O204" s="145">
        <v>46240</v>
      </c>
    </row>
    <row r="205" spans="1:15" x14ac:dyDescent="0.3">
      <c r="A205" s="216">
        <v>592</v>
      </c>
      <c r="B205" s="15" t="s">
        <v>3622</v>
      </c>
      <c r="C205" s="215">
        <v>18900000</v>
      </c>
      <c r="D205" s="15" t="s">
        <v>3633</v>
      </c>
      <c r="E205" s="217">
        <v>65830173</v>
      </c>
      <c r="F205" s="243" t="s">
        <v>1671</v>
      </c>
      <c r="G205" s="235">
        <v>1294</v>
      </c>
      <c r="H205" s="143">
        <v>46087</v>
      </c>
      <c r="I205" s="217">
        <v>321300000</v>
      </c>
      <c r="J205" s="143">
        <v>46141</v>
      </c>
      <c r="K205" s="144">
        <v>46142</v>
      </c>
      <c r="L205" s="141">
        <v>1847</v>
      </c>
      <c r="M205" s="250">
        <f t="shared" si="33"/>
        <v>18900000</v>
      </c>
      <c r="N205" s="143">
        <v>46147</v>
      </c>
      <c r="O205" s="145">
        <v>46238</v>
      </c>
    </row>
  </sheetData>
  <mergeCells count="1">
    <mergeCell ref="B2:N3"/>
  </mergeCells>
  <hyperlinks>
    <hyperlink ref="A15" r:id="rId1" display="../../../../my?id=%2Fpersonal%2Fjohanacontratacion%5Funisaludi%5Fonmicrosoft%5Fcom%2FDocuments%2FCONTRATACION%202026%2DCONTRATA1%2DHSF%2FCTO%20064%20MARIO%20FERNANDO%20PADILLA%20RODRIGUEZ&amp;viewid=615ec6ce%2Db4c5%2D47c6%2D9959%2D4ea468bd0701" xr:uid="{3A7F16AA-0EAF-42D0-A27E-8BA93DE67D8A}"/>
    <hyperlink ref="A6" r:id="rId2" display="393" xr:uid="{6B532210-B6CB-4C22-853C-F085C6B032D1}"/>
    <hyperlink ref="A67" r:id="rId3" display="356" xr:uid="{17232572-D4F8-4211-98B1-777E62C2B238}"/>
    <hyperlink ref="A66" r:id="rId4" display="335" xr:uid="{7A1114C7-CE6B-4550-8801-451AF0CC0EF7}"/>
    <hyperlink ref="A65" r:id="rId5" display="354" xr:uid="{DBA22605-0B5B-4056-A0D3-03EF8F03E971}"/>
    <hyperlink ref="A64" r:id="rId6" display="249" xr:uid="{BE0D9A75-C326-4BE4-A1E6-075AFD06C16C}"/>
    <hyperlink ref="A63" r:id="rId7" display="249" xr:uid="{C73CB504-9290-4210-8386-1B6504074B3A}"/>
    <hyperlink ref="A62" r:id="rId8" display="249" xr:uid="{A8775120-FEAF-4706-B0AB-C5F672738459}"/>
    <hyperlink ref="A61" r:id="rId9" display="249" xr:uid="{1BB2F2A2-C662-4B31-8FAE-E88B1BB85A6A}"/>
    <hyperlink ref="A55" r:id="rId10" display="185" xr:uid="{C6289030-CE77-446A-9855-3886036F44CA}"/>
    <hyperlink ref="A56" r:id="rId11" display="185" xr:uid="{F3D79EA4-E093-49D2-B4AC-0D17EEF7F8A7}"/>
    <hyperlink ref="A57" r:id="rId12" display="185" xr:uid="{8A416A7D-E8D5-40D1-BE1A-0746A6B52EBC}"/>
    <hyperlink ref="A58" r:id="rId13" display="354" xr:uid="{9E93011C-DB0A-4B73-97C7-25090C80AD94}"/>
    <hyperlink ref="A59" r:id="rId14" display="335" xr:uid="{13B8A2B3-6F66-431A-8D4C-3289ED28E0CB}"/>
    <hyperlink ref="A60" r:id="rId15" display="356" xr:uid="{31D989F5-A37A-4B2B-B7C2-7FFEBEA5888E}"/>
    <hyperlink ref="A54" r:id="rId16" display="185" xr:uid="{E1076BAA-E519-4180-A8EE-6D66B153C2A0}"/>
    <hyperlink ref="A105" r:id="rId17" display="../../../../my?id=%2Fpersonal%2Fjohanacontratacion%5Funisaludi%5Fonmicrosoft%5Fcom%2FDocuments%2FCONTRATACION%202026%2DCONTRATA1%2DHSF%2FCTO%20112%20JULIAN%20BARRAGAN&amp;viewid=615ec6ce%2Db4c5%2D47c6%2D9959%2D4ea468bd0701" xr:uid="{449096D8-6064-4FF1-9E19-6A1F26D91A69}"/>
    <hyperlink ref="A106" r:id="rId18" display="../../../../my?id=%2Fpersonal%2Fjohanacontratacion%5Funisaludi%5Fonmicrosoft%5Fcom%2FDocuments%2FCONTRATACION%202026%2DCONTRATA1%2DHSF%2FCTO%20111%20JULIAN%20DAVID%20RODRIGUEZ%20RAMIREZ&amp;viewid=615ec6ce%2Db4c5%2D47c6%2D9959%2D4ea468bd0701" xr:uid="{80B75DE6-C7D4-4557-AC8C-D80E530F7BEF}"/>
    <hyperlink ref="A107" r:id="rId19" display="../../../../query?q=121&amp;id=%2Fpersonal%2Fjohanacontratacion%5Funisaludi%5Fonmicrosoft%5Fcom%2FDocuments%2FCONTRATACION%202026%2DCONTRATA1%2DHSF&amp;searchScope=folder" xr:uid="{21FD5E1D-4D21-45C4-81BF-C52F08B44FB7}"/>
    <hyperlink ref="A108" r:id="rId20" display="342" xr:uid="{A540466B-3D34-40DC-B0A9-852A36CC447B}"/>
    <hyperlink ref="A111" r:id="rId21" display="249" xr:uid="{84C6C699-196C-4AED-B73D-E607246D16B2}"/>
    <hyperlink ref="A112" r:id="rId22" display="249" xr:uid="{93200292-907D-4F6A-95A2-B1E2DCBC6604}"/>
    <hyperlink ref="A116" r:id="rId23" display="354" xr:uid="{E1C4F18A-4E54-462E-9616-33349A7F8357}"/>
    <hyperlink ref="A117" r:id="rId24" display="335" xr:uid="{799216CE-809D-43AE-9A89-F74F49E24980}"/>
    <hyperlink ref="A118" r:id="rId25" display="356" xr:uid="{7845A3CE-C0D9-4664-B907-C8C1CB101027}"/>
    <hyperlink ref="A150" r:id="rId26" display="155" xr:uid="{B8F82E23-7DFC-40DA-BDD2-2E192F9DF85D}"/>
    <hyperlink ref="A154" r:id="rId27" display="156" xr:uid="{37B5A9DC-A0DE-4E4B-9613-C432439CD78D}"/>
    <hyperlink ref="A14" r:id="rId28" display="401" xr:uid="{502C1034-D8AF-4744-8761-7B941CFB7CE6}"/>
    <hyperlink ref="A16" r:id="rId29" display="403" xr:uid="{9166C2C7-AFC8-4BC6-B747-5B740628FF0F}"/>
    <hyperlink ref="A17" r:id="rId30" display="404" xr:uid="{BD94E29E-5C59-4889-9592-98EBA247034F}"/>
    <hyperlink ref="A18" r:id="rId31" display="405" xr:uid="{95C3FA93-966D-421A-AC69-4DCB39D3209E}"/>
    <hyperlink ref="A19" r:id="rId32" display="406" xr:uid="{FA962778-3C6E-4F14-A678-9C72E600405D}"/>
    <hyperlink ref="A20" r:id="rId33" display="407" xr:uid="{F7C1B904-6EAE-4D98-81A4-CC98D773C83D}"/>
    <hyperlink ref="A21" r:id="rId34" display="408" xr:uid="{5B7803E5-9826-45B0-99C7-3D23C59E4CB3}"/>
    <hyperlink ref="A22" r:id="rId35" display="409" xr:uid="{6BB8EA48-F472-4BEB-8915-69219F500D41}"/>
    <hyperlink ref="A11" r:id="rId36" display="398" xr:uid="{6131B780-6F9B-4B86-8AEF-808DA9EF3DF0}"/>
    <hyperlink ref="A23" r:id="rId37" display="410" xr:uid="{D76684E2-C037-4353-A0A3-2185FDBDD008}"/>
    <hyperlink ref="A24" r:id="rId38" display="411" xr:uid="{5499122C-F0FC-4DB1-AC6C-7B73369C691E}"/>
    <hyperlink ref="A25" r:id="rId39" display="412" xr:uid="{C0D80D44-613F-47C6-B4C9-71CAC5895B2F}"/>
    <hyperlink ref="A26" r:id="rId40" display="413" xr:uid="{FDCF1541-D4BC-4A1F-ACB6-73977C6F22DA}"/>
    <hyperlink ref="A27" r:id="rId41" display="414" xr:uid="{86F43881-6C32-42B4-94F7-FDE36D0D54BF}"/>
    <hyperlink ref="A28" r:id="rId42" display="415" xr:uid="{4F9B7DB6-6D21-477F-B894-EFB09E918434}"/>
    <hyperlink ref="A29" r:id="rId43" display="416" xr:uid="{187D8DA8-DA36-415D-8F98-EBD1E6605D14}"/>
    <hyperlink ref="A30" r:id="rId44" display="417" xr:uid="{CF0BEDC4-8D90-49B0-B083-7724254847D1}"/>
    <hyperlink ref="A31" r:id="rId45" display="418" xr:uid="{A2F252E6-E72C-4FBA-B934-5B570FF6040A}"/>
    <hyperlink ref="A32" r:id="rId46" display="419" xr:uid="{99784F16-A7CD-40F2-BB43-08743DCD08D0}"/>
    <hyperlink ref="A33" r:id="rId47" display="420" xr:uid="{A1E4983D-0DF1-4BE1-AB88-BEEAF0212914}"/>
    <hyperlink ref="A34" r:id="rId48" display="421" xr:uid="{98991FA8-ED1C-4224-B03F-2C2BF14FE245}"/>
    <hyperlink ref="A35" r:id="rId49" display="422" xr:uid="{07C300BB-A9C6-4E9B-82CC-B8AD56BAC327}"/>
    <hyperlink ref="A36" r:id="rId50" display="423" xr:uid="{A350EBAA-B3F9-4335-B9A6-271248692251}"/>
    <hyperlink ref="A37" r:id="rId51" display="424" xr:uid="{655DC19B-805D-4BEF-98DE-5F4823B5CB1F}"/>
    <hyperlink ref="A38" r:id="rId52" display="425" xr:uid="{37ECA7E6-7D75-4B93-8284-CC8346512D70}"/>
    <hyperlink ref="A39" r:id="rId53" display="426" xr:uid="{E18DB475-38DC-4187-8D4B-6CE7CE6C3545}"/>
    <hyperlink ref="A40" r:id="rId54" display="427" xr:uid="{C593A555-5964-48FE-BD39-0F569DDD3DA6}"/>
    <hyperlink ref="A41" r:id="rId55" display="428" xr:uid="{9C7E30DE-097B-458C-8051-FFFCD0D4227C}"/>
    <hyperlink ref="A42" r:id="rId56" display="429" xr:uid="{9D12D3B5-2689-4A7D-9B0C-7D834F3C9207}"/>
    <hyperlink ref="A43" r:id="rId57" display="430" xr:uid="{31D60A4E-A26D-458D-87CD-EC5D9A91A9FB}"/>
    <hyperlink ref="A44" r:id="rId58" display="431" xr:uid="{CE31B3D4-6189-4A66-A9D4-F736326FEC50}"/>
    <hyperlink ref="A45" r:id="rId59" display="432" xr:uid="{D95CE6A7-DEBF-40BD-875B-3C0F22D38A07}"/>
    <hyperlink ref="A46" r:id="rId60" display="433" xr:uid="{50B92318-D1EE-47E9-9367-6A8F0A432929}"/>
    <hyperlink ref="A47" r:id="rId61" display="434" xr:uid="{DC2DF888-E581-4613-A415-0810661FD032}"/>
    <hyperlink ref="A48" r:id="rId62" display="435" xr:uid="{E6742A25-DCD8-4C1A-9D1E-4705E705D42F}"/>
    <hyperlink ref="A49" r:id="rId63" display="436" xr:uid="{E6A8644C-E922-4085-86A9-4C775F2732C5}"/>
    <hyperlink ref="A50" r:id="rId64" display="437" xr:uid="{F70214F8-84B8-4319-9411-12F06DA71111}"/>
    <hyperlink ref="A51" r:id="rId65" display="438" xr:uid="{7E02066C-C744-4CD5-BA44-AF6E437EBB71}"/>
    <hyperlink ref="A52" r:id="rId66" display="439" xr:uid="{493C8893-3467-4DA8-A6F2-B9EFC3423BF8}"/>
    <hyperlink ref="A53" r:id="rId67" display="440" xr:uid="{1A2E276B-C58F-40A8-B42E-1BFBC0B0C248}"/>
    <hyperlink ref="A68" r:id="rId68" display="455" xr:uid="{360976B0-7861-49F7-9840-9D36176C5C93}"/>
    <hyperlink ref="A69" r:id="rId69" display="456" xr:uid="{75BF09D3-58C5-4088-A9FB-89158D5C8B45}"/>
    <hyperlink ref="A70" r:id="rId70" display="457" xr:uid="{A1CFF74D-D03F-40B0-8DFD-3D0AA0AE0933}"/>
    <hyperlink ref="A72" r:id="rId71" display="459" xr:uid="{E2CEC07E-981F-42A5-A790-96C33B488565}"/>
    <hyperlink ref="A74" r:id="rId72" display="461" xr:uid="{17AE03A0-08B6-4E4B-B979-E21BF16B5950}"/>
    <hyperlink ref="A75" r:id="rId73" display="462" xr:uid="{EFD39779-0671-4396-9116-CEBFAF52A364}"/>
    <hyperlink ref="A76" r:id="rId74" display="463" xr:uid="{B75B899D-DB47-49E1-907E-53B44A43F4B4}"/>
    <hyperlink ref="A78" r:id="rId75" display="465" xr:uid="{D91498C9-190F-441F-B394-0B0148D38407}"/>
    <hyperlink ref="A80" r:id="rId76" display="467" xr:uid="{8F8E92A1-6474-49FA-83CB-3178CE570E37}"/>
    <hyperlink ref="A81" r:id="rId77" display="468" xr:uid="{9E396DC1-AB90-489C-B229-8FEE3472EEDC}"/>
    <hyperlink ref="A82" r:id="rId78" display="469" xr:uid="{40904393-B2FC-4F3B-81BB-FD805C2D259A}"/>
    <hyperlink ref="A84" r:id="rId79" display="471" xr:uid="{16C2AD70-6AA4-49F6-AE5E-59CE088FCF91}"/>
    <hyperlink ref="A86" r:id="rId80" display="473" xr:uid="{A8333D28-CF31-4283-9A0C-CAD9802182A9}"/>
    <hyperlink ref="A87" r:id="rId81" display="474" xr:uid="{3BE6A789-8B4E-4CD4-9185-1FC066C06C67}"/>
    <hyperlink ref="A88" r:id="rId82" display="475" xr:uid="{F1AA4BED-0C87-4B0A-AB9F-CA7D845CF797}"/>
    <hyperlink ref="A90" r:id="rId83" display="477" xr:uid="{6910E86C-01DC-4AFA-8656-28F05ACBB474}"/>
    <hyperlink ref="A92" r:id="rId84" display="479" xr:uid="{95A608C9-A4C2-4AD3-84E9-E51838F1037C}"/>
    <hyperlink ref="A93" r:id="rId85" display="480" xr:uid="{3BB01238-2118-49AE-ADE9-90896F24D331}"/>
    <hyperlink ref="A94" r:id="rId86" display="481" xr:uid="{DC6C9359-DC3B-4F45-92B7-2DC8D66D25B6}"/>
    <hyperlink ref="A95" r:id="rId87" display="482" xr:uid="{0B8130E6-A5BB-42F6-9EB0-E663E2373E22}"/>
    <hyperlink ref="A96" r:id="rId88" display="483" xr:uid="{A236D0DE-F697-4E0F-8614-D0BF0AFC5378}"/>
    <hyperlink ref="A97" r:id="rId89" display="484" xr:uid="{A1B4B91A-86CA-435A-972E-BA64E2A71D10}"/>
    <hyperlink ref="A98" r:id="rId90" display="485" xr:uid="{AAB37D74-5DB5-49F5-A194-2BB4BF909E9F}"/>
    <hyperlink ref="A99" r:id="rId91" display="486" xr:uid="{30367D91-FD5B-48CE-BF7C-4B844C095FFF}"/>
    <hyperlink ref="A100" r:id="rId92" display="487" xr:uid="{68E4C079-2F19-4F6D-A172-E5789273C638}"/>
    <hyperlink ref="A101" r:id="rId93" display="488" xr:uid="{D84860ED-71D9-4D22-A06A-350B9E41225F}"/>
    <hyperlink ref="A102" r:id="rId94" display="489" xr:uid="{17A55EDD-3D45-442A-97ED-504150BA04AE}"/>
    <hyperlink ref="A103" r:id="rId95" display="490" xr:uid="{66B7D81C-9EA9-42D4-99B3-4A123D8C8F91}"/>
    <hyperlink ref="A104" r:id="rId96" display="491" xr:uid="{EBDACA96-415A-4B53-9E98-14397DD050B4}"/>
    <hyperlink ref="A109" r:id="rId97" display="496" xr:uid="{606DF621-AF70-4781-8A4F-C1C6A122D458}"/>
    <hyperlink ref="A110" r:id="rId98" display="497" xr:uid="{893B007B-B9A1-4D50-887F-846CAE7AE7E4}"/>
    <hyperlink ref="A119" r:id="rId99" display="506" xr:uid="{2B1CF664-5BAB-40A2-9C0C-BAD9586E3113}"/>
    <hyperlink ref="A120" r:id="rId100" display="507" xr:uid="{C41DC6B1-E507-4B20-BE10-38F1D66B9A3E}"/>
    <hyperlink ref="A121" r:id="rId101" display="508" xr:uid="{E35905DA-3508-44C2-A673-FA6FFB1BA301}"/>
    <hyperlink ref="A122" r:id="rId102" display="509" xr:uid="{B0E0B696-1FEA-4085-A7B6-6D636F53C066}"/>
    <hyperlink ref="A123" r:id="rId103" display="510" xr:uid="{F7AE1FE2-6F52-47A1-916F-EDE77839CBA4}"/>
    <hyperlink ref="A124" r:id="rId104" display="511" xr:uid="{19A9D15E-870F-4171-9931-AF3ED31B290C}"/>
    <hyperlink ref="A132" r:id="rId105" display="519" xr:uid="{16194FE5-0521-4ED6-9628-ABCEAD55CC4C}"/>
    <hyperlink ref="A133" r:id="rId106" display="520" xr:uid="{D1074DF6-06DB-4969-8D20-8C64213CEBF6}"/>
    <hyperlink ref="A134" r:id="rId107" display="521" xr:uid="{C0F11158-30D6-4FE9-8F42-36D49E129C8E}"/>
    <hyperlink ref="A135" r:id="rId108" display="522" xr:uid="{4E92D596-B807-4060-A7AB-8F0E76B75628}"/>
    <hyperlink ref="A138" r:id="rId109" display="525" xr:uid="{80FDC366-3631-4343-81CD-BF1C37ECEF35}"/>
    <hyperlink ref="A139" r:id="rId110" display="526" xr:uid="{EEFD4916-C72E-4A0E-9A33-AD1795C8F09F}"/>
    <hyperlink ref="A140" r:id="rId111" display="527" xr:uid="{FA340089-E18C-4B5E-97A7-583876DD2855}"/>
    <hyperlink ref="A141" r:id="rId112" display="528" xr:uid="{A4441CD5-67E8-48BD-BEC9-E4CE2543D315}"/>
    <hyperlink ref="A142" r:id="rId113" display="529" xr:uid="{E2D0F308-1826-4989-96AC-4E4D8FB3AA8B}"/>
    <hyperlink ref="A143" r:id="rId114" display="530" xr:uid="{488BD7AC-5202-4B7F-839C-AC917EE7EB42}"/>
    <hyperlink ref="A144" r:id="rId115" display="531" xr:uid="{61699DE0-FD29-478E-AC28-0B192FFCB725}"/>
    <hyperlink ref="A145" r:id="rId116" display="532" xr:uid="{4FF9E7CC-DA7B-4154-9E2C-377FC3520765}"/>
    <hyperlink ref="A146" r:id="rId117" display="533" xr:uid="{FD2DB07C-F15D-4380-BA86-4C30E09309D7}"/>
    <hyperlink ref="A147" r:id="rId118" display="534" xr:uid="{A7925A7E-9BDA-4957-ABCC-4982198A0324}"/>
    <hyperlink ref="A151" r:id="rId119" display="538" xr:uid="{A5F7338A-1CAE-4ABB-A866-9A3BAB4AD9E7}"/>
    <hyperlink ref="A153" r:id="rId120" display="540" xr:uid="{7941DEB9-012C-4698-833A-5665443F8A30}"/>
    <hyperlink ref="A155" r:id="rId121" display="542" xr:uid="{57B194B8-AA86-4356-923F-AB4FB1032D8D}"/>
    <hyperlink ref="A156" r:id="rId122" display="543" xr:uid="{25B95189-0069-4C49-B84D-803004F88C7B}"/>
    <hyperlink ref="A157" r:id="rId123" display="544" xr:uid="{0FDCADCB-995A-4B75-BB83-649FB960D319}"/>
    <hyperlink ref="A159" r:id="rId124" display="546" xr:uid="{F9784F99-381D-4D1B-A56D-C87B8D8DB6F7}"/>
    <hyperlink ref="A161" r:id="rId125" display="548" xr:uid="{497A86E2-521A-4CCF-B943-B84E6D8BC74E}"/>
    <hyperlink ref="A162" r:id="rId126" display="549" xr:uid="{92C0EFBF-47C3-485B-AC01-14F3CCBD41E2}"/>
    <hyperlink ref="A163" r:id="rId127" display="550" xr:uid="{FB15E787-325E-434A-85DF-7AA3C2DA9505}"/>
    <hyperlink ref="A166" r:id="rId128" display="553" xr:uid="{55B00965-0E97-4C4B-9538-7A0A06614EF0}"/>
    <hyperlink ref="A167" r:id="rId129" display="554" xr:uid="{29EA04F6-0830-418E-A041-B0F9B7D60168}"/>
    <hyperlink ref="A168" r:id="rId130" display="555" xr:uid="{233FAAA7-A27A-47BB-AC69-E65B4AE26BBE}"/>
    <hyperlink ref="A169" r:id="rId131" display="556" xr:uid="{F471F314-211F-4570-BEB4-63AC39B3F2C9}"/>
    <hyperlink ref="A172" r:id="rId132" display="559" xr:uid="{B720922C-C7F9-40BE-B06F-859AFAFA35A8}"/>
    <hyperlink ref="A173" r:id="rId133" display="560" xr:uid="{52B31F8E-E45F-48DE-89AF-41D58DAF9F5B}"/>
    <hyperlink ref="A174" r:id="rId134" display="561" xr:uid="{737F8E5B-382C-4B6B-8F25-1CDB2E77CB85}"/>
    <hyperlink ref="A175" r:id="rId135" display="562" xr:uid="{34F3C4DD-FA2B-4FE1-A190-94C2AE1A5544}"/>
    <hyperlink ref="A177" r:id="rId136" display="564" xr:uid="{08625DBE-F4CC-4261-B456-995EFD73A116}"/>
    <hyperlink ref="A179" r:id="rId137" display="566" xr:uid="{BB2057EA-6DE7-4198-B38A-A88BA6C3303E}"/>
    <hyperlink ref="A180" r:id="rId138" display="567" xr:uid="{A69D0006-8444-4365-83C8-85F3578EC4EA}"/>
    <hyperlink ref="A181" r:id="rId139" display="568" xr:uid="{0C662DB7-65EF-4703-89F8-B4D8617FAC7C}"/>
    <hyperlink ref="A182" r:id="rId140" display="569" xr:uid="{A95E27DF-3AE5-4060-9BF8-31863A690C0B}"/>
    <hyperlink ref="A183" r:id="rId141" display="570" xr:uid="{62B1A083-5478-4D83-907D-1B4BF200C5CA}"/>
    <hyperlink ref="A184" r:id="rId142" display="571" xr:uid="{3EFA66CD-89D4-4C9B-A0E7-0DCB6F0058BC}"/>
    <hyperlink ref="A186" r:id="rId143" display="573" xr:uid="{3898AF88-8B49-48E7-AC69-F01A3A3F7190}"/>
    <hyperlink ref="A188" r:id="rId144" display="575" xr:uid="{848595D7-C06B-424F-9713-BD43EBA059FD}"/>
    <hyperlink ref="A189" r:id="rId145" display="576" xr:uid="{01456360-F443-4B5C-A8B3-8F035B8705B4}"/>
    <hyperlink ref="A190" r:id="rId146" display="577" xr:uid="{DDD431BE-9BD1-4048-98A3-FC3E48B7C503}"/>
    <hyperlink ref="A192" r:id="rId147" display="579" xr:uid="{27D0B5DF-0377-4C90-990F-FB6ED1BDBDE1}"/>
  </hyperlinks>
  <pageMargins left="0.7" right="0.7" top="0.75" bottom="0.75" header="0.3" footer="0.3"/>
  <legacyDrawing r:id="rId14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3720-3E9E-44D4-82B4-6DDC8B9F5D33}">
  <sheetPr>
    <tabColor rgb="FF0070C0"/>
  </sheetPr>
  <dimension ref="A1:P122"/>
  <sheetViews>
    <sheetView workbookViewId="0">
      <selection activeCell="B1" sqref="B1:N2"/>
    </sheetView>
  </sheetViews>
  <sheetFormatPr baseColWidth="10" defaultColWidth="8.88671875" defaultRowHeight="14.4" x14ac:dyDescent="0.3"/>
  <cols>
    <col min="4" max="4" width="10.44140625" customWidth="1"/>
    <col min="5" max="5" width="12.44140625" customWidth="1"/>
    <col min="6" max="6" width="14.109375" customWidth="1"/>
    <col min="10" max="10" width="13.109375" customWidth="1"/>
    <col min="14" max="14" width="13.109375" style="257" customWidth="1"/>
  </cols>
  <sheetData>
    <row r="1" spans="1:16" x14ac:dyDescent="0.3">
      <c r="B1" s="727" t="s">
        <v>5185</v>
      </c>
      <c r="C1" s="728"/>
      <c r="D1" s="728"/>
      <c r="E1" s="728"/>
      <c r="F1" s="728"/>
      <c r="G1" s="728"/>
      <c r="H1" s="728"/>
      <c r="I1" s="728"/>
      <c r="J1" s="728"/>
      <c r="K1" s="728"/>
      <c r="L1" s="728"/>
      <c r="M1" s="728"/>
      <c r="N1" s="729"/>
    </row>
    <row r="2" spans="1:16" x14ac:dyDescent="0.3">
      <c r="B2" s="730"/>
      <c r="C2" s="731"/>
      <c r="D2" s="731"/>
      <c r="E2" s="731"/>
      <c r="F2" s="731"/>
      <c r="G2" s="731"/>
      <c r="H2" s="731"/>
      <c r="I2" s="731"/>
      <c r="J2" s="731"/>
      <c r="K2" s="731"/>
      <c r="L2" s="731"/>
      <c r="M2" s="731"/>
      <c r="N2" s="732"/>
    </row>
    <row r="4" spans="1:16" ht="60" x14ac:dyDescent="0.3">
      <c r="A4" s="155" t="s">
        <v>0</v>
      </c>
      <c r="B4" s="198" t="s">
        <v>3</v>
      </c>
      <c r="C4" s="199" t="s">
        <v>5</v>
      </c>
      <c r="D4" s="200" t="s">
        <v>7</v>
      </c>
      <c r="E4" s="197" t="s">
        <v>8</v>
      </c>
      <c r="F4" s="200" t="s">
        <v>9</v>
      </c>
      <c r="G4" s="239" t="s">
        <v>10</v>
      </c>
      <c r="H4" s="245" t="s">
        <v>12</v>
      </c>
      <c r="I4" s="201" t="s">
        <v>13</v>
      </c>
      <c r="J4" s="200" t="s">
        <v>14</v>
      </c>
      <c r="K4" s="201" t="s">
        <v>15</v>
      </c>
      <c r="L4" s="157" t="s">
        <v>17</v>
      </c>
      <c r="M4" s="156" t="s">
        <v>18</v>
      </c>
      <c r="N4" s="249" t="s">
        <v>20</v>
      </c>
      <c r="O4" s="157" t="s">
        <v>23</v>
      </c>
      <c r="P4" s="156" t="s">
        <v>24</v>
      </c>
    </row>
    <row r="5" spans="1:16" x14ac:dyDescent="0.3">
      <c r="A5" s="216">
        <v>593</v>
      </c>
      <c r="B5" s="232" t="s">
        <v>3639</v>
      </c>
      <c r="C5" s="203" t="s">
        <v>836</v>
      </c>
      <c r="D5" s="204">
        <v>18900000</v>
      </c>
      <c r="E5" s="232" t="s">
        <v>3640</v>
      </c>
      <c r="F5" s="204">
        <v>28980398</v>
      </c>
      <c r="G5" s="243" t="s">
        <v>240</v>
      </c>
      <c r="H5" s="235">
        <v>1294</v>
      </c>
      <c r="I5" s="143">
        <v>46087</v>
      </c>
      <c r="J5" s="205">
        <v>321300000</v>
      </c>
      <c r="K5" s="143">
        <v>46148</v>
      </c>
      <c r="L5" s="144"/>
      <c r="M5" s="141"/>
      <c r="N5" s="250">
        <f>+D5</f>
        <v>18900000</v>
      </c>
      <c r="O5" s="143">
        <v>46157</v>
      </c>
      <c r="P5" s="145">
        <v>46248</v>
      </c>
    </row>
    <row r="6" spans="1:16" x14ac:dyDescent="0.3">
      <c r="A6" s="216">
        <v>594</v>
      </c>
      <c r="B6" s="15" t="s">
        <v>3616</v>
      </c>
      <c r="C6" s="203" t="s">
        <v>1440</v>
      </c>
      <c r="D6" s="215">
        <v>25650000</v>
      </c>
      <c r="E6" s="15" t="s">
        <v>3646</v>
      </c>
      <c r="F6" s="217">
        <v>1234641107</v>
      </c>
      <c r="G6" s="243" t="s">
        <v>89</v>
      </c>
      <c r="H6" s="235">
        <v>1285</v>
      </c>
      <c r="I6" s="143">
        <v>46087</v>
      </c>
      <c r="J6" s="205">
        <v>1427850000</v>
      </c>
      <c r="K6" s="143">
        <v>46148</v>
      </c>
      <c r="L6" s="144">
        <v>46150</v>
      </c>
      <c r="M6" s="141">
        <v>1856</v>
      </c>
      <c r="N6" s="250">
        <f t="shared" ref="N6" si="0">+D6</f>
        <v>25650000</v>
      </c>
      <c r="O6" s="143">
        <v>46161</v>
      </c>
      <c r="P6" s="145">
        <v>46252</v>
      </c>
    </row>
    <row r="7" spans="1:16" x14ac:dyDescent="0.3">
      <c r="A7" s="216">
        <v>595</v>
      </c>
      <c r="B7" s="232" t="s">
        <v>3639</v>
      </c>
      <c r="C7" s="203" t="s">
        <v>836</v>
      </c>
      <c r="D7" s="204">
        <v>18900000</v>
      </c>
      <c r="E7" s="232" t="s">
        <v>3652</v>
      </c>
      <c r="F7" s="204">
        <v>1110513201</v>
      </c>
      <c r="G7" s="243" t="s">
        <v>89</v>
      </c>
      <c r="H7" s="235">
        <v>1294</v>
      </c>
      <c r="I7" s="143">
        <v>46087</v>
      </c>
      <c r="J7" s="205">
        <v>321300000</v>
      </c>
      <c r="K7" s="143">
        <v>46148</v>
      </c>
      <c r="L7" s="144">
        <v>46153</v>
      </c>
      <c r="M7" s="141">
        <v>1864</v>
      </c>
      <c r="N7" s="250">
        <f>+D7</f>
        <v>18900000</v>
      </c>
      <c r="O7" s="143">
        <v>46155</v>
      </c>
      <c r="P7" s="145">
        <v>46246</v>
      </c>
    </row>
    <row r="8" spans="1:16" x14ac:dyDescent="0.3">
      <c r="A8" s="216">
        <v>596</v>
      </c>
      <c r="B8" s="232" t="s">
        <v>3639</v>
      </c>
      <c r="C8" s="203" t="s">
        <v>836</v>
      </c>
      <c r="D8" s="204">
        <v>18900000</v>
      </c>
      <c r="E8" s="232" t="s">
        <v>3658</v>
      </c>
      <c r="F8" s="204">
        <v>1005912332</v>
      </c>
      <c r="G8" s="243" t="s">
        <v>89</v>
      </c>
      <c r="H8" s="235">
        <v>1294</v>
      </c>
      <c r="I8" s="143">
        <v>46087</v>
      </c>
      <c r="J8" s="205">
        <v>321300000</v>
      </c>
      <c r="K8" s="143">
        <v>46148</v>
      </c>
      <c r="L8" s="144">
        <v>46150</v>
      </c>
      <c r="M8" s="141">
        <v>1857</v>
      </c>
      <c r="N8" s="250">
        <f>+D8</f>
        <v>18900000</v>
      </c>
      <c r="O8" s="143">
        <v>46154</v>
      </c>
      <c r="P8" s="145">
        <v>46245</v>
      </c>
    </row>
    <row r="9" spans="1:16" x14ac:dyDescent="0.3">
      <c r="A9" s="216">
        <v>597</v>
      </c>
      <c r="B9" s="15" t="s">
        <v>3664</v>
      </c>
      <c r="C9" s="203" t="s">
        <v>836</v>
      </c>
      <c r="D9" s="204">
        <v>25200000</v>
      </c>
      <c r="E9" s="15" t="s">
        <v>3665</v>
      </c>
      <c r="F9" s="234">
        <v>32559366</v>
      </c>
      <c r="G9" s="243" t="s">
        <v>3666</v>
      </c>
      <c r="H9" s="235">
        <v>1294</v>
      </c>
      <c r="I9" s="143">
        <v>46087</v>
      </c>
      <c r="J9" s="205">
        <v>321300000</v>
      </c>
      <c r="K9" s="143">
        <v>46148</v>
      </c>
      <c r="L9" s="144">
        <v>46239</v>
      </c>
      <c r="M9" s="141">
        <v>1858</v>
      </c>
      <c r="N9" s="250">
        <f>+D9</f>
        <v>25200000</v>
      </c>
      <c r="O9" s="143">
        <v>46158</v>
      </c>
      <c r="P9" s="145">
        <v>46249</v>
      </c>
    </row>
    <row r="10" spans="1:16" x14ac:dyDescent="0.3">
      <c r="A10" s="216">
        <v>598</v>
      </c>
      <c r="B10" s="15" t="s">
        <v>3664</v>
      </c>
      <c r="C10" s="203" t="s">
        <v>836</v>
      </c>
      <c r="D10" s="204">
        <v>25200000</v>
      </c>
      <c r="E10" s="15" t="s">
        <v>3672</v>
      </c>
      <c r="F10" s="234">
        <v>1122784460</v>
      </c>
      <c r="G10" s="243" t="s">
        <v>3673</v>
      </c>
      <c r="H10" s="235">
        <v>1294</v>
      </c>
      <c r="I10" s="143">
        <v>46087</v>
      </c>
      <c r="J10" s="205">
        <v>321300000</v>
      </c>
      <c r="K10" s="143">
        <v>46148</v>
      </c>
      <c r="L10" s="144">
        <v>46153</v>
      </c>
      <c r="M10" s="141">
        <v>1865</v>
      </c>
      <c r="N10" s="250">
        <f>+D10</f>
        <v>25200000</v>
      </c>
      <c r="O10" s="143">
        <v>46156</v>
      </c>
      <c r="P10" s="145">
        <v>46247</v>
      </c>
    </row>
    <row r="11" spans="1:16" x14ac:dyDescent="0.3">
      <c r="A11" s="216">
        <v>599</v>
      </c>
      <c r="B11" s="232" t="s">
        <v>3639</v>
      </c>
      <c r="C11" s="203" t="s">
        <v>836</v>
      </c>
      <c r="D11" s="204">
        <v>18900000</v>
      </c>
      <c r="E11" s="232" t="s">
        <v>3679</v>
      </c>
      <c r="F11" s="204">
        <v>1234640701</v>
      </c>
      <c r="G11" s="243" t="s">
        <v>89</v>
      </c>
      <c r="H11" s="235">
        <v>1294</v>
      </c>
      <c r="I11" s="143">
        <v>46087</v>
      </c>
      <c r="J11" s="205">
        <v>321300000</v>
      </c>
      <c r="K11" s="143">
        <v>46154</v>
      </c>
      <c r="L11" s="144">
        <v>46155</v>
      </c>
      <c r="M11" s="141">
        <v>1872</v>
      </c>
      <c r="N11" s="250">
        <f>+D11</f>
        <v>18900000</v>
      </c>
      <c r="O11" s="143">
        <v>46157</v>
      </c>
      <c r="P11" s="145">
        <v>46248</v>
      </c>
    </row>
    <row r="12" spans="1:16" x14ac:dyDescent="0.3">
      <c r="A12" s="216">
        <v>600</v>
      </c>
      <c r="B12" s="15" t="s">
        <v>3622</v>
      </c>
      <c r="C12" s="203" t="s">
        <v>769</v>
      </c>
      <c r="D12" s="215">
        <v>18900000</v>
      </c>
      <c r="E12" s="15" t="s">
        <v>3685</v>
      </c>
      <c r="F12" s="217">
        <v>1110589920</v>
      </c>
      <c r="G12" s="243" t="s">
        <v>89</v>
      </c>
      <c r="H12" s="235">
        <v>1294</v>
      </c>
      <c r="I12" s="143">
        <v>46087</v>
      </c>
      <c r="J12" s="217">
        <v>321300000</v>
      </c>
      <c r="K12" s="143">
        <v>46154</v>
      </c>
      <c r="L12" s="144">
        <v>46156</v>
      </c>
      <c r="M12" s="141">
        <v>1877</v>
      </c>
      <c r="N12" s="250">
        <f t="shared" ref="N12:N17" si="1">+D12</f>
        <v>18900000</v>
      </c>
      <c r="O12" s="143"/>
      <c r="P12" s="145" t="s">
        <v>892</v>
      </c>
    </row>
    <row r="13" spans="1:16" x14ac:dyDescent="0.3">
      <c r="A13" s="216">
        <v>601</v>
      </c>
      <c r="B13" s="15" t="s">
        <v>3691</v>
      </c>
      <c r="C13" s="203" t="s">
        <v>1002</v>
      </c>
      <c r="D13" s="215">
        <v>18900000</v>
      </c>
      <c r="E13" s="15" t="s">
        <v>3692</v>
      </c>
      <c r="F13" s="217">
        <v>1110537387</v>
      </c>
      <c r="G13" s="243" t="s">
        <v>89</v>
      </c>
      <c r="H13" s="235">
        <v>1294</v>
      </c>
      <c r="I13" s="143">
        <v>46087</v>
      </c>
      <c r="J13" s="217">
        <v>321300000</v>
      </c>
      <c r="K13" s="143">
        <v>46154</v>
      </c>
      <c r="L13" s="144"/>
      <c r="M13" s="141"/>
      <c r="N13" s="250">
        <f t="shared" si="1"/>
        <v>18900000</v>
      </c>
      <c r="O13" s="143"/>
      <c r="P13" s="145" t="s">
        <v>892</v>
      </c>
    </row>
    <row r="14" spans="1:16" x14ac:dyDescent="0.3">
      <c r="A14" s="216">
        <v>602</v>
      </c>
      <c r="B14" s="15" t="s">
        <v>3691</v>
      </c>
      <c r="C14" s="203" t="s">
        <v>1002</v>
      </c>
      <c r="D14" s="215">
        <v>18900000</v>
      </c>
      <c r="E14" s="15" t="s">
        <v>3698</v>
      </c>
      <c r="F14" s="217">
        <v>1110554739</v>
      </c>
      <c r="G14" s="243" t="s">
        <v>89</v>
      </c>
      <c r="H14" s="235">
        <v>1294</v>
      </c>
      <c r="I14" s="143">
        <v>46087</v>
      </c>
      <c r="J14" s="217">
        <v>321300000</v>
      </c>
      <c r="K14" s="143">
        <v>46154</v>
      </c>
      <c r="L14" s="144"/>
      <c r="M14" s="141"/>
      <c r="N14" s="250">
        <f t="shared" si="1"/>
        <v>18900000</v>
      </c>
      <c r="O14" s="143"/>
      <c r="P14" s="145" t="s">
        <v>892</v>
      </c>
    </row>
    <row r="15" spans="1:16" x14ac:dyDescent="0.3">
      <c r="A15" s="216">
        <v>603</v>
      </c>
      <c r="B15" s="15" t="s">
        <v>2732</v>
      </c>
      <c r="C15" s="203" t="s">
        <v>5150</v>
      </c>
      <c r="D15" s="215">
        <v>9450000</v>
      </c>
      <c r="E15" s="15" t="s">
        <v>3703</v>
      </c>
      <c r="F15" s="215">
        <v>39320227</v>
      </c>
      <c r="G15" s="243" t="s">
        <v>3704</v>
      </c>
      <c r="H15" s="235">
        <v>1289</v>
      </c>
      <c r="I15" s="143">
        <v>46087</v>
      </c>
      <c r="J15" s="205">
        <v>1578150000</v>
      </c>
      <c r="K15" s="143">
        <v>46154</v>
      </c>
      <c r="L15" s="144">
        <v>46156</v>
      </c>
      <c r="M15" s="141">
        <v>1878</v>
      </c>
      <c r="N15" s="250">
        <f t="shared" si="1"/>
        <v>9450000</v>
      </c>
      <c r="O15" s="143">
        <v>46164</v>
      </c>
      <c r="P15" s="145">
        <v>46255</v>
      </c>
    </row>
    <row r="16" spans="1:16" x14ac:dyDescent="0.3">
      <c r="A16" s="216">
        <v>604</v>
      </c>
      <c r="B16" s="15" t="s">
        <v>2732</v>
      </c>
      <c r="C16" s="203" t="s">
        <v>5150</v>
      </c>
      <c r="D16" s="215">
        <v>9450000</v>
      </c>
      <c r="E16" s="15" t="s">
        <v>3711</v>
      </c>
      <c r="F16" s="215">
        <v>65750112</v>
      </c>
      <c r="G16" s="243" t="s">
        <v>49</v>
      </c>
      <c r="H16" s="235">
        <v>1289</v>
      </c>
      <c r="I16" s="143">
        <v>46087</v>
      </c>
      <c r="J16" s="205">
        <v>1578150000</v>
      </c>
      <c r="K16" s="143">
        <v>46154</v>
      </c>
      <c r="L16" s="144">
        <v>46156</v>
      </c>
      <c r="M16" s="141">
        <v>1879</v>
      </c>
      <c r="N16" s="250">
        <f t="shared" si="1"/>
        <v>9450000</v>
      </c>
      <c r="O16" s="143">
        <v>46167</v>
      </c>
      <c r="P16" s="145">
        <v>46258</v>
      </c>
    </row>
    <row r="17" spans="1:16" x14ac:dyDescent="0.3">
      <c r="A17" s="216">
        <v>605</v>
      </c>
      <c r="B17" s="15" t="s">
        <v>2732</v>
      </c>
      <c r="C17" s="203" t="s">
        <v>5150</v>
      </c>
      <c r="D17" s="215">
        <v>9450000</v>
      </c>
      <c r="E17" s="15" t="s">
        <v>3715</v>
      </c>
      <c r="F17" s="215">
        <v>52953745</v>
      </c>
      <c r="G17" s="240" t="s">
        <v>170</v>
      </c>
      <c r="H17" s="235">
        <v>1289</v>
      </c>
      <c r="I17" s="143">
        <v>46087</v>
      </c>
      <c r="J17" s="205">
        <v>1578150000</v>
      </c>
      <c r="K17" s="143">
        <v>46154</v>
      </c>
      <c r="L17" s="144">
        <v>46162</v>
      </c>
      <c r="M17" s="141">
        <v>1925</v>
      </c>
      <c r="N17" s="250">
        <f t="shared" si="1"/>
        <v>9450000</v>
      </c>
      <c r="O17" s="143"/>
      <c r="P17" s="145" t="s">
        <v>892</v>
      </c>
    </row>
    <row r="18" spans="1:16" x14ac:dyDescent="0.3">
      <c r="A18" s="216">
        <v>606</v>
      </c>
      <c r="B18" s="15" t="s">
        <v>2399</v>
      </c>
      <c r="C18" s="203" t="s">
        <v>769</v>
      </c>
      <c r="D18" s="204">
        <v>15900000</v>
      </c>
      <c r="E18" s="103" t="s">
        <v>3719</v>
      </c>
      <c r="F18" s="204">
        <v>38364966</v>
      </c>
      <c r="G18" s="243" t="s">
        <v>89</v>
      </c>
      <c r="H18" s="235">
        <v>1287</v>
      </c>
      <c r="I18" s="143">
        <v>46087</v>
      </c>
      <c r="J18" s="205">
        <v>885100000</v>
      </c>
      <c r="K18" s="143">
        <v>46154</v>
      </c>
      <c r="L18" s="144">
        <v>46157</v>
      </c>
      <c r="M18" s="141">
        <v>1903</v>
      </c>
      <c r="N18" s="250">
        <f>+D18</f>
        <v>15900000</v>
      </c>
      <c r="O18" s="143">
        <v>46164</v>
      </c>
      <c r="P18" s="145">
        <v>46255</v>
      </c>
    </row>
    <row r="19" spans="1:16" x14ac:dyDescent="0.3">
      <c r="A19" s="216">
        <v>607</v>
      </c>
      <c r="B19" s="15" t="s">
        <v>2757</v>
      </c>
      <c r="C19" s="203" t="s">
        <v>1473</v>
      </c>
      <c r="D19" s="215">
        <v>19200000</v>
      </c>
      <c r="E19" s="213" t="s">
        <v>3724</v>
      </c>
      <c r="F19" s="215">
        <v>52871768</v>
      </c>
      <c r="G19" s="240" t="s">
        <v>170</v>
      </c>
      <c r="H19" s="235">
        <v>1286</v>
      </c>
      <c r="I19" s="143">
        <v>46087</v>
      </c>
      <c r="J19" s="215">
        <v>1068800000</v>
      </c>
      <c r="K19" s="143">
        <v>46154</v>
      </c>
      <c r="L19" s="144">
        <v>46156</v>
      </c>
      <c r="M19" s="141">
        <v>1880</v>
      </c>
      <c r="N19" s="250">
        <f t="shared" ref="N19:N68" si="2">+D19</f>
        <v>19200000</v>
      </c>
      <c r="O19" s="143">
        <v>46164</v>
      </c>
      <c r="P19" s="145">
        <v>46255</v>
      </c>
    </row>
    <row r="20" spans="1:16" x14ac:dyDescent="0.3">
      <c r="A20" s="235">
        <v>608</v>
      </c>
      <c r="B20" s="15" t="s">
        <v>3729</v>
      </c>
      <c r="C20" s="203" t="s">
        <v>769</v>
      </c>
      <c r="D20" s="215">
        <v>21200000</v>
      </c>
      <c r="E20" s="103" t="s">
        <v>3730</v>
      </c>
      <c r="F20" s="217">
        <v>1110528419</v>
      </c>
      <c r="G20" s="243" t="s">
        <v>89</v>
      </c>
      <c r="H20" s="235">
        <v>1288</v>
      </c>
      <c r="I20" s="143">
        <v>46087</v>
      </c>
      <c r="J20" s="217">
        <v>442550000</v>
      </c>
      <c r="K20" s="143">
        <v>46155</v>
      </c>
      <c r="L20" s="144">
        <v>46157</v>
      </c>
      <c r="M20" s="141">
        <v>1904</v>
      </c>
      <c r="N20" s="250">
        <f t="shared" si="2"/>
        <v>21200000</v>
      </c>
      <c r="O20" s="143">
        <v>46168</v>
      </c>
      <c r="P20" s="145">
        <v>46290</v>
      </c>
    </row>
    <row r="21" spans="1:16" x14ac:dyDescent="0.3">
      <c r="A21" s="235">
        <v>609</v>
      </c>
      <c r="B21" s="15" t="s">
        <v>3735</v>
      </c>
      <c r="C21" s="203" t="s">
        <v>769</v>
      </c>
      <c r="D21" s="215">
        <v>18900000</v>
      </c>
      <c r="E21" s="15" t="s">
        <v>3736</v>
      </c>
      <c r="F21" s="217">
        <v>1003568772</v>
      </c>
      <c r="G21" s="243" t="s">
        <v>1797</v>
      </c>
      <c r="H21" s="235">
        <v>1294</v>
      </c>
      <c r="I21" s="143">
        <v>46087</v>
      </c>
      <c r="J21" s="217">
        <v>321300000</v>
      </c>
      <c r="K21" s="143">
        <v>46154</v>
      </c>
      <c r="L21" s="144">
        <v>46157</v>
      </c>
      <c r="M21" s="141">
        <v>1912</v>
      </c>
      <c r="N21" s="250">
        <f t="shared" si="2"/>
        <v>18900000</v>
      </c>
      <c r="O21" s="143">
        <v>46168</v>
      </c>
      <c r="P21" s="145">
        <v>46259</v>
      </c>
    </row>
    <row r="22" spans="1:16" x14ac:dyDescent="0.3">
      <c r="A22" s="235">
        <v>610</v>
      </c>
      <c r="B22" s="15" t="s">
        <v>3622</v>
      </c>
      <c r="C22" s="203" t="s">
        <v>769</v>
      </c>
      <c r="D22" s="215">
        <v>12600000</v>
      </c>
      <c r="E22" s="15" t="s">
        <v>3741</v>
      </c>
      <c r="F22" s="217">
        <v>1110490876</v>
      </c>
      <c r="G22" s="243" t="s">
        <v>49</v>
      </c>
      <c r="H22" s="235">
        <v>1294</v>
      </c>
      <c r="I22" s="143">
        <v>46087</v>
      </c>
      <c r="J22" s="217">
        <v>321300000</v>
      </c>
      <c r="K22" s="143">
        <v>46154</v>
      </c>
      <c r="L22" s="144">
        <v>46157</v>
      </c>
      <c r="M22" s="141">
        <v>1905</v>
      </c>
      <c r="N22" s="250">
        <f t="shared" si="2"/>
        <v>12600000</v>
      </c>
      <c r="O22" s="143">
        <v>46168</v>
      </c>
      <c r="P22" s="145">
        <v>46228</v>
      </c>
    </row>
    <row r="23" spans="1:16" x14ac:dyDescent="0.3">
      <c r="A23" s="235">
        <v>611</v>
      </c>
      <c r="B23" s="15" t="s">
        <v>3746</v>
      </c>
      <c r="C23" s="203" t="s">
        <v>1002</v>
      </c>
      <c r="D23" s="215">
        <v>25200000</v>
      </c>
      <c r="E23" s="15" t="s">
        <v>3747</v>
      </c>
      <c r="F23" s="217">
        <v>1110594627</v>
      </c>
      <c r="G23" s="243" t="s">
        <v>49</v>
      </c>
      <c r="H23" s="235">
        <v>1294</v>
      </c>
      <c r="I23" s="143">
        <v>46087</v>
      </c>
      <c r="J23" s="217">
        <v>321300000</v>
      </c>
      <c r="K23" s="143">
        <v>46154</v>
      </c>
      <c r="L23" s="144"/>
      <c r="M23" s="141"/>
      <c r="N23" s="250">
        <f t="shared" si="2"/>
        <v>25200000</v>
      </c>
      <c r="O23" s="143"/>
      <c r="P23" s="145" t="s">
        <v>1537</v>
      </c>
    </row>
    <row r="24" spans="1:16" x14ac:dyDescent="0.3">
      <c r="A24" s="235">
        <v>612</v>
      </c>
      <c r="B24" s="15" t="s">
        <v>3751</v>
      </c>
      <c r="C24" s="203" t="s">
        <v>769</v>
      </c>
      <c r="D24" s="215">
        <v>21200000</v>
      </c>
      <c r="E24" s="15" t="s">
        <v>3752</v>
      </c>
      <c r="F24" s="217">
        <v>1110579754</v>
      </c>
      <c r="G24" s="243" t="s">
        <v>49</v>
      </c>
      <c r="H24" s="235">
        <v>1288</v>
      </c>
      <c r="I24" s="143">
        <v>46087</v>
      </c>
      <c r="J24" s="217">
        <v>442550000</v>
      </c>
      <c r="K24" s="143">
        <v>46155</v>
      </c>
      <c r="L24" s="144">
        <v>46157</v>
      </c>
      <c r="M24" s="141">
        <v>1906</v>
      </c>
      <c r="N24" s="250">
        <f t="shared" si="2"/>
        <v>21200000</v>
      </c>
      <c r="O24" s="143">
        <v>46162</v>
      </c>
      <c r="P24" s="145">
        <v>46284</v>
      </c>
    </row>
    <row r="25" spans="1:16" x14ac:dyDescent="0.3">
      <c r="A25" s="235">
        <v>613</v>
      </c>
      <c r="B25" s="15" t="s">
        <v>3757</v>
      </c>
      <c r="C25" s="203" t="s">
        <v>769</v>
      </c>
      <c r="D25" s="215">
        <v>21200000</v>
      </c>
      <c r="E25" s="15" t="s">
        <v>3758</v>
      </c>
      <c r="F25" s="217">
        <v>1110537898</v>
      </c>
      <c r="G25" s="243" t="s">
        <v>49</v>
      </c>
      <c r="H25" s="235">
        <v>1288</v>
      </c>
      <c r="I25" s="143">
        <v>46087</v>
      </c>
      <c r="J25" s="217">
        <v>442550000</v>
      </c>
      <c r="K25" s="143">
        <v>46155</v>
      </c>
      <c r="L25" s="144">
        <v>46156</v>
      </c>
      <c r="M25" s="141">
        <v>1877</v>
      </c>
      <c r="N25" s="250">
        <f t="shared" si="2"/>
        <v>21200000</v>
      </c>
      <c r="O25" s="143">
        <v>46161</v>
      </c>
      <c r="P25" s="145">
        <v>46283</v>
      </c>
    </row>
    <row r="26" spans="1:16" x14ac:dyDescent="0.3">
      <c r="A26" s="235">
        <v>614</v>
      </c>
      <c r="B26" s="15" t="s">
        <v>3764</v>
      </c>
      <c r="C26" s="203" t="s">
        <v>3765</v>
      </c>
      <c r="D26" s="215">
        <v>150000000</v>
      </c>
      <c r="E26" s="15" t="s">
        <v>3766</v>
      </c>
      <c r="F26" s="217">
        <v>93355703</v>
      </c>
      <c r="G26" s="243" t="s">
        <v>49</v>
      </c>
      <c r="H26" s="235">
        <v>1417</v>
      </c>
      <c r="I26" s="143">
        <v>46120</v>
      </c>
      <c r="J26" s="217">
        <v>150000000</v>
      </c>
      <c r="K26" s="143">
        <v>46155</v>
      </c>
      <c r="L26" s="144"/>
      <c r="M26" s="141"/>
      <c r="N26" s="250">
        <f t="shared" si="2"/>
        <v>150000000</v>
      </c>
      <c r="O26" s="143">
        <v>46156</v>
      </c>
      <c r="P26" s="145">
        <v>46247</v>
      </c>
    </row>
    <row r="27" spans="1:16" x14ac:dyDescent="0.3">
      <c r="A27" s="235">
        <v>615</v>
      </c>
      <c r="B27" s="15" t="s">
        <v>3771</v>
      </c>
      <c r="C27" s="228" t="s">
        <v>5154</v>
      </c>
      <c r="D27" s="215">
        <v>29726928</v>
      </c>
      <c r="E27" s="15" t="s">
        <v>3773</v>
      </c>
      <c r="F27" s="217">
        <v>65768855</v>
      </c>
      <c r="G27" s="243" t="s">
        <v>49</v>
      </c>
      <c r="H27" s="235">
        <v>1475</v>
      </c>
      <c r="I27" s="143">
        <v>46129</v>
      </c>
      <c r="J27" s="217">
        <v>96994390</v>
      </c>
      <c r="K27" s="143">
        <v>46155</v>
      </c>
      <c r="L27" s="144">
        <v>46157</v>
      </c>
      <c r="M27" s="141">
        <v>1907</v>
      </c>
      <c r="N27" s="250">
        <f t="shared" si="2"/>
        <v>29726928</v>
      </c>
      <c r="O27" s="143">
        <v>46167</v>
      </c>
      <c r="P27" s="143">
        <v>46386</v>
      </c>
    </row>
    <row r="28" spans="1:16" x14ac:dyDescent="0.3">
      <c r="A28" s="235">
        <v>616</v>
      </c>
      <c r="B28" s="15" t="s">
        <v>3771</v>
      </c>
      <c r="C28" s="228" t="s">
        <v>3772</v>
      </c>
      <c r="D28" s="215">
        <v>29726928</v>
      </c>
      <c r="E28" s="15" t="s">
        <v>3778</v>
      </c>
      <c r="F28" s="217">
        <v>14397840</v>
      </c>
      <c r="G28" s="243" t="s">
        <v>49</v>
      </c>
      <c r="H28" s="235">
        <v>1475</v>
      </c>
      <c r="I28" s="143">
        <v>46129</v>
      </c>
      <c r="J28" s="217">
        <v>96994390</v>
      </c>
      <c r="K28" s="143">
        <v>46155</v>
      </c>
      <c r="L28" s="144">
        <v>46157</v>
      </c>
      <c r="M28" s="141">
        <v>1914</v>
      </c>
      <c r="N28" s="250">
        <f t="shared" si="2"/>
        <v>29726928</v>
      </c>
      <c r="O28" s="143">
        <v>46169</v>
      </c>
      <c r="P28" s="143">
        <v>46386</v>
      </c>
    </row>
    <row r="29" spans="1:16" x14ac:dyDescent="0.3">
      <c r="A29" s="235">
        <v>617</v>
      </c>
      <c r="B29" s="15" t="s">
        <v>3771</v>
      </c>
      <c r="C29" s="228" t="s">
        <v>3772</v>
      </c>
      <c r="D29" s="215">
        <v>29726928</v>
      </c>
      <c r="E29" s="15" t="s">
        <v>3783</v>
      </c>
      <c r="F29" s="217">
        <v>17657902</v>
      </c>
      <c r="G29" s="243" t="s">
        <v>3784</v>
      </c>
      <c r="H29" s="235">
        <v>1475</v>
      </c>
      <c r="I29" s="143">
        <v>46129</v>
      </c>
      <c r="J29" s="217">
        <v>96994390</v>
      </c>
      <c r="K29" s="143">
        <v>46155</v>
      </c>
      <c r="L29" s="144">
        <v>46157</v>
      </c>
      <c r="M29" s="141">
        <v>1908</v>
      </c>
      <c r="N29" s="250">
        <f t="shared" si="2"/>
        <v>29726928</v>
      </c>
      <c r="O29" s="143">
        <v>46169</v>
      </c>
      <c r="P29" s="143">
        <v>46386</v>
      </c>
    </row>
    <row r="30" spans="1:16" x14ac:dyDescent="0.3">
      <c r="A30" s="235">
        <v>618</v>
      </c>
      <c r="B30" s="15" t="s">
        <v>3790</v>
      </c>
      <c r="C30" s="228" t="s">
        <v>3772</v>
      </c>
      <c r="D30" s="215">
        <v>29726928</v>
      </c>
      <c r="E30" s="15" t="s">
        <v>3791</v>
      </c>
      <c r="F30" s="217">
        <v>1110527733</v>
      </c>
      <c r="G30" s="243" t="s">
        <v>49</v>
      </c>
      <c r="H30" s="235">
        <v>1475</v>
      </c>
      <c r="I30" s="143">
        <v>46129</v>
      </c>
      <c r="J30" s="217">
        <v>96994390</v>
      </c>
      <c r="K30" s="143">
        <v>46155</v>
      </c>
      <c r="L30" s="144">
        <v>46157</v>
      </c>
      <c r="M30" s="141">
        <v>1909</v>
      </c>
      <c r="N30" s="250">
        <f t="shared" si="2"/>
        <v>29726928</v>
      </c>
      <c r="O30" s="143"/>
      <c r="P30" s="143">
        <v>46386</v>
      </c>
    </row>
    <row r="31" spans="1:16" x14ac:dyDescent="0.3">
      <c r="A31" s="235">
        <v>619</v>
      </c>
      <c r="B31" s="15" t="s">
        <v>3790</v>
      </c>
      <c r="C31" s="228" t="s">
        <v>3772</v>
      </c>
      <c r="D31" s="215">
        <v>29726928</v>
      </c>
      <c r="E31" s="15" t="s">
        <v>3796</v>
      </c>
      <c r="F31" s="217">
        <v>5825337</v>
      </c>
      <c r="G31" s="243" t="s">
        <v>49</v>
      </c>
      <c r="H31" s="235">
        <v>1475</v>
      </c>
      <c r="I31" s="143">
        <v>46129</v>
      </c>
      <c r="J31" s="217">
        <v>96994390</v>
      </c>
      <c r="K31" s="143">
        <v>46155</v>
      </c>
      <c r="L31" s="144">
        <v>46157</v>
      </c>
      <c r="M31" s="141">
        <v>1915</v>
      </c>
      <c r="N31" s="250">
        <f t="shared" si="2"/>
        <v>29726928</v>
      </c>
      <c r="O31" s="143">
        <v>46167</v>
      </c>
      <c r="P31" s="143">
        <v>46386</v>
      </c>
    </row>
    <row r="32" spans="1:16" x14ac:dyDescent="0.3">
      <c r="A32" s="212">
        <v>620</v>
      </c>
      <c r="B32" s="103" t="s">
        <v>503</v>
      </c>
      <c r="C32" s="103" t="s">
        <v>1440</v>
      </c>
      <c r="D32" s="204" t="s">
        <v>5168</v>
      </c>
      <c r="E32" s="103" t="s">
        <v>3801</v>
      </c>
      <c r="F32" s="204">
        <v>1005815078</v>
      </c>
      <c r="G32" s="240" t="s">
        <v>89</v>
      </c>
      <c r="H32" s="235">
        <v>1533</v>
      </c>
      <c r="I32" s="148">
        <v>46153</v>
      </c>
      <c r="J32" s="204" t="str">
        <f t="shared" ref="J32:J41" si="3">+D32</f>
        <v>18.548.928</v>
      </c>
      <c r="K32" s="143">
        <v>46156</v>
      </c>
      <c r="L32" s="144">
        <v>46157</v>
      </c>
      <c r="M32" s="141">
        <v>1895</v>
      </c>
      <c r="N32" s="250" t="str">
        <f t="shared" si="2"/>
        <v>18.548.928</v>
      </c>
      <c r="O32" s="143">
        <v>46157</v>
      </c>
      <c r="P32" s="145">
        <v>46248</v>
      </c>
    </row>
    <row r="33" spans="1:16" x14ac:dyDescent="0.3">
      <c r="A33" s="212">
        <v>621</v>
      </c>
      <c r="B33" s="103" t="s">
        <v>503</v>
      </c>
      <c r="C33" s="103" t="s">
        <v>1440</v>
      </c>
      <c r="D33" s="204" t="s">
        <v>5168</v>
      </c>
      <c r="E33" s="103" t="s">
        <v>3806</v>
      </c>
      <c r="F33" s="204">
        <v>1110600019</v>
      </c>
      <c r="G33" s="240" t="s">
        <v>89</v>
      </c>
      <c r="H33" s="235">
        <v>1634</v>
      </c>
      <c r="I33" s="148">
        <v>46153</v>
      </c>
      <c r="J33" s="204" t="str">
        <f t="shared" si="3"/>
        <v>18.548.928</v>
      </c>
      <c r="K33" s="143">
        <v>46156</v>
      </c>
      <c r="L33" s="144">
        <v>46157</v>
      </c>
      <c r="M33" s="141">
        <v>1910</v>
      </c>
      <c r="N33" s="250" t="str">
        <f t="shared" si="2"/>
        <v>18.548.928</v>
      </c>
      <c r="O33" s="143">
        <v>46164</v>
      </c>
      <c r="P33" s="145">
        <v>46255</v>
      </c>
    </row>
    <row r="34" spans="1:16" x14ac:dyDescent="0.3">
      <c r="A34" s="212">
        <v>622</v>
      </c>
      <c r="B34" s="103" t="s">
        <v>503</v>
      </c>
      <c r="C34" s="103" t="s">
        <v>1440</v>
      </c>
      <c r="D34" s="204" t="s">
        <v>5168</v>
      </c>
      <c r="E34" s="103" t="s">
        <v>504</v>
      </c>
      <c r="F34" s="204">
        <v>1087421640</v>
      </c>
      <c r="G34" s="240" t="s">
        <v>505</v>
      </c>
      <c r="H34" s="235">
        <v>1532</v>
      </c>
      <c r="I34" s="148">
        <v>46153</v>
      </c>
      <c r="J34" s="204" t="str">
        <f t="shared" si="3"/>
        <v>18.548.928</v>
      </c>
      <c r="K34" s="143">
        <v>46156</v>
      </c>
      <c r="L34" s="144"/>
      <c r="M34" s="141"/>
      <c r="N34" s="250" t="str">
        <f t="shared" si="2"/>
        <v>18.548.928</v>
      </c>
      <c r="O34" s="143">
        <v>46161</v>
      </c>
      <c r="P34" s="145">
        <v>46252</v>
      </c>
    </row>
    <row r="35" spans="1:16" x14ac:dyDescent="0.3">
      <c r="A35" s="212">
        <v>623</v>
      </c>
      <c r="B35" s="103" t="s">
        <v>503</v>
      </c>
      <c r="C35" s="103" t="s">
        <v>1440</v>
      </c>
      <c r="D35" s="204">
        <v>23026752</v>
      </c>
      <c r="E35" s="103" t="s">
        <v>125</v>
      </c>
      <c r="F35" s="204">
        <v>1053825527</v>
      </c>
      <c r="G35" s="240" t="s">
        <v>67</v>
      </c>
      <c r="H35" s="235">
        <v>1539</v>
      </c>
      <c r="I35" s="148">
        <v>46154</v>
      </c>
      <c r="J35" s="204">
        <f t="shared" si="3"/>
        <v>23026752</v>
      </c>
      <c r="K35" s="143">
        <v>46156</v>
      </c>
      <c r="L35" s="144">
        <v>46157</v>
      </c>
      <c r="M35" s="141">
        <v>1899</v>
      </c>
      <c r="N35" s="250">
        <f t="shared" si="2"/>
        <v>23026752</v>
      </c>
      <c r="O35" s="143">
        <v>46157</v>
      </c>
      <c r="P35" s="145">
        <v>46248</v>
      </c>
    </row>
    <row r="36" spans="1:16" x14ac:dyDescent="0.3">
      <c r="A36" s="212">
        <v>624</v>
      </c>
      <c r="B36" s="103" t="s">
        <v>503</v>
      </c>
      <c r="C36" s="103" t="s">
        <v>1440</v>
      </c>
      <c r="D36" s="204">
        <v>23026752</v>
      </c>
      <c r="E36" s="103" t="s">
        <v>108</v>
      </c>
      <c r="F36" s="204">
        <v>1110588495</v>
      </c>
      <c r="G36" s="240" t="s">
        <v>89</v>
      </c>
      <c r="H36" s="235">
        <v>1540</v>
      </c>
      <c r="I36" s="148">
        <v>46154</v>
      </c>
      <c r="J36" s="204">
        <f t="shared" si="3"/>
        <v>23026752</v>
      </c>
      <c r="K36" s="143">
        <v>46156</v>
      </c>
      <c r="L36" s="144">
        <v>46157</v>
      </c>
      <c r="M36" s="141">
        <v>1898</v>
      </c>
      <c r="N36" s="250">
        <f t="shared" si="2"/>
        <v>23026752</v>
      </c>
      <c r="O36" s="143">
        <v>46157</v>
      </c>
      <c r="P36" s="145">
        <v>46248</v>
      </c>
    </row>
    <row r="37" spans="1:16" x14ac:dyDescent="0.3">
      <c r="A37" s="212">
        <v>625</v>
      </c>
      <c r="B37" s="103" t="s">
        <v>141</v>
      </c>
      <c r="C37" s="103" t="s">
        <v>142</v>
      </c>
      <c r="D37" s="204" t="s">
        <v>5169</v>
      </c>
      <c r="E37" s="103" t="s">
        <v>143</v>
      </c>
      <c r="F37" s="204" t="s">
        <v>144</v>
      </c>
      <c r="G37" s="240" t="s">
        <v>89</v>
      </c>
      <c r="H37" s="235">
        <v>1544</v>
      </c>
      <c r="I37" s="148">
        <v>46154</v>
      </c>
      <c r="J37" s="204" t="str">
        <f t="shared" si="3"/>
        <v>12.000.000</v>
      </c>
      <c r="K37" s="143">
        <v>46156</v>
      </c>
      <c r="L37" s="144">
        <v>46157</v>
      </c>
      <c r="M37" s="141">
        <v>1900</v>
      </c>
      <c r="N37" s="250" t="str">
        <f t="shared" si="2"/>
        <v>12.000.000</v>
      </c>
      <c r="O37" s="143">
        <v>46161</v>
      </c>
      <c r="P37" s="145">
        <v>46252</v>
      </c>
    </row>
    <row r="38" spans="1:16" x14ac:dyDescent="0.3">
      <c r="A38" s="212">
        <v>626</v>
      </c>
      <c r="B38" s="103" t="s">
        <v>141</v>
      </c>
      <c r="C38" s="103" t="s">
        <v>142</v>
      </c>
      <c r="D38" s="204" t="s">
        <v>5169</v>
      </c>
      <c r="E38" s="103" t="s">
        <v>207</v>
      </c>
      <c r="F38" s="204" t="s">
        <v>208</v>
      </c>
      <c r="G38" s="240" t="s">
        <v>209</v>
      </c>
      <c r="H38" s="235">
        <v>1543</v>
      </c>
      <c r="I38" s="148">
        <v>46154</v>
      </c>
      <c r="J38" s="204" t="str">
        <f t="shared" si="3"/>
        <v>12.000.000</v>
      </c>
      <c r="K38" s="143">
        <v>46156</v>
      </c>
      <c r="L38" s="144">
        <v>46157</v>
      </c>
      <c r="M38" s="141">
        <v>1901</v>
      </c>
      <c r="N38" s="250" t="str">
        <f t="shared" si="2"/>
        <v>12.000.000</v>
      </c>
      <c r="O38" s="143">
        <v>46157</v>
      </c>
      <c r="P38" s="145">
        <v>46248</v>
      </c>
    </row>
    <row r="39" spans="1:16" x14ac:dyDescent="0.3">
      <c r="A39" s="212">
        <v>627</v>
      </c>
      <c r="B39" s="103" t="s">
        <v>85</v>
      </c>
      <c r="C39" s="103" t="s">
        <v>86</v>
      </c>
      <c r="D39" s="204" t="s">
        <v>5171</v>
      </c>
      <c r="E39" s="103" t="s">
        <v>87</v>
      </c>
      <c r="F39" s="204" t="s">
        <v>88</v>
      </c>
      <c r="G39" s="240" t="s">
        <v>89</v>
      </c>
      <c r="H39" s="235">
        <v>1536</v>
      </c>
      <c r="I39" s="148">
        <v>46153</v>
      </c>
      <c r="J39" s="204" t="str">
        <f t="shared" si="3"/>
        <v>12.900.000</v>
      </c>
      <c r="K39" s="143">
        <v>46156</v>
      </c>
      <c r="L39" s="144">
        <v>46157</v>
      </c>
      <c r="M39" s="141">
        <v>1896</v>
      </c>
      <c r="N39" s="250" t="str">
        <f t="shared" si="2"/>
        <v>12.900.000</v>
      </c>
      <c r="O39" s="143">
        <v>46157</v>
      </c>
      <c r="P39" s="145">
        <v>46248</v>
      </c>
    </row>
    <row r="40" spans="1:16" x14ac:dyDescent="0.3">
      <c r="A40" s="212">
        <v>628</v>
      </c>
      <c r="B40" s="103" t="s">
        <v>85</v>
      </c>
      <c r="C40" s="103" t="s">
        <v>86</v>
      </c>
      <c r="D40" s="204">
        <v>8600000</v>
      </c>
      <c r="E40" s="103" t="s">
        <v>3829</v>
      </c>
      <c r="F40" s="204">
        <v>1006031876</v>
      </c>
      <c r="G40" s="240" t="s">
        <v>89</v>
      </c>
      <c r="H40" s="235">
        <v>1537</v>
      </c>
      <c r="I40" s="148">
        <v>46153</v>
      </c>
      <c r="J40" s="204">
        <f t="shared" si="3"/>
        <v>8600000</v>
      </c>
      <c r="K40" s="143">
        <v>46156</v>
      </c>
      <c r="L40" s="144">
        <v>46157</v>
      </c>
      <c r="M40" s="141">
        <v>1897</v>
      </c>
      <c r="N40" s="250">
        <f t="shared" si="2"/>
        <v>8600000</v>
      </c>
      <c r="O40" s="143">
        <v>46157</v>
      </c>
      <c r="P40" s="145">
        <v>46217</v>
      </c>
    </row>
    <row r="41" spans="1:16" x14ac:dyDescent="0.3">
      <c r="A41" s="212">
        <v>629</v>
      </c>
      <c r="B41" s="103" t="s">
        <v>267</v>
      </c>
      <c r="C41" s="103" t="s">
        <v>268</v>
      </c>
      <c r="D41" s="204" t="s">
        <v>5172</v>
      </c>
      <c r="E41" s="103" t="s">
        <v>269</v>
      </c>
      <c r="F41" s="204" t="s">
        <v>270</v>
      </c>
      <c r="G41" s="240" t="s">
        <v>89</v>
      </c>
      <c r="H41" s="235">
        <v>1550</v>
      </c>
      <c r="I41" s="148">
        <v>46154</v>
      </c>
      <c r="J41" s="204" t="str">
        <f t="shared" si="3"/>
        <v>7.355.745</v>
      </c>
      <c r="K41" s="143">
        <v>46156</v>
      </c>
      <c r="L41" s="144"/>
      <c r="M41" s="141"/>
      <c r="N41" s="250" t="str">
        <f t="shared" si="2"/>
        <v>7.355.745</v>
      </c>
      <c r="O41" s="143">
        <v>46161</v>
      </c>
      <c r="P41" s="145">
        <v>46252</v>
      </c>
    </row>
    <row r="42" spans="1:16" x14ac:dyDescent="0.3">
      <c r="A42" s="235">
        <v>630</v>
      </c>
      <c r="B42" s="15" t="s">
        <v>3757</v>
      </c>
      <c r="C42" s="203" t="s">
        <v>769</v>
      </c>
      <c r="D42" s="215">
        <v>21200000</v>
      </c>
      <c r="E42" s="15" t="s">
        <v>3836</v>
      </c>
      <c r="F42" s="217">
        <v>1110582971</v>
      </c>
      <c r="G42" s="243" t="s">
        <v>49</v>
      </c>
      <c r="H42" s="235">
        <v>1288</v>
      </c>
      <c r="I42" s="143">
        <v>46087</v>
      </c>
      <c r="J42" s="217">
        <v>442550000</v>
      </c>
      <c r="K42" s="143">
        <v>46156</v>
      </c>
      <c r="L42" s="144"/>
      <c r="M42" s="141"/>
      <c r="N42" s="250">
        <f t="shared" si="2"/>
        <v>21200000</v>
      </c>
      <c r="O42" s="143"/>
      <c r="P42" s="145" t="s">
        <v>1537</v>
      </c>
    </row>
    <row r="43" spans="1:16" x14ac:dyDescent="0.3">
      <c r="A43" s="235">
        <v>631</v>
      </c>
      <c r="B43" s="15" t="s">
        <v>3757</v>
      </c>
      <c r="C43" s="203" t="s">
        <v>769</v>
      </c>
      <c r="D43" s="215">
        <v>21200000</v>
      </c>
      <c r="E43" s="15" t="s">
        <v>3842</v>
      </c>
      <c r="F43" s="217">
        <v>38363779</v>
      </c>
      <c r="G43" s="243" t="s">
        <v>49</v>
      </c>
      <c r="H43" s="235">
        <v>1288</v>
      </c>
      <c r="I43" s="143">
        <v>46087</v>
      </c>
      <c r="J43" s="217">
        <v>442550000</v>
      </c>
      <c r="K43" s="143">
        <v>46156</v>
      </c>
      <c r="L43" s="144">
        <v>46157</v>
      </c>
      <c r="M43" s="141">
        <v>1911</v>
      </c>
      <c r="N43" s="250">
        <f t="shared" si="2"/>
        <v>21200000</v>
      </c>
      <c r="O43" s="143">
        <v>46167</v>
      </c>
      <c r="P43" s="145">
        <v>46289</v>
      </c>
    </row>
    <row r="44" spans="1:16" x14ac:dyDescent="0.3">
      <c r="A44" s="235">
        <v>632</v>
      </c>
      <c r="B44" s="15" t="s">
        <v>3790</v>
      </c>
      <c r="C44" s="228" t="s">
        <v>3772</v>
      </c>
      <c r="D44" s="215">
        <v>29678418</v>
      </c>
      <c r="E44" s="15" t="s">
        <v>3848</v>
      </c>
      <c r="F44" s="217">
        <v>14226186</v>
      </c>
      <c r="G44" s="243" t="s">
        <v>49</v>
      </c>
      <c r="H44" s="235">
        <v>1475</v>
      </c>
      <c r="I44" s="143">
        <v>46129</v>
      </c>
      <c r="J44" s="217">
        <v>295994390</v>
      </c>
      <c r="K44" s="143">
        <v>46156</v>
      </c>
      <c r="L44" s="144">
        <v>46162</v>
      </c>
      <c r="M44" s="141">
        <v>1926</v>
      </c>
      <c r="N44" s="250">
        <f t="shared" si="2"/>
        <v>29678418</v>
      </c>
      <c r="O44" s="143">
        <v>46167</v>
      </c>
      <c r="P44" s="143">
        <v>46386</v>
      </c>
    </row>
    <row r="45" spans="1:16" x14ac:dyDescent="0.3">
      <c r="A45" s="212">
        <v>633</v>
      </c>
      <c r="B45" s="103" t="s">
        <v>61</v>
      </c>
      <c r="C45" s="103" t="s">
        <v>63</v>
      </c>
      <c r="D45" s="204" t="s">
        <v>5173</v>
      </c>
      <c r="E45" s="103" t="s">
        <v>65</v>
      </c>
      <c r="F45" s="204" t="s">
        <v>66</v>
      </c>
      <c r="G45" s="240" t="s">
        <v>67</v>
      </c>
      <c r="H45" s="235">
        <v>1538</v>
      </c>
      <c r="I45" s="148">
        <v>46153</v>
      </c>
      <c r="J45" s="204" t="str">
        <f t="shared" ref="J45:J46" si="4">+D45</f>
        <v>30.180.600</v>
      </c>
      <c r="K45" s="143">
        <v>46156</v>
      </c>
      <c r="L45" s="144"/>
      <c r="M45" s="141"/>
      <c r="N45" s="250" t="str">
        <f t="shared" si="2"/>
        <v>30.180.600</v>
      </c>
      <c r="O45" s="143">
        <v>46157</v>
      </c>
      <c r="P45" s="145">
        <v>46248</v>
      </c>
    </row>
    <row r="46" spans="1:16" x14ac:dyDescent="0.3">
      <c r="A46" s="212">
        <v>634</v>
      </c>
      <c r="B46" s="103" t="s">
        <v>61</v>
      </c>
      <c r="C46" s="103" t="s">
        <v>63</v>
      </c>
      <c r="D46" s="204" t="s">
        <v>5173</v>
      </c>
      <c r="E46" s="103" t="s">
        <v>133</v>
      </c>
      <c r="F46" s="204" t="s">
        <v>3855</v>
      </c>
      <c r="G46" s="240" t="s">
        <v>3856</v>
      </c>
      <c r="H46" s="235">
        <v>1538</v>
      </c>
      <c r="I46" s="148">
        <v>46153</v>
      </c>
      <c r="J46" s="204" t="str">
        <f t="shared" si="4"/>
        <v>30.180.600</v>
      </c>
      <c r="K46" s="143">
        <v>46156</v>
      </c>
      <c r="L46" s="144">
        <v>46157</v>
      </c>
      <c r="M46" s="141">
        <v>1886</v>
      </c>
      <c r="N46" s="250" t="str">
        <f t="shared" si="2"/>
        <v>30.180.600</v>
      </c>
      <c r="O46" s="143">
        <v>46157</v>
      </c>
      <c r="P46" s="145">
        <v>46248</v>
      </c>
    </row>
    <row r="47" spans="1:16" x14ac:dyDescent="0.3">
      <c r="A47" s="235">
        <v>635</v>
      </c>
      <c r="B47" s="15" t="s">
        <v>3860</v>
      </c>
      <c r="C47" s="203" t="s">
        <v>3861</v>
      </c>
      <c r="D47" s="215">
        <v>18900000</v>
      </c>
      <c r="E47" s="15" t="s">
        <v>3862</v>
      </c>
      <c r="F47" s="217">
        <v>1020432548</v>
      </c>
      <c r="G47" s="243" t="s">
        <v>3863</v>
      </c>
      <c r="H47" s="235">
        <v>1294</v>
      </c>
      <c r="I47" s="143">
        <v>46087</v>
      </c>
      <c r="J47" s="217">
        <v>321300000</v>
      </c>
      <c r="K47" s="143">
        <v>46156</v>
      </c>
      <c r="L47" s="144">
        <v>46161</v>
      </c>
      <c r="M47" s="141">
        <v>1922</v>
      </c>
      <c r="N47" s="250">
        <f t="shared" si="2"/>
        <v>18900000</v>
      </c>
      <c r="O47" s="143">
        <v>46163</v>
      </c>
      <c r="P47" s="145">
        <v>46254</v>
      </c>
    </row>
    <row r="48" spans="1:16" x14ac:dyDescent="0.3">
      <c r="A48" s="212">
        <v>636</v>
      </c>
      <c r="B48" s="103" t="s">
        <v>61</v>
      </c>
      <c r="C48" s="103" t="s">
        <v>63</v>
      </c>
      <c r="D48" s="204" t="s">
        <v>5173</v>
      </c>
      <c r="E48" s="103" t="s">
        <v>77</v>
      </c>
      <c r="F48" s="204">
        <v>1053798934</v>
      </c>
      <c r="G48" s="240" t="s">
        <v>67</v>
      </c>
      <c r="H48" s="235">
        <v>1549</v>
      </c>
      <c r="I48" s="148">
        <v>46154</v>
      </c>
      <c r="J48" s="204" t="str">
        <f t="shared" ref="J48:J50" si="5">+D48</f>
        <v>30.180.600</v>
      </c>
      <c r="K48" s="143">
        <v>46156</v>
      </c>
      <c r="L48" s="144">
        <v>46157</v>
      </c>
      <c r="M48" s="141">
        <v>1887</v>
      </c>
      <c r="N48" s="250" t="str">
        <f t="shared" si="2"/>
        <v>30.180.600</v>
      </c>
      <c r="O48" s="143">
        <v>46157</v>
      </c>
      <c r="P48" s="145">
        <v>46248</v>
      </c>
    </row>
    <row r="49" spans="1:16" x14ac:dyDescent="0.3">
      <c r="A49" s="235">
        <v>637</v>
      </c>
      <c r="B49" s="262" t="s">
        <v>3873</v>
      </c>
      <c r="C49" s="262" t="s">
        <v>3874</v>
      </c>
      <c r="D49" s="204">
        <v>30180600</v>
      </c>
      <c r="E49" s="142" t="s">
        <v>718</v>
      </c>
      <c r="F49" s="204">
        <v>14325425</v>
      </c>
      <c r="G49" s="240" t="s">
        <v>719</v>
      </c>
      <c r="H49" s="235">
        <v>1570</v>
      </c>
      <c r="I49" s="148">
        <v>46154</v>
      </c>
      <c r="J49" s="204">
        <f t="shared" si="5"/>
        <v>30180600</v>
      </c>
      <c r="K49" s="143">
        <v>46157</v>
      </c>
      <c r="L49" s="144">
        <v>46157</v>
      </c>
      <c r="M49" s="141">
        <v>1888</v>
      </c>
      <c r="N49" s="250">
        <f t="shared" si="2"/>
        <v>30180600</v>
      </c>
      <c r="O49" s="143">
        <v>46161</v>
      </c>
      <c r="P49" s="145">
        <v>46249</v>
      </c>
    </row>
    <row r="50" spans="1:16" x14ac:dyDescent="0.3">
      <c r="A50" s="212">
        <v>638</v>
      </c>
      <c r="B50" s="103" t="s">
        <v>97</v>
      </c>
      <c r="C50" s="103" t="s">
        <v>98</v>
      </c>
      <c r="D50" s="204">
        <v>25150500</v>
      </c>
      <c r="E50" s="103" t="s">
        <v>99</v>
      </c>
      <c r="F50" s="204" t="s">
        <v>100</v>
      </c>
      <c r="G50" s="240" t="s">
        <v>89</v>
      </c>
      <c r="H50" s="235">
        <v>1566</v>
      </c>
      <c r="I50" s="148">
        <v>46154</v>
      </c>
      <c r="J50" s="204">
        <f t="shared" si="5"/>
        <v>25150500</v>
      </c>
      <c r="K50" s="143">
        <v>46157</v>
      </c>
      <c r="L50" s="144">
        <v>46161</v>
      </c>
      <c r="M50" s="141" t="s">
        <v>3877</v>
      </c>
      <c r="N50" s="250">
        <f t="shared" si="2"/>
        <v>25150500</v>
      </c>
      <c r="O50" s="143">
        <v>46161</v>
      </c>
      <c r="P50" s="145">
        <v>46249</v>
      </c>
    </row>
    <row r="51" spans="1:16" x14ac:dyDescent="0.3">
      <c r="A51" s="212">
        <v>639</v>
      </c>
      <c r="B51" s="103" t="s">
        <v>519</v>
      </c>
      <c r="C51" s="103" t="s">
        <v>520</v>
      </c>
      <c r="D51" s="204" t="s">
        <v>5173</v>
      </c>
      <c r="E51" s="103" t="s">
        <v>521</v>
      </c>
      <c r="F51" s="204" t="s">
        <v>522</v>
      </c>
      <c r="G51" s="240" t="s">
        <v>523</v>
      </c>
      <c r="H51" s="235">
        <v>1568</v>
      </c>
      <c r="I51" s="148">
        <v>46162</v>
      </c>
      <c r="J51" s="204" t="str">
        <f>+D51</f>
        <v>30.180.600</v>
      </c>
      <c r="K51" s="143">
        <v>46157</v>
      </c>
      <c r="L51" s="144">
        <v>46157</v>
      </c>
      <c r="M51" s="141">
        <v>1889</v>
      </c>
      <c r="N51" s="250" t="str">
        <f t="shared" si="2"/>
        <v>30.180.600</v>
      </c>
      <c r="O51" s="143">
        <v>46162</v>
      </c>
      <c r="P51" s="145">
        <v>46249</v>
      </c>
    </row>
    <row r="52" spans="1:16" x14ac:dyDescent="0.3">
      <c r="A52" s="212">
        <v>640</v>
      </c>
      <c r="B52" s="103" t="s">
        <v>652</v>
      </c>
      <c r="C52" s="103" t="s">
        <v>653</v>
      </c>
      <c r="D52" s="204" t="s">
        <v>5175</v>
      </c>
      <c r="E52" s="103" t="s">
        <v>654</v>
      </c>
      <c r="F52" s="204" t="s">
        <v>655</v>
      </c>
      <c r="G52" s="240" t="s">
        <v>170</v>
      </c>
      <c r="H52" s="235">
        <v>1574</v>
      </c>
      <c r="I52" s="148">
        <v>46154</v>
      </c>
      <c r="J52" s="204" t="str">
        <f>+D52</f>
        <v>11.513.340</v>
      </c>
      <c r="K52" s="143">
        <v>46157</v>
      </c>
      <c r="L52" s="144">
        <v>46161</v>
      </c>
      <c r="M52" s="141">
        <v>1920</v>
      </c>
      <c r="N52" s="250" t="str">
        <f t="shared" si="2"/>
        <v>11.513.340</v>
      </c>
      <c r="O52" s="143">
        <v>46161</v>
      </c>
      <c r="P52" s="145">
        <v>46249</v>
      </c>
    </row>
    <row r="53" spans="1:16" x14ac:dyDescent="0.3">
      <c r="A53" s="212">
        <v>641</v>
      </c>
      <c r="B53" s="103" t="s">
        <v>531</v>
      </c>
      <c r="C53" s="103" t="s">
        <v>532</v>
      </c>
      <c r="D53" s="204" t="s">
        <v>5176</v>
      </c>
      <c r="E53" s="103" t="s">
        <v>533</v>
      </c>
      <c r="F53" s="204" t="s">
        <v>534</v>
      </c>
      <c r="G53" s="240" t="s">
        <v>535</v>
      </c>
      <c r="H53" s="235">
        <v>1569</v>
      </c>
      <c r="I53" s="148">
        <v>46154</v>
      </c>
      <c r="J53" s="204" t="str">
        <f>+D53</f>
        <v>12.624.000</v>
      </c>
      <c r="K53" s="143">
        <v>46157</v>
      </c>
      <c r="L53" s="144">
        <v>46161</v>
      </c>
      <c r="M53" s="141">
        <v>1921</v>
      </c>
      <c r="N53" s="250" t="str">
        <f t="shared" si="2"/>
        <v>12.624.000</v>
      </c>
      <c r="O53" s="143">
        <v>46161</v>
      </c>
      <c r="P53" s="145">
        <v>46249</v>
      </c>
    </row>
    <row r="54" spans="1:16" x14ac:dyDescent="0.3">
      <c r="A54" s="212">
        <v>642</v>
      </c>
      <c r="B54" s="103" t="s">
        <v>236</v>
      </c>
      <c r="C54" s="103" t="s">
        <v>237</v>
      </c>
      <c r="D54" s="204" t="s">
        <v>5177</v>
      </c>
      <c r="E54" s="103" t="s">
        <v>376</v>
      </c>
      <c r="F54" s="204" t="s">
        <v>377</v>
      </c>
      <c r="G54" s="240" t="s">
        <v>89</v>
      </c>
      <c r="H54" s="235">
        <v>1567</v>
      </c>
      <c r="I54" s="148">
        <v>46154</v>
      </c>
      <c r="J54" s="204" t="str">
        <f t="shared" ref="J54:J67" si="6">+D54</f>
        <v>15.090.300</v>
      </c>
      <c r="K54" s="143">
        <v>46154</v>
      </c>
      <c r="L54" s="144">
        <v>46157</v>
      </c>
      <c r="M54" s="141">
        <v>1890</v>
      </c>
      <c r="N54" s="250" t="str">
        <f t="shared" si="2"/>
        <v>15.090.300</v>
      </c>
      <c r="O54" s="143">
        <v>46162</v>
      </c>
      <c r="P54" s="145">
        <v>46253</v>
      </c>
    </row>
    <row r="55" spans="1:16" x14ac:dyDescent="0.3">
      <c r="A55" s="212">
        <v>643</v>
      </c>
      <c r="B55" s="103" t="s">
        <v>236</v>
      </c>
      <c r="C55" s="103" t="s">
        <v>237</v>
      </c>
      <c r="D55" s="204" t="s">
        <v>5177</v>
      </c>
      <c r="E55" s="103" t="s">
        <v>238</v>
      </c>
      <c r="F55" s="204" t="s">
        <v>239</v>
      </c>
      <c r="G55" s="240" t="s">
        <v>240</v>
      </c>
      <c r="H55" s="235">
        <v>1572</v>
      </c>
      <c r="I55" s="148">
        <v>46154</v>
      </c>
      <c r="J55" s="204" t="str">
        <f t="shared" si="6"/>
        <v>15.090.300</v>
      </c>
      <c r="K55" s="143">
        <v>46157</v>
      </c>
      <c r="L55" s="144">
        <v>46157</v>
      </c>
      <c r="M55" s="141">
        <v>1891</v>
      </c>
      <c r="N55" s="250" t="str">
        <f t="shared" si="2"/>
        <v>15.090.300</v>
      </c>
      <c r="O55" s="143">
        <v>46158</v>
      </c>
      <c r="P55" s="145">
        <v>46249</v>
      </c>
    </row>
    <row r="56" spans="1:16" x14ac:dyDescent="0.3">
      <c r="A56" s="212">
        <v>644</v>
      </c>
      <c r="B56" s="103" t="s">
        <v>551</v>
      </c>
      <c r="C56" s="103" t="s">
        <v>552</v>
      </c>
      <c r="D56" s="204">
        <v>25150500</v>
      </c>
      <c r="E56" s="103" t="s">
        <v>553</v>
      </c>
      <c r="F56" s="204" t="s">
        <v>554</v>
      </c>
      <c r="G56" s="240" t="s">
        <v>89</v>
      </c>
      <c r="H56" s="235">
        <v>1564</v>
      </c>
      <c r="I56" s="148">
        <v>46154</v>
      </c>
      <c r="J56" s="204">
        <f t="shared" si="6"/>
        <v>25150500</v>
      </c>
      <c r="K56" s="143">
        <v>46157</v>
      </c>
      <c r="L56" s="144">
        <v>46157</v>
      </c>
      <c r="M56" s="141">
        <v>1892</v>
      </c>
      <c r="N56" s="250">
        <f t="shared" si="2"/>
        <v>25150500</v>
      </c>
      <c r="O56" s="143">
        <v>46157</v>
      </c>
      <c r="P56" s="145">
        <v>46249</v>
      </c>
    </row>
    <row r="57" spans="1:16" x14ac:dyDescent="0.3">
      <c r="A57" s="212">
        <v>645</v>
      </c>
      <c r="B57" s="103" t="s">
        <v>661</v>
      </c>
      <c r="C57" s="103" t="s">
        <v>367</v>
      </c>
      <c r="D57" s="204">
        <v>15090300</v>
      </c>
      <c r="E57" s="103" t="s">
        <v>690</v>
      </c>
      <c r="F57" s="204">
        <v>1018433119</v>
      </c>
      <c r="G57" s="240" t="s">
        <v>170</v>
      </c>
      <c r="H57" s="235">
        <v>1573</v>
      </c>
      <c r="I57" s="148">
        <v>46154</v>
      </c>
      <c r="J57" s="204">
        <f t="shared" si="6"/>
        <v>15090300</v>
      </c>
      <c r="K57" s="143">
        <v>46157</v>
      </c>
      <c r="L57" s="144">
        <v>46157</v>
      </c>
      <c r="M57" s="141">
        <v>1893</v>
      </c>
      <c r="N57" s="250">
        <f t="shared" si="2"/>
        <v>15090300</v>
      </c>
      <c r="O57" s="143">
        <v>46162</v>
      </c>
      <c r="P57" s="145">
        <v>46253</v>
      </c>
    </row>
    <row r="58" spans="1:16" x14ac:dyDescent="0.3">
      <c r="A58" s="212">
        <v>646</v>
      </c>
      <c r="B58" s="103" t="s">
        <v>336</v>
      </c>
      <c r="C58" s="103" t="s">
        <v>337</v>
      </c>
      <c r="D58" s="204" t="s">
        <v>5178</v>
      </c>
      <c r="E58" s="103" t="s">
        <v>338</v>
      </c>
      <c r="F58" s="204" t="s">
        <v>339</v>
      </c>
      <c r="G58" s="240" t="s">
        <v>89</v>
      </c>
      <c r="H58" s="235">
        <v>1579</v>
      </c>
      <c r="I58" s="148">
        <v>46156</v>
      </c>
      <c r="J58" s="204" t="str">
        <f t="shared" si="6"/>
        <v>11.250.000</v>
      </c>
      <c r="K58" s="143">
        <v>46157</v>
      </c>
      <c r="L58" s="144"/>
      <c r="M58" s="141"/>
      <c r="N58" s="250" t="str">
        <f t="shared" si="2"/>
        <v>11.250.000</v>
      </c>
      <c r="O58" s="143">
        <v>46161</v>
      </c>
      <c r="P58" s="145">
        <v>46247</v>
      </c>
    </row>
    <row r="59" spans="1:16" x14ac:dyDescent="0.3">
      <c r="A59" s="212">
        <v>647</v>
      </c>
      <c r="B59" s="103" t="s">
        <v>246</v>
      </c>
      <c r="C59" s="103" t="s">
        <v>247</v>
      </c>
      <c r="D59" s="204" t="s">
        <v>5169</v>
      </c>
      <c r="E59" s="103" t="s">
        <v>248</v>
      </c>
      <c r="F59" s="204" t="s">
        <v>249</v>
      </c>
      <c r="G59" s="240" t="s">
        <v>250</v>
      </c>
      <c r="H59" s="235">
        <v>1548</v>
      </c>
      <c r="I59" s="148">
        <v>46154</v>
      </c>
      <c r="J59" s="204" t="str">
        <f t="shared" si="6"/>
        <v>12.000.000</v>
      </c>
      <c r="K59" s="143">
        <v>46161</v>
      </c>
      <c r="L59" s="144">
        <v>46161</v>
      </c>
      <c r="M59" s="141">
        <v>1918</v>
      </c>
      <c r="N59" s="250" t="str">
        <f t="shared" si="2"/>
        <v>12.000.000</v>
      </c>
      <c r="O59" s="143">
        <v>46162</v>
      </c>
      <c r="P59" s="145">
        <v>46253</v>
      </c>
    </row>
    <row r="60" spans="1:16" x14ac:dyDescent="0.3">
      <c r="A60" s="212">
        <v>648</v>
      </c>
      <c r="B60" s="103" t="s">
        <v>467</v>
      </c>
      <c r="C60" s="103" t="s">
        <v>434</v>
      </c>
      <c r="D60" s="204">
        <v>7355745</v>
      </c>
      <c r="E60" s="103" t="s">
        <v>696</v>
      </c>
      <c r="F60" s="204">
        <v>1111453139</v>
      </c>
      <c r="G60" s="240" t="s">
        <v>697</v>
      </c>
      <c r="H60" s="235">
        <v>1560</v>
      </c>
      <c r="I60" s="148">
        <v>46154</v>
      </c>
      <c r="J60" s="204">
        <f t="shared" si="6"/>
        <v>7355745</v>
      </c>
      <c r="K60" s="143">
        <v>46162</v>
      </c>
      <c r="L60" s="144">
        <v>46162</v>
      </c>
      <c r="M60" s="141">
        <v>1927</v>
      </c>
      <c r="N60" s="250">
        <f t="shared" si="2"/>
        <v>7355745</v>
      </c>
      <c r="O60" s="143">
        <v>46164</v>
      </c>
      <c r="P60" s="145">
        <v>46255</v>
      </c>
    </row>
    <row r="61" spans="1:16" x14ac:dyDescent="0.3">
      <c r="A61" s="212">
        <v>649</v>
      </c>
      <c r="B61" s="103" t="s">
        <v>442</v>
      </c>
      <c r="C61" s="103" t="s">
        <v>434</v>
      </c>
      <c r="D61" s="204" t="s">
        <v>5172</v>
      </c>
      <c r="E61" s="103" t="s">
        <v>443</v>
      </c>
      <c r="F61" s="204" t="s">
        <v>444</v>
      </c>
      <c r="G61" s="240" t="s">
        <v>170</v>
      </c>
      <c r="H61" s="235">
        <v>1562</v>
      </c>
      <c r="I61" s="148">
        <v>46154</v>
      </c>
      <c r="J61" s="204" t="str">
        <f t="shared" si="6"/>
        <v>7.355.745</v>
      </c>
      <c r="K61" s="143">
        <v>46162</v>
      </c>
      <c r="L61" s="144">
        <v>46162</v>
      </c>
      <c r="M61" s="141">
        <v>1929</v>
      </c>
      <c r="N61" s="250" t="str">
        <f t="shared" si="2"/>
        <v>7.355.745</v>
      </c>
      <c r="O61" s="143">
        <v>46163</v>
      </c>
      <c r="P61" s="145">
        <v>46254</v>
      </c>
    </row>
    <row r="62" spans="1:16" x14ac:dyDescent="0.3">
      <c r="A62" s="212">
        <v>650</v>
      </c>
      <c r="B62" s="103" t="s">
        <v>467</v>
      </c>
      <c r="C62" s="103" t="s">
        <v>434</v>
      </c>
      <c r="D62" s="204" t="s">
        <v>5172</v>
      </c>
      <c r="E62" s="103" t="s">
        <v>468</v>
      </c>
      <c r="F62" s="204" t="s">
        <v>469</v>
      </c>
      <c r="G62" s="240" t="s">
        <v>89</v>
      </c>
      <c r="H62" s="235">
        <v>1557</v>
      </c>
      <c r="I62" s="148">
        <v>46154</v>
      </c>
      <c r="J62" s="204" t="str">
        <f t="shared" si="6"/>
        <v>7.355.745</v>
      </c>
      <c r="K62" s="143">
        <v>46162</v>
      </c>
      <c r="L62" s="144">
        <v>46162</v>
      </c>
      <c r="M62" s="141">
        <v>1928</v>
      </c>
      <c r="N62" s="250" t="str">
        <f t="shared" si="2"/>
        <v>7.355.745</v>
      </c>
      <c r="O62" s="143">
        <v>46162</v>
      </c>
      <c r="P62" s="145">
        <v>46253</v>
      </c>
    </row>
    <row r="63" spans="1:16" x14ac:dyDescent="0.3">
      <c r="A63" s="212">
        <v>651</v>
      </c>
      <c r="B63" s="103" t="s">
        <v>458</v>
      </c>
      <c r="C63" s="103" t="s">
        <v>434</v>
      </c>
      <c r="D63" s="204" t="s">
        <v>5172</v>
      </c>
      <c r="E63" s="103" t="s">
        <v>459</v>
      </c>
      <c r="F63" s="204" t="s">
        <v>460</v>
      </c>
      <c r="G63" s="240" t="s">
        <v>89</v>
      </c>
      <c r="H63" s="235">
        <v>1558</v>
      </c>
      <c r="I63" s="148">
        <v>46154</v>
      </c>
      <c r="J63" s="204" t="str">
        <f t="shared" si="6"/>
        <v>7.355.745</v>
      </c>
      <c r="K63" s="143">
        <v>46162</v>
      </c>
      <c r="L63" s="144">
        <v>46163</v>
      </c>
      <c r="M63" s="141">
        <v>1930</v>
      </c>
      <c r="N63" s="250" t="str">
        <f t="shared" si="2"/>
        <v>7.355.745</v>
      </c>
      <c r="O63" s="143">
        <v>46164</v>
      </c>
      <c r="P63" s="145">
        <v>46255</v>
      </c>
    </row>
    <row r="64" spans="1:16" x14ac:dyDescent="0.3">
      <c r="A64" s="212">
        <v>652</v>
      </c>
      <c r="B64" s="103" t="s">
        <v>467</v>
      </c>
      <c r="C64" s="103" t="s">
        <v>434</v>
      </c>
      <c r="D64" s="204">
        <v>7355745</v>
      </c>
      <c r="E64" s="103" t="s">
        <v>703</v>
      </c>
      <c r="F64" s="204">
        <v>1005719642</v>
      </c>
      <c r="G64" s="240" t="s">
        <v>89</v>
      </c>
      <c r="H64" s="235">
        <v>1559</v>
      </c>
      <c r="I64" s="148">
        <v>46154</v>
      </c>
      <c r="J64" s="204">
        <f t="shared" si="6"/>
        <v>7355745</v>
      </c>
      <c r="K64" s="143">
        <v>46162</v>
      </c>
      <c r="L64" s="144">
        <v>46163</v>
      </c>
      <c r="M64" s="141">
        <v>1931</v>
      </c>
      <c r="N64" s="250">
        <f t="shared" si="2"/>
        <v>7355745</v>
      </c>
      <c r="O64" s="143">
        <v>46164</v>
      </c>
      <c r="P64" s="145">
        <v>46255</v>
      </c>
    </row>
    <row r="65" spans="1:16" x14ac:dyDescent="0.3">
      <c r="A65" s="212">
        <v>653</v>
      </c>
      <c r="B65" s="103" t="s">
        <v>467</v>
      </c>
      <c r="C65" s="103" t="s">
        <v>434</v>
      </c>
      <c r="D65" s="204">
        <v>7355745</v>
      </c>
      <c r="E65" s="103" t="s">
        <v>709</v>
      </c>
      <c r="F65" s="204">
        <v>1110526239</v>
      </c>
      <c r="G65" s="240" t="s">
        <v>89</v>
      </c>
      <c r="H65" s="235">
        <v>1563</v>
      </c>
      <c r="I65" s="148">
        <v>46154</v>
      </c>
      <c r="J65" s="204">
        <f t="shared" si="6"/>
        <v>7355745</v>
      </c>
      <c r="K65" s="143">
        <v>46162</v>
      </c>
      <c r="L65" s="144">
        <v>46163</v>
      </c>
      <c r="M65" s="141">
        <v>1932</v>
      </c>
      <c r="N65" s="250">
        <f t="shared" si="2"/>
        <v>7355745</v>
      </c>
      <c r="O65" s="143">
        <v>46164</v>
      </c>
      <c r="P65" s="145">
        <v>46163</v>
      </c>
    </row>
    <row r="66" spans="1:16" x14ac:dyDescent="0.3">
      <c r="A66" s="212">
        <v>654</v>
      </c>
      <c r="B66" s="103" t="s">
        <v>560</v>
      </c>
      <c r="C66" s="103" t="s">
        <v>552</v>
      </c>
      <c r="D66" s="204" t="s">
        <v>5179</v>
      </c>
      <c r="E66" s="103" t="s">
        <v>568</v>
      </c>
      <c r="F66" s="204" t="s">
        <v>569</v>
      </c>
      <c r="G66" s="240" t="s">
        <v>570</v>
      </c>
      <c r="H66" s="235">
        <v>1565</v>
      </c>
      <c r="I66" s="148">
        <v>46154</v>
      </c>
      <c r="J66" s="204" t="str">
        <f t="shared" si="6"/>
        <v>25.150.500</v>
      </c>
      <c r="K66" s="143">
        <v>46162</v>
      </c>
      <c r="L66" s="144">
        <v>46163</v>
      </c>
      <c r="M66" s="141">
        <v>1933</v>
      </c>
      <c r="N66" s="250" t="str">
        <f t="shared" si="2"/>
        <v>25.150.500</v>
      </c>
      <c r="O66" s="143">
        <v>46163</v>
      </c>
      <c r="P66" s="145">
        <v>46249</v>
      </c>
    </row>
    <row r="67" spans="1:16" x14ac:dyDescent="0.3">
      <c r="A67" s="212">
        <v>655</v>
      </c>
      <c r="B67" s="103" t="s">
        <v>661</v>
      </c>
      <c r="C67" s="103" t="s">
        <v>662</v>
      </c>
      <c r="D67" s="204">
        <v>19500000</v>
      </c>
      <c r="E67" s="103" t="s">
        <v>663</v>
      </c>
      <c r="F67" s="204" t="s">
        <v>664</v>
      </c>
      <c r="G67" s="240" t="s">
        <v>170</v>
      </c>
      <c r="H67" s="235">
        <v>1571</v>
      </c>
      <c r="I67" s="148">
        <v>46154</v>
      </c>
      <c r="J67" s="204">
        <f t="shared" si="6"/>
        <v>19500000</v>
      </c>
      <c r="K67" s="143">
        <v>46162</v>
      </c>
      <c r="L67" s="144">
        <v>46163</v>
      </c>
      <c r="M67" s="141">
        <v>1934</v>
      </c>
      <c r="N67" s="250">
        <f t="shared" si="2"/>
        <v>19500000</v>
      </c>
      <c r="O67" s="143"/>
      <c r="P67" s="145" t="s">
        <v>892</v>
      </c>
    </row>
    <row r="68" spans="1:16" x14ac:dyDescent="0.3">
      <c r="A68" s="235">
        <v>656</v>
      </c>
      <c r="B68" s="15" t="s">
        <v>3771</v>
      </c>
      <c r="C68" s="228" t="s">
        <v>5154</v>
      </c>
      <c r="D68" s="215">
        <v>29678418</v>
      </c>
      <c r="E68" s="15" t="s">
        <v>3914</v>
      </c>
      <c r="F68" s="217">
        <v>1110570840</v>
      </c>
      <c r="G68" s="243" t="s">
        <v>49</v>
      </c>
      <c r="H68" s="235">
        <v>1475</v>
      </c>
      <c r="I68" s="143">
        <v>46129</v>
      </c>
      <c r="J68" s="217">
        <v>296994390</v>
      </c>
      <c r="K68" s="143">
        <v>46162</v>
      </c>
      <c r="L68" s="144"/>
      <c r="M68" s="141"/>
      <c r="N68" s="250">
        <f t="shared" si="2"/>
        <v>29678418</v>
      </c>
      <c r="O68" s="143"/>
      <c r="P68" s="143">
        <v>46386</v>
      </c>
    </row>
    <row r="69" spans="1:16" x14ac:dyDescent="0.3">
      <c r="A69" s="235">
        <v>657</v>
      </c>
      <c r="B69" s="213" t="s">
        <v>3919</v>
      </c>
      <c r="C69" s="203" t="s">
        <v>3920</v>
      </c>
      <c r="D69" s="204">
        <v>27000000</v>
      </c>
      <c r="E69" s="142" t="s">
        <v>3922</v>
      </c>
      <c r="F69" s="204">
        <v>1110524527</v>
      </c>
      <c r="G69" s="243" t="s">
        <v>89</v>
      </c>
      <c r="H69" s="235">
        <v>1583</v>
      </c>
      <c r="I69" s="143">
        <v>46156</v>
      </c>
      <c r="J69" s="205">
        <v>27000000</v>
      </c>
      <c r="K69" s="143">
        <v>46162</v>
      </c>
      <c r="L69" s="144"/>
      <c r="M69" s="141"/>
      <c r="N69" s="250">
        <f>+J69</f>
        <v>27000000</v>
      </c>
      <c r="O69" s="143"/>
      <c r="P69" s="145" t="s">
        <v>5186</v>
      </c>
    </row>
    <row r="70" spans="1:16" x14ac:dyDescent="0.3">
      <c r="A70" s="235">
        <v>658</v>
      </c>
      <c r="B70" s="15" t="s">
        <v>5187</v>
      </c>
      <c r="C70" s="203" t="s">
        <v>1002</v>
      </c>
      <c r="D70" s="204">
        <v>18000000</v>
      </c>
      <c r="E70" s="142" t="s">
        <v>3928</v>
      </c>
      <c r="F70" s="204">
        <v>1018448805</v>
      </c>
      <c r="G70" s="243" t="s">
        <v>5188</v>
      </c>
      <c r="H70" s="235">
        <v>1582</v>
      </c>
      <c r="I70" s="143">
        <v>46156</v>
      </c>
      <c r="J70" s="205">
        <f>+D70</f>
        <v>18000000</v>
      </c>
      <c r="K70" s="143">
        <v>46162</v>
      </c>
      <c r="L70" s="144"/>
      <c r="M70" s="141"/>
      <c r="N70" s="250">
        <f>+J70</f>
        <v>18000000</v>
      </c>
      <c r="O70" s="143">
        <v>46174</v>
      </c>
      <c r="P70" s="145">
        <v>46325</v>
      </c>
    </row>
    <row r="71" spans="1:16" x14ac:dyDescent="0.3">
      <c r="A71" s="212">
        <v>659</v>
      </c>
      <c r="B71" s="103" t="s">
        <v>226</v>
      </c>
      <c r="C71" s="103" t="s">
        <v>227</v>
      </c>
      <c r="D71" s="204">
        <v>602938210</v>
      </c>
      <c r="E71" s="103" t="s">
        <v>228</v>
      </c>
      <c r="F71" s="204" t="s">
        <v>229</v>
      </c>
      <c r="G71" s="240" t="s">
        <v>230</v>
      </c>
      <c r="H71" s="235">
        <v>1526</v>
      </c>
      <c r="I71" s="148">
        <v>46142</v>
      </c>
      <c r="J71" s="204">
        <f t="shared" ref="J71:J75" si="7">+D71</f>
        <v>602938210</v>
      </c>
      <c r="K71" s="143">
        <v>46162</v>
      </c>
      <c r="L71" s="144"/>
      <c r="M71" s="141"/>
      <c r="N71" s="250">
        <f t="shared" ref="N71:N77" si="8">+D71</f>
        <v>602938210</v>
      </c>
      <c r="O71" s="143"/>
      <c r="P71" s="145" t="s">
        <v>3935</v>
      </c>
    </row>
    <row r="72" spans="1:16" x14ac:dyDescent="0.3">
      <c r="A72" s="212">
        <v>660</v>
      </c>
      <c r="B72" s="103" t="s">
        <v>614</v>
      </c>
      <c r="C72" s="103" t="s">
        <v>434</v>
      </c>
      <c r="D72" s="204" t="s">
        <v>5172</v>
      </c>
      <c r="E72" s="103" t="s">
        <v>615</v>
      </c>
      <c r="F72" s="204" t="s">
        <v>616</v>
      </c>
      <c r="G72" s="240" t="s">
        <v>89</v>
      </c>
      <c r="H72" s="235">
        <v>1592</v>
      </c>
      <c r="I72" s="148">
        <v>46161</v>
      </c>
      <c r="J72" s="204" t="str">
        <f t="shared" si="7"/>
        <v>7.355.745</v>
      </c>
      <c r="K72" s="143">
        <v>46163</v>
      </c>
      <c r="L72" s="144"/>
      <c r="M72" s="141"/>
      <c r="N72" s="250" t="str">
        <f t="shared" si="8"/>
        <v>7.355.745</v>
      </c>
      <c r="O72" s="143">
        <v>46165</v>
      </c>
      <c r="P72" s="145">
        <v>46256</v>
      </c>
    </row>
    <row r="73" spans="1:16" x14ac:dyDescent="0.3">
      <c r="A73" s="212">
        <v>661</v>
      </c>
      <c r="B73" s="103" t="s">
        <v>594</v>
      </c>
      <c r="C73" s="103" t="s">
        <v>434</v>
      </c>
      <c r="D73" s="204">
        <v>7355745</v>
      </c>
      <c r="E73" s="103" t="s">
        <v>595</v>
      </c>
      <c r="F73" s="204" t="s">
        <v>596</v>
      </c>
      <c r="G73" s="240" t="s">
        <v>388</v>
      </c>
      <c r="H73" s="235">
        <v>1591</v>
      </c>
      <c r="I73" s="148">
        <v>46161</v>
      </c>
      <c r="J73" s="204">
        <f t="shared" si="7"/>
        <v>7355745</v>
      </c>
      <c r="K73" s="143">
        <v>46163</v>
      </c>
      <c r="L73" s="144"/>
      <c r="M73" s="141"/>
      <c r="N73" s="250">
        <f t="shared" si="8"/>
        <v>7355745</v>
      </c>
      <c r="O73" s="143">
        <v>46165</v>
      </c>
      <c r="P73" s="145">
        <v>46256</v>
      </c>
    </row>
    <row r="74" spans="1:16" x14ac:dyDescent="0.3">
      <c r="A74" s="212">
        <v>662</v>
      </c>
      <c r="B74" s="103" t="s">
        <v>623</v>
      </c>
      <c r="C74" s="103" t="s">
        <v>434</v>
      </c>
      <c r="D74" s="204" t="s">
        <v>5172</v>
      </c>
      <c r="E74" s="103" t="s">
        <v>624</v>
      </c>
      <c r="F74" s="204" t="s">
        <v>625</v>
      </c>
      <c r="G74" s="240" t="s">
        <v>626</v>
      </c>
      <c r="H74" s="235">
        <v>1590</v>
      </c>
      <c r="I74" s="148">
        <v>46161</v>
      </c>
      <c r="J74" s="204" t="str">
        <f t="shared" si="7"/>
        <v>7.355.745</v>
      </c>
      <c r="K74" s="143">
        <v>46163</v>
      </c>
      <c r="L74" s="144"/>
      <c r="M74" s="141"/>
      <c r="N74" s="250" t="str">
        <f t="shared" si="8"/>
        <v>7.355.745</v>
      </c>
      <c r="O74" s="143">
        <v>46165</v>
      </c>
      <c r="P74" s="145">
        <v>46256</v>
      </c>
    </row>
    <row r="75" spans="1:16" x14ac:dyDescent="0.3">
      <c r="A75" s="209">
        <v>663</v>
      </c>
      <c r="B75" s="142" t="s">
        <v>1323</v>
      </c>
      <c r="C75" s="203" t="s">
        <v>1324</v>
      </c>
      <c r="D75" s="204">
        <v>16500000</v>
      </c>
      <c r="E75" s="103" t="s">
        <v>3941</v>
      </c>
      <c r="F75" s="204" t="s">
        <v>3942</v>
      </c>
      <c r="G75" s="243" t="s">
        <v>3943</v>
      </c>
      <c r="H75" s="235">
        <v>1593</v>
      </c>
      <c r="I75" s="143">
        <v>46161</v>
      </c>
      <c r="J75" s="204">
        <f t="shared" si="7"/>
        <v>16500000</v>
      </c>
      <c r="K75" s="143">
        <v>46163</v>
      </c>
      <c r="L75" s="144"/>
      <c r="M75" s="141"/>
      <c r="N75" s="250">
        <f t="shared" si="8"/>
        <v>16500000</v>
      </c>
      <c r="O75" s="143"/>
      <c r="P75" s="145" t="s">
        <v>892</v>
      </c>
    </row>
    <row r="76" spans="1:16" x14ac:dyDescent="0.3">
      <c r="A76" s="216">
        <v>664</v>
      </c>
      <c r="B76" s="15" t="s">
        <v>2757</v>
      </c>
      <c r="C76" s="203" t="s">
        <v>1473</v>
      </c>
      <c r="D76" s="215">
        <v>19200000</v>
      </c>
      <c r="E76" s="213" t="s">
        <v>3948</v>
      </c>
      <c r="F76" s="215">
        <v>1022413062</v>
      </c>
      <c r="G76" s="243" t="s">
        <v>170</v>
      </c>
      <c r="H76" s="235">
        <v>1286</v>
      </c>
      <c r="I76" s="143">
        <v>46087</v>
      </c>
      <c r="J76" s="215">
        <v>1068800000</v>
      </c>
      <c r="K76" s="143">
        <v>46163</v>
      </c>
      <c r="L76" s="144"/>
      <c r="M76" s="141"/>
      <c r="N76" s="250">
        <f t="shared" si="8"/>
        <v>19200000</v>
      </c>
      <c r="O76" s="143"/>
      <c r="P76" s="145" t="s">
        <v>892</v>
      </c>
    </row>
    <row r="77" spans="1:16" x14ac:dyDescent="0.3">
      <c r="A77" s="209">
        <v>665</v>
      </c>
      <c r="B77" s="142" t="s">
        <v>1323</v>
      </c>
      <c r="C77" s="203" t="s">
        <v>1324</v>
      </c>
      <c r="D77" s="204">
        <v>16500000</v>
      </c>
      <c r="E77" s="103" t="s">
        <v>3954</v>
      </c>
      <c r="F77" s="204">
        <v>1110529848</v>
      </c>
      <c r="G77" s="243" t="s">
        <v>89</v>
      </c>
      <c r="H77" s="235">
        <v>1594</v>
      </c>
      <c r="I77" s="143">
        <v>46161</v>
      </c>
      <c r="J77" s="204">
        <f t="shared" ref="J77" si="9">+D77</f>
        <v>16500000</v>
      </c>
      <c r="K77" s="143">
        <v>46163</v>
      </c>
      <c r="L77" s="144"/>
      <c r="M77" s="141"/>
      <c r="N77" s="250">
        <f t="shared" si="8"/>
        <v>16500000</v>
      </c>
      <c r="O77" s="143"/>
      <c r="P77" s="145" t="s">
        <v>892</v>
      </c>
    </row>
    <row r="78" spans="1:16" x14ac:dyDescent="0.3">
      <c r="A78" s="216">
        <v>666</v>
      </c>
      <c r="B78" s="15" t="s">
        <v>2399</v>
      </c>
      <c r="C78" s="203" t="s">
        <v>769</v>
      </c>
      <c r="D78" s="204">
        <v>15900000</v>
      </c>
      <c r="E78" s="103" t="s">
        <v>3959</v>
      </c>
      <c r="F78" s="204">
        <v>28559951</v>
      </c>
      <c r="G78" s="243" t="s">
        <v>89</v>
      </c>
      <c r="H78" s="235">
        <v>1288</v>
      </c>
      <c r="I78" s="143">
        <v>46087</v>
      </c>
      <c r="J78" s="205">
        <v>442550000</v>
      </c>
      <c r="K78" s="143">
        <v>46163</v>
      </c>
      <c r="L78" s="144"/>
      <c r="M78" s="141"/>
      <c r="N78" s="250">
        <f>+D78</f>
        <v>15900000</v>
      </c>
      <c r="O78" s="143"/>
      <c r="P78" s="145" t="s">
        <v>892</v>
      </c>
    </row>
    <row r="79" spans="1:16" x14ac:dyDescent="0.3">
      <c r="A79" s="235">
        <v>667</v>
      </c>
      <c r="B79" s="15" t="s">
        <v>3757</v>
      </c>
      <c r="C79" s="203" t="s">
        <v>769</v>
      </c>
      <c r="D79" s="215">
        <v>21200000</v>
      </c>
      <c r="E79" s="15" t="s">
        <v>3965</v>
      </c>
      <c r="F79" s="217">
        <v>1006026728</v>
      </c>
      <c r="G79" s="243" t="s">
        <v>388</v>
      </c>
      <c r="H79" s="235">
        <v>1288</v>
      </c>
      <c r="I79" s="143">
        <v>46087</v>
      </c>
      <c r="J79" s="217">
        <v>442550000</v>
      </c>
      <c r="K79" s="143">
        <v>46163</v>
      </c>
      <c r="L79" s="144"/>
      <c r="M79" s="141"/>
      <c r="N79" s="250">
        <f t="shared" ref="N79:N91" si="10">+D79</f>
        <v>21200000</v>
      </c>
      <c r="O79" s="143"/>
      <c r="P79" s="145" t="s">
        <v>1537</v>
      </c>
    </row>
    <row r="80" spans="1:16" x14ac:dyDescent="0.3">
      <c r="A80" s="216">
        <v>668</v>
      </c>
      <c r="B80" s="15" t="s">
        <v>2757</v>
      </c>
      <c r="C80" s="203" t="s">
        <v>1473</v>
      </c>
      <c r="D80" s="215">
        <v>19200000</v>
      </c>
      <c r="E80" s="213" t="s">
        <v>3970</v>
      </c>
      <c r="F80" s="215">
        <v>1110535310</v>
      </c>
      <c r="G80" s="243" t="s">
        <v>89</v>
      </c>
      <c r="H80" s="235">
        <v>1286</v>
      </c>
      <c r="I80" s="143">
        <v>46087</v>
      </c>
      <c r="J80" s="215">
        <v>1068800000</v>
      </c>
      <c r="K80" s="143">
        <v>46163</v>
      </c>
      <c r="L80" s="144"/>
      <c r="M80" s="141"/>
      <c r="N80" s="250">
        <f t="shared" si="10"/>
        <v>19200000</v>
      </c>
      <c r="O80" s="143"/>
      <c r="P80" s="145" t="s">
        <v>892</v>
      </c>
    </row>
    <row r="81" spans="1:16" x14ac:dyDescent="0.3">
      <c r="A81" s="216">
        <v>669</v>
      </c>
      <c r="B81" s="15" t="s">
        <v>3616</v>
      </c>
      <c r="C81" s="203" t="s">
        <v>1440</v>
      </c>
      <c r="D81" s="215">
        <v>25650000</v>
      </c>
      <c r="E81" s="15" t="s">
        <v>3974</v>
      </c>
      <c r="F81" s="217">
        <v>1075319822</v>
      </c>
      <c r="G81" s="243" t="s">
        <v>250</v>
      </c>
      <c r="H81" s="235">
        <v>1285</v>
      </c>
      <c r="I81" s="143">
        <v>46087</v>
      </c>
      <c r="J81" s="205">
        <v>1427850000</v>
      </c>
      <c r="K81" s="143">
        <v>46163</v>
      </c>
      <c r="L81" s="144"/>
      <c r="M81" s="141"/>
      <c r="N81" s="250">
        <f t="shared" si="10"/>
        <v>25650000</v>
      </c>
      <c r="O81" s="143"/>
      <c r="P81" s="145" t="s">
        <v>892</v>
      </c>
    </row>
    <row r="82" spans="1:16" x14ac:dyDescent="0.3">
      <c r="A82" s="216">
        <v>670</v>
      </c>
      <c r="B82" s="15" t="s">
        <v>2732</v>
      </c>
      <c r="C82" s="203" t="s">
        <v>5150</v>
      </c>
      <c r="D82" s="215">
        <v>9450000</v>
      </c>
      <c r="E82" s="15" t="s">
        <v>3978</v>
      </c>
      <c r="F82" s="215">
        <v>1108831172</v>
      </c>
      <c r="G82" s="243" t="s">
        <v>370</v>
      </c>
      <c r="H82" s="235">
        <v>1289</v>
      </c>
      <c r="I82" s="143">
        <v>46087</v>
      </c>
      <c r="J82" s="205">
        <v>1578150000</v>
      </c>
      <c r="K82" s="143">
        <v>46163</v>
      </c>
      <c r="L82" s="144"/>
      <c r="M82" s="141"/>
      <c r="N82" s="250">
        <f t="shared" si="10"/>
        <v>9450000</v>
      </c>
      <c r="O82" s="143"/>
      <c r="P82" s="145" t="s">
        <v>892</v>
      </c>
    </row>
    <row r="83" spans="1:16" x14ac:dyDescent="0.3">
      <c r="A83" s="235">
        <v>671</v>
      </c>
      <c r="B83" s="15" t="s">
        <v>3757</v>
      </c>
      <c r="C83" s="203" t="s">
        <v>769</v>
      </c>
      <c r="D83" s="215">
        <v>21200000</v>
      </c>
      <c r="E83" s="15" t="s">
        <v>3983</v>
      </c>
      <c r="F83" s="217">
        <v>1110571729</v>
      </c>
      <c r="G83" s="243" t="s">
        <v>89</v>
      </c>
      <c r="H83" s="235">
        <v>1288</v>
      </c>
      <c r="I83" s="143">
        <v>46087</v>
      </c>
      <c r="J83" s="217">
        <v>442550000</v>
      </c>
      <c r="K83" s="143">
        <v>46164</v>
      </c>
      <c r="L83" s="144"/>
      <c r="M83" s="141"/>
      <c r="N83" s="250">
        <f t="shared" si="10"/>
        <v>21200000</v>
      </c>
      <c r="O83" s="143">
        <v>46169</v>
      </c>
      <c r="P83" s="145">
        <v>46291</v>
      </c>
    </row>
    <row r="84" spans="1:16" x14ac:dyDescent="0.3">
      <c r="A84" s="235">
        <v>672</v>
      </c>
      <c r="B84" s="15" t="s">
        <v>3757</v>
      </c>
      <c r="C84" s="203" t="s">
        <v>769</v>
      </c>
      <c r="D84" s="215">
        <v>21200000</v>
      </c>
      <c r="E84" s="15" t="s">
        <v>3989</v>
      </c>
      <c r="F84" s="217">
        <v>65828695</v>
      </c>
      <c r="G84" s="243" t="s">
        <v>1671</v>
      </c>
      <c r="H84" s="235">
        <v>1288</v>
      </c>
      <c r="I84" s="143">
        <v>46087</v>
      </c>
      <c r="J84" s="217">
        <v>442550000</v>
      </c>
      <c r="K84" s="143">
        <v>46164</v>
      </c>
      <c r="L84" s="144"/>
      <c r="M84" s="141"/>
      <c r="N84" s="250">
        <f t="shared" si="10"/>
        <v>21200000</v>
      </c>
      <c r="O84" s="143">
        <v>46168</v>
      </c>
      <c r="P84" s="145">
        <v>46290</v>
      </c>
    </row>
    <row r="85" spans="1:16" x14ac:dyDescent="0.3">
      <c r="A85" s="235">
        <v>673</v>
      </c>
      <c r="B85" s="15" t="s">
        <v>3757</v>
      </c>
      <c r="C85" s="203" t="s">
        <v>769</v>
      </c>
      <c r="D85" s="215">
        <v>21200000</v>
      </c>
      <c r="E85" s="15" t="s">
        <v>3995</v>
      </c>
      <c r="F85" s="217">
        <v>1110574561</v>
      </c>
      <c r="G85" s="243" t="s">
        <v>89</v>
      </c>
      <c r="H85" s="235">
        <v>1288</v>
      </c>
      <c r="I85" s="143">
        <v>46087</v>
      </c>
      <c r="J85" s="217">
        <v>442550000</v>
      </c>
      <c r="K85" s="143">
        <v>46164</v>
      </c>
      <c r="L85" s="144"/>
      <c r="M85" s="141"/>
      <c r="N85" s="250">
        <f t="shared" si="10"/>
        <v>21200000</v>
      </c>
      <c r="O85" s="143"/>
      <c r="P85" s="145" t="s">
        <v>1537</v>
      </c>
    </row>
    <row r="86" spans="1:16" x14ac:dyDescent="0.3">
      <c r="A86" s="235">
        <v>674</v>
      </c>
      <c r="B86" s="15" t="s">
        <v>3757</v>
      </c>
      <c r="C86" s="203" t="s">
        <v>769</v>
      </c>
      <c r="D86" s="215">
        <v>21200000</v>
      </c>
      <c r="E86" s="15" t="s">
        <v>4001</v>
      </c>
      <c r="F86" s="217">
        <v>1110585592</v>
      </c>
      <c r="G86" s="243" t="s">
        <v>89</v>
      </c>
      <c r="H86" s="235">
        <v>1288</v>
      </c>
      <c r="I86" s="143">
        <v>46087</v>
      </c>
      <c r="J86" s="217">
        <v>442550000</v>
      </c>
      <c r="K86" s="143">
        <v>46164</v>
      </c>
      <c r="L86" s="144"/>
      <c r="M86" s="141"/>
      <c r="N86" s="250">
        <f t="shared" si="10"/>
        <v>21200000</v>
      </c>
      <c r="O86" s="143">
        <v>46170</v>
      </c>
      <c r="P86" s="145">
        <v>46292</v>
      </c>
    </row>
    <row r="87" spans="1:16" x14ac:dyDescent="0.3">
      <c r="A87" s="235">
        <v>675</v>
      </c>
      <c r="B87" s="15" t="s">
        <v>3757</v>
      </c>
      <c r="C87" s="203" t="s">
        <v>769</v>
      </c>
      <c r="D87" s="215">
        <v>21200000</v>
      </c>
      <c r="E87" s="15" t="s">
        <v>4007</v>
      </c>
      <c r="F87" s="217">
        <v>1125081309</v>
      </c>
      <c r="G87" s="243" t="s">
        <v>89</v>
      </c>
      <c r="H87" s="235">
        <v>1288</v>
      </c>
      <c r="I87" s="143">
        <v>46087</v>
      </c>
      <c r="J87" s="217">
        <v>442550000</v>
      </c>
      <c r="K87" s="143">
        <v>46164</v>
      </c>
      <c r="L87" s="144"/>
      <c r="M87" s="141"/>
      <c r="N87" s="250">
        <f t="shared" si="10"/>
        <v>21200000</v>
      </c>
      <c r="O87" s="143"/>
      <c r="P87" s="145" t="s">
        <v>1537</v>
      </c>
    </row>
    <row r="88" spans="1:16" x14ac:dyDescent="0.3">
      <c r="A88" s="235">
        <v>676</v>
      </c>
      <c r="B88" s="15" t="s">
        <v>3757</v>
      </c>
      <c r="C88" s="203" t="s">
        <v>769</v>
      </c>
      <c r="D88" s="215">
        <v>21200000</v>
      </c>
      <c r="E88" s="15" t="s">
        <v>4013</v>
      </c>
      <c r="F88" s="217">
        <v>28540017</v>
      </c>
      <c r="G88" s="243" t="s">
        <v>89</v>
      </c>
      <c r="H88" s="235">
        <v>1288</v>
      </c>
      <c r="I88" s="143">
        <v>46087</v>
      </c>
      <c r="J88" s="217">
        <v>442550000</v>
      </c>
      <c r="K88" s="143">
        <v>46164</v>
      </c>
      <c r="L88" s="144"/>
      <c r="M88" s="141"/>
      <c r="N88" s="250">
        <f t="shared" si="10"/>
        <v>21200000</v>
      </c>
      <c r="O88" s="143"/>
      <c r="P88" s="145" t="s">
        <v>1537</v>
      </c>
    </row>
    <row r="89" spans="1:16" x14ac:dyDescent="0.3">
      <c r="A89" s="235">
        <v>677</v>
      </c>
      <c r="B89" s="15" t="s">
        <v>3757</v>
      </c>
      <c r="C89" s="203" t="s">
        <v>769</v>
      </c>
      <c r="D89" s="215">
        <v>21200000</v>
      </c>
      <c r="E89" s="15" t="s">
        <v>4019</v>
      </c>
      <c r="F89" s="217">
        <v>65799878</v>
      </c>
      <c r="G89" s="243" t="s">
        <v>4020</v>
      </c>
      <c r="H89" s="235">
        <v>1288</v>
      </c>
      <c r="I89" s="143">
        <v>46087</v>
      </c>
      <c r="J89" s="217">
        <v>442550000</v>
      </c>
      <c r="K89" s="143">
        <v>46164</v>
      </c>
      <c r="L89" s="144"/>
      <c r="M89" s="141"/>
      <c r="N89" s="250">
        <f t="shared" si="10"/>
        <v>21200000</v>
      </c>
      <c r="O89" s="143"/>
      <c r="P89" s="145" t="s">
        <v>1537</v>
      </c>
    </row>
    <row r="90" spans="1:16" x14ac:dyDescent="0.3">
      <c r="A90" s="216">
        <v>678</v>
      </c>
      <c r="B90" s="15" t="s">
        <v>3616</v>
      </c>
      <c r="C90" s="203" t="s">
        <v>1440</v>
      </c>
      <c r="D90" s="215">
        <v>25650000</v>
      </c>
      <c r="E90" s="15" t="s">
        <v>4025</v>
      </c>
      <c r="F90" s="217">
        <v>79581320</v>
      </c>
      <c r="G90" s="243" t="s">
        <v>5188</v>
      </c>
      <c r="H90" s="235">
        <v>1285</v>
      </c>
      <c r="I90" s="143">
        <v>46087</v>
      </c>
      <c r="J90" s="205">
        <v>1427850000</v>
      </c>
      <c r="K90" s="143">
        <v>46167</v>
      </c>
      <c r="L90" s="144"/>
      <c r="M90" s="141"/>
      <c r="N90" s="250">
        <f t="shared" si="10"/>
        <v>25650000</v>
      </c>
      <c r="O90" s="143"/>
      <c r="P90" s="145" t="s">
        <v>892</v>
      </c>
    </row>
    <row r="91" spans="1:16" x14ac:dyDescent="0.3">
      <c r="A91" s="216">
        <v>679</v>
      </c>
      <c r="B91" s="15" t="s">
        <v>2757</v>
      </c>
      <c r="C91" s="203" t="s">
        <v>1473</v>
      </c>
      <c r="D91" s="215">
        <v>19200000</v>
      </c>
      <c r="E91" s="213" t="s">
        <v>4031</v>
      </c>
      <c r="F91" s="215">
        <v>1005709138</v>
      </c>
      <c r="G91" s="243" t="s">
        <v>4032</v>
      </c>
      <c r="H91" s="235">
        <v>1286</v>
      </c>
      <c r="I91" s="143">
        <v>46087</v>
      </c>
      <c r="J91" s="215">
        <v>1068800000</v>
      </c>
      <c r="K91" s="143">
        <v>46167</v>
      </c>
      <c r="L91" s="144"/>
      <c r="M91" s="141"/>
      <c r="N91" s="250">
        <f t="shared" si="10"/>
        <v>19200000</v>
      </c>
      <c r="O91" s="143"/>
      <c r="P91" s="145" t="s">
        <v>892</v>
      </c>
    </row>
    <row r="92" spans="1:16" x14ac:dyDescent="0.3">
      <c r="A92" s="216">
        <v>680</v>
      </c>
      <c r="B92" s="15" t="s">
        <v>2399</v>
      </c>
      <c r="C92" s="203" t="s">
        <v>769</v>
      </c>
      <c r="D92" s="204">
        <v>15900000</v>
      </c>
      <c r="E92" s="103" t="s">
        <v>4038</v>
      </c>
      <c r="F92" s="204">
        <v>1110539600</v>
      </c>
      <c r="G92" s="243" t="s">
        <v>89</v>
      </c>
      <c r="H92" s="235">
        <v>1287</v>
      </c>
      <c r="I92" s="143">
        <v>46087</v>
      </c>
      <c r="J92" s="205">
        <v>885100000</v>
      </c>
      <c r="K92" s="143">
        <v>46167</v>
      </c>
      <c r="L92" s="144"/>
      <c r="M92" s="141"/>
      <c r="N92" s="250">
        <f>+D92</f>
        <v>15900000</v>
      </c>
      <c r="O92" s="143"/>
      <c r="P92" s="145" t="s">
        <v>892</v>
      </c>
    </row>
    <row r="93" spans="1:16" x14ac:dyDescent="0.3">
      <c r="A93" s="216">
        <v>681</v>
      </c>
      <c r="B93" s="15" t="s">
        <v>2732</v>
      </c>
      <c r="C93" s="203" t="s">
        <v>5150</v>
      </c>
      <c r="D93" s="215">
        <v>9450000</v>
      </c>
      <c r="E93" s="15" t="s">
        <v>4043</v>
      </c>
      <c r="F93" s="215">
        <v>1006030870</v>
      </c>
      <c r="G93" s="243" t="s">
        <v>5189</v>
      </c>
      <c r="H93" s="235">
        <v>1289</v>
      </c>
      <c r="I93" s="143">
        <v>46087</v>
      </c>
      <c r="J93" s="205">
        <v>1578150000</v>
      </c>
      <c r="K93" s="143">
        <v>46167</v>
      </c>
      <c r="L93" s="144"/>
      <c r="M93" s="141"/>
      <c r="N93" s="250">
        <f t="shared" ref="N93:N112" si="11">+D93</f>
        <v>9450000</v>
      </c>
      <c r="O93" s="143"/>
      <c r="P93" s="145" t="s">
        <v>892</v>
      </c>
    </row>
    <row r="94" spans="1:16" x14ac:dyDescent="0.3">
      <c r="A94" s="216">
        <v>682</v>
      </c>
      <c r="B94" s="15" t="s">
        <v>2732</v>
      </c>
      <c r="C94" s="203" t="s">
        <v>5150</v>
      </c>
      <c r="D94" s="215">
        <v>9450000</v>
      </c>
      <c r="E94" s="15" t="s">
        <v>4048</v>
      </c>
      <c r="F94" s="215">
        <v>38212490</v>
      </c>
      <c r="G94" s="243" t="s">
        <v>89</v>
      </c>
      <c r="H94" s="235">
        <v>1289</v>
      </c>
      <c r="I94" s="143">
        <v>46087</v>
      </c>
      <c r="J94" s="205">
        <v>1578150000</v>
      </c>
      <c r="K94" s="143">
        <v>46167</v>
      </c>
      <c r="L94" s="144"/>
      <c r="M94" s="141"/>
      <c r="N94" s="250">
        <f t="shared" si="11"/>
        <v>9450000</v>
      </c>
      <c r="O94" s="143"/>
      <c r="P94" s="145" t="s">
        <v>892</v>
      </c>
    </row>
    <row r="95" spans="1:16" x14ac:dyDescent="0.3">
      <c r="A95" s="216">
        <v>683</v>
      </c>
      <c r="B95" s="15" t="s">
        <v>2732</v>
      </c>
      <c r="C95" s="203" t="s">
        <v>5150</v>
      </c>
      <c r="D95" s="215">
        <v>9450000</v>
      </c>
      <c r="E95" s="15" t="s">
        <v>4053</v>
      </c>
      <c r="F95" s="215">
        <v>1005741449</v>
      </c>
      <c r="G95" s="243" t="s">
        <v>2395</v>
      </c>
      <c r="H95" s="235">
        <v>1289</v>
      </c>
      <c r="I95" s="143">
        <v>46087</v>
      </c>
      <c r="J95" s="205">
        <v>1578150000</v>
      </c>
      <c r="K95" s="143">
        <v>46167</v>
      </c>
      <c r="L95" s="144"/>
      <c r="M95" s="141"/>
      <c r="N95" s="250">
        <f t="shared" si="11"/>
        <v>9450000</v>
      </c>
      <c r="O95" s="143"/>
      <c r="P95" s="145" t="s">
        <v>892</v>
      </c>
    </row>
    <row r="96" spans="1:16" x14ac:dyDescent="0.3">
      <c r="A96" s="212">
        <v>684</v>
      </c>
      <c r="B96" s="103" t="s">
        <v>423</v>
      </c>
      <c r="C96" s="103" t="s">
        <v>424</v>
      </c>
      <c r="D96" s="204" t="s">
        <v>5153</v>
      </c>
      <c r="E96" s="103" t="s">
        <v>425</v>
      </c>
      <c r="F96" s="204" t="s">
        <v>426</v>
      </c>
      <c r="G96" s="240" t="s">
        <v>89</v>
      </c>
      <c r="H96" s="235">
        <v>1601</v>
      </c>
      <c r="I96" s="148">
        <v>46163</v>
      </c>
      <c r="J96" s="204" t="str">
        <f>+D96</f>
        <v>18.000.000</v>
      </c>
      <c r="K96" s="143">
        <v>46168</v>
      </c>
      <c r="L96" s="144"/>
      <c r="M96" s="141"/>
      <c r="N96" s="250" t="str">
        <f t="shared" si="11"/>
        <v>18.000.000</v>
      </c>
      <c r="O96" s="143"/>
      <c r="P96" s="145" t="s">
        <v>892</v>
      </c>
    </row>
    <row r="97" spans="1:16" x14ac:dyDescent="0.3">
      <c r="A97" s="235">
        <v>685</v>
      </c>
      <c r="B97" s="187" t="s">
        <v>4059</v>
      </c>
      <c r="C97" s="203" t="s">
        <v>274</v>
      </c>
      <c r="D97" s="204">
        <v>21700000</v>
      </c>
      <c r="E97" s="103" t="s">
        <v>4060</v>
      </c>
      <c r="F97" s="204">
        <v>1110533692</v>
      </c>
      <c r="G97" s="243" t="s">
        <v>89</v>
      </c>
      <c r="H97" s="235">
        <v>1476</v>
      </c>
      <c r="I97" s="143">
        <v>46129</v>
      </c>
      <c r="J97" s="204">
        <f t="shared" ref="J97:J109" si="12">+D97</f>
        <v>21700000</v>
      </c>
      <c r="K97" s="143">
        <v>46168</v>
      </c>
      <c r="L97" s="144"/>
      <c r="M97" s="141"/>
      <c r="N97" s="250">
        <f t="shared" si="11"/>
        <v>21700000</v>
      </c>
      <c r="O97" s="143"/>
      <c r="P97" s="145">
        <v>46386</v>
      </c>
    </row>
    <row r="98" spans="1:16" x14ac:dyDescent="0.3">
      <c r="A98" s="235">
        <v>686</v>
      </c>
      <c r="B98" s="187" t="s">
        <v>4059</v>
      </c>
      <c r="C98" s="203" t="s">
        <v>274</v>
      </c>
      <c r="D98" s="204">
        <v>21700000</v>
      </c>
      <c r="E98" s="103" t="s">
        <v>4066</v>
      </c>
      <c r="F98" s="204">
        <v>1110447854</v>
      </c>
      <c r="G98" s="243" t="s">
        <v>89</v>
      </c>
      <c r="H98" s="235">
        <v>1476</v>
      </c>
      <c r="I98" s="143">
        <v>46129</v>
      </c>
      <c r="J98" s="204">
        <f t="shared" si="12"/>
        <v>21700000</v>
      </c>
      <c r="K98" s="143">
        <v>46168</v>
      </c>
      <c r="L98" s="144"/>
      <c r="M98" s="141"/>
      <c r="N98" s="250">
        <f t="shared" si="11"/>
        <v>21700000</v>
      </c>
      <c r="O98" s="143"/>
      <c r="P98" s="145">
        <v>46386</v>
      </c>
    </row>
    <row r="99" spans="1:16" x14ac:dyDescent="0.3">
      <c r="A99" s="235">
        <v>687</v>
      </c>
      <c r="B99" s="187" t="s">
        <v>4059</v>
      </c>
      <c r="C99" s="203" t="s">
        <v>274</v>
      </c>
      <c r="D99" s="204">
        <v>21700000</v>
      </c>
      <c r="E99" s="103" t="s">
        <v>4071</v>
      </c>
      <c r="F99" s="204">
        <v>55060419</v>
      </c>
      <c r="G99" s="243" t="s">
        <v>4072</v>
      </c>
      <c r="H99" s="235">
        <v>1476</v>
      </c>
      <c r="I99" s="143">
        <v>46129</v>
      </c>
      <c r="J99" s="204">
        <f t="shared" si="12"/>
        <v>21700000</v>
      </c>
      <c r="K99" s="143">
        <v>46168</v>
      </c>
      <c r="L99" s="144"/>
      <c r="M99" s="141"/>
      <c r="N99" s="250">
        <f t="shared" si="11"/>
        <v>21700000</v>
      </c>
      <c r="O99" s="143"/>
      <c r="P99" s="145">
        <v>46386</v>
      </c>
    </row>
    <row r="100" spans="1:16" x14ac:dyDescent="0.3">
      <c r="A100" s="235">
        <v>688</v>
      </c>
      <c r="B100" s="187" t="s">
        <v>4059</v>
      </c>
      <c r="C100" s="203" t="s">
        <v>274</v>
      </c>
      <c r="D100" s="204">
        <v>21700000</v>
      </c>
      <c r="E100" s="103" t="s">
        <v>4077</v>
      </c>
      <c r="F100" s="204">
        <v>65758544</v>
      </c>
      <c r="G100" s="243" t="s">
        <v>89</v>
      </c>
      <c r="H100" s="235">
        <v>1476</v>
      </c>
      <c r="I100" s="143">
        <v>46129</v>
      </c>
      <c r="J100" s="204">
        <f t="shared" si="12"/>
        <v>21700000</v>
      </c>
      <c r="K100" s="143">
        <v>46168</v>
      </c>
      <c r="L100" s="144"/>
      <c r="M100" s="141"/>
      <c r="N100" s="250">
        <f t="shared" si="11"/>
        <v>21700000</v>
      </c>
      <c r="O100" s="143"/>
      <c r="P100" s="145">
        <v>46386</v>
      </c>
    </row>
    <row r="101" spans="1:16" x14ac:dyDescent="0.3">
      <c r="A101" s="235">
        <v>689</v>
      </c>
      <c r="B101" s="187" t="s">
        <v>4059</v>
      </c>
      <c r="C101" s="203" t="s">
        <v>274</v>
      </c>
      <c r="D101" s="204">
        <v>21700000</v>
      </c>
      <c r="E101" s="103" t="s">
        <v>4082</v>
      </c>
      <c r="F101" s="204" t="s">
        <v>4083</v>
      </c>
      <c r="G101" s="243" t="s">
        <v>89</v>
      </c>
      <c r="H101" s="235">
        <v>1476</v>
      </c>
      <c r="I101" s="143">
        <v>46129</v>
      </c>
      <c r="J101" s="204">
        <f t="shared" si="12"/>
        <v>21700000</v>
      </c>
      <c r="K101" s="143">
        <v>46168</v>
      </c>
      <c r="L101" s="144"/>
      <c r="M101" s="141"/>
      <c r="N101" s="250">
        <f t="shared" si="11"/>
        <v>21700000</v>
      </c>
      <c r="O101" s="143"/>
      <c r="P101" s="145">
        <v>46386</v>
      </c>
    </row>
    <row r="102" spans="1:16" x14ac:dyDescent="0.3">
      <c r="A102" s="235">
        <v>690</v>
      </c>
      <c r="B102" s="187" t="s">
        <v>4059</v>
      </c>
      <c r="C102" s="203" t="s">
        <v>274</v>
      </c>
      <c r="D102" s="204">
        <v>21700000</v>
      </c>
      <c r="E102" s="103" t="s">
        <v>4088</v>
      </c>
      <c r="F102" s="204">
        <v>1109069279</v>
      </c>
      <c r="G102" s="243" t="s">
        <v>2365</v>
      </c>
      <c r="H102" s="235">
        <v>1476</v>
      </c>
      <c r="I102" s="143">
        <v>46129</v>
      </c>
      <c r="J102" s="204">
        <f t="shared" si="12"/>
        <v>21700000</v>
      </c>
      <c r="K102" s="143">
        <v>46168</v>
      </c>
      <c r="L102" s="144"/>
      <c r="M102" s="141"/>
      <c r="N102" s="250">
        <f t="shared" si="11"/>
        <v>21700000</v>
      </c>
      <c r="O102" s="143"/>
      <c r="P102" s="145">
        <v>46386</v>
      </c>
    </row>
    <row r="103" spans="1:16" x14ac:dyDescent="0.3">
      <c r="A103" s="235">
        <v>691</v>
      </c>
      <c r="B103" s="187" t="s">
        <v>4059</v>
      </c>
      <c r="C103" s="203" t="s">
        <v>274</v>
      </c>
      <c r="D103" s="204">
        <v>21700000</v>
      </c>
      <c r="E103" s="103" t="s">
        <v>4093</v>
      </c>
      <c r="F103" s="204">
        <v>65736609</v>
      </c>
      <c r="G103" s="243" t="s">
        <v>89</v>
      </c>
      <c r="H103" s="235">
        <v>1476</v>
      </c>
      <c r="I103" s="143">
        <v>46129</v>
      </c>
      <c r="J103" s="204">
        <f t="shared" si="12"/>
        <v>21700000</v>
      </c>
      <c r="K103" s="143">
        <v>46168</v>
      </c>
      <c r="L103" s="144"/>
      <c r="M103" s="141"/>
      <c r="N103" s="250">
        <f t="shared" si="11"/>
        <v>21700000</v>
      </c>
      <c r="O103" s="143"/>
      <c r="P103" s="145">
        <v>46386</v>
      </c>
    </row>
    <row r="104" spans="1:16" x14ac:dyDescent="0.3">
      <c r="A104" s="235">
        <v>692</v>
      </c>
      <c r="B104" s="187" t="s">
        <v>4059</v>
      </c>
      <c r="C104" s="203" t="s">
        <v>274</v>
      </c>
      <c r="D104" s="204">
        <v>21700000</v>
      </c>
      <c r="E104" s="103" t="s">
        <v>4098</v>
      </c>
      <c r="F104" s="204">
        <v>1110540039</v>
      </c>
      <c r="G104" s="243" t="s">
        <v>89</v>
      </c>
      <c r="H104" s="235">
        <v>1476</v>
      </c>
      <c r="I104" s="143">
        <v>46129</v>
      </c>
      <c r="J104" s="204">
        <f t="shared" si="12"/>
        <v>21700000</v>
      </c>
      <c r="K104" s="143">
        <v>46168</v>
      </c>
      <c r="L104" s="144"/>
      <c r="M104" s="141"/>
      <c r="N104" s="250">
        <f t="shared" si="11"/>
        <v>21700000</v>
      </c>
      <c r="O104" s="143"/>
      <c r="P104" s="145">
        <v>46386</v>
      </c>
    </row>
    <row r="105" spans="1:16" x14ac:dyDescent="0.3">
      <c r="A105" s="235">
        <v>693</v>
      </c>
      <c r="B105" s="213" t="s">
        <v>4103</v>
      </c>
      <c r="C105" s="203" t="s">
        <v>274</v>
      </c>
      <c r="D105" s="204">
        <v>15500000</v>
      </c>
      <c r="E105" s="103" t="s">
        <v>4104</v>
      </c>
      <c r="F105" s="204">
        <v>1106739190</v>
      </c>
      <c r="G105" s="243" t="s">
        <v>1225</v>
      </c>
      <c r="H105" s="235">
        <v>1476</v>
      </c>
      <c r="I105" s="143">
        <v>46129</v>
      </c>
      <c r="J105" s="204">
        <f t="shared" si="12"/>
        <v>15500000</v>
      </c>
      <c r="K105" s="143">
        <v>46168</v>
      </c>
      <c r="L105" s="144"/>
      <c r="M105" s="141"/>
      <c r="N105" s="250">
        <f t="shared" si="11"/>
        <v>15500000</v>
      </c>
      <c r="O105" s="143"/>
      <c r="P105" s="145">
        <v>46386</v>
      </c>
    </row>
    <row r="106" spans="1:16" x14ac:dyDescent="0.3">
      <c r="A106" s="235">
        <v>694</v>
      </c>
      <c r="B106" s="213" t="s">
        <v>4103</v>
      </c>
      <c r="C106" s="203" t="s">
        <v>274</v>
      </c>
      <c r="D106" s="204">
        <v>15500000</v>
      </c>
      <c r="E106" s="103" t="s">
        <v>4109</v>
      </c>
      <c r="F106" s="204">
        <v>1110561234</v>
      </c>
      <c r="G106" s="243" t="s">
        <v>89</v>
      </c>
      <c r="H106" s="235">
        <v>1476</v>
      </c>
      <c r="I106" s="143">
        <v>46129</v>
      </c>
      <c r="J106" s="204">
        <f t="shared" si="12"/>
        <v>15500000</v>
      </c>
      <c r="K106" s="143">
        <v>46168</v>
      </c>
      <c r="L106" s="144"/>
      <c r="M106" s="141"/>
      <c r="N106" s="250">
        <f t="shared" si="11"/>
        <v>15500000</v>
      </c>
      <c r="O106" s="143"/>
      <c r="P106" s="145">
        <v>46386</v>
      </c>
    </row>
    <row r="107" spans="1:16" x14ac:dyDescent="0.3">
      <c r="A107" s="235">
        <v>695</v>
      </c>
      <c r="B107" s="213" t="s">
        <v>4103</v>
      </c>
      <c r="C107" s="203" t="s">
        <v>274</v>
      </c>
      <c r="D107" s="204">
        <v>15500000</v>
      </c>
      <c r="E107" s="103" t="s">
        <v>4114</v>
      </c>
      <c r="F107" s="204">
        <v>28977887</v>
      </c>
      <c r="G107" s="243" t="s">
        <v>240</v>
      </c>
      <c r="H107" s="235">
        <v>1476</v>
      </c>
      <c r="I107" s="143">
        <v>46129</v>
      </c>
      <c r="J107" s="204">
        <f t="shared" si="12"/>
        <v>15500000</v>
      </c>
      <c r="K107" s="143">
        <v>46168</v>
      </c>
      <c r="L107" s="144"/>
      <c r="M107" s="141"/>
      <c r="N107" s="250">
        <f t="shared" si="11"/>
        <v>15500000</v>
      </c>
      <c r="O107" s="143"/>
      <c r="P107" s="145">
        <v>46386</v>
      </c>
    </row>
    <row r="108" spans="1:16" x14ac:dyDescent="0.3">
      <c r="A108" s="235">
        <v>696</v>
      </c>
      <c r="B108" s="213" t="s">
        <v>4103</v>
      </c>
      <c r="C108" s="203" t="s">
        <v>274</v>
      </c>
      <c r="D108" s="204">
        <v>15500000</v>
      </c>
      <c r="E108" s="103" t="s">
        <v>4119</v>
      </c>
      <c r="F108" s="204">
        <v>28550638</v>
      </c>
      <c r="G108" s="243" t="s">
        <v>89</v>
      </c>
      <c r="H108" s="235">
        <v>1476</v>
      </c>
      <c r="I108" s="143">
        <v>46129</v>
      </c>
      <c r="J108" s="204">
        <f t="shared" si="12"/>
        <v>15500000</v>
      </c>
      <c r="K108" s="143">
        <v>46168</v>
      </c>
      <c r="L108" s="144"/>
      <c r="M108" s="141"/>
      <c r="N108" s="250">
        <f t="shared" si="11"/>
        <v>15500000</v>
      </c>
      <c r="O108" s="143"/>
      <c r="P108" s="145">
        <v>46386</v>
      </c>
    </row>
    <row r="109" spans="1:16" x14ac:dyDescent="0.3">
      <c r="A109" s="235">
        <v>697</v>
      </c>
      <c r="B109" s="213" t="s">
        <v>4103</v>
      </c>
      <c r="C109" s="203" t="s">
        <v>274</v>
      </c>
      <c r="D109" s="204">
        <v>15500000</v>
      </c>
      <c r="E109" s="103" t="s">
        <v>4124</v>
      </c>
      <c r="F109" s="204">
        <v>1013681712</v>
      </c>
      <c r="G109" s="243" t="s">
        <v>170</v>
      </c>
      <c r="H109" s="235">
        <v>1476</v>
      </c>
      <c r="I109" s="143">
        <v>46129</v>
      </c>
      <c r="J109" s="204">
        <f t="shared" si="12"/>
        <v>15500000</v>
      </c>
      <c r="K109" s="143">
        <v>46168</v>
      </c>
      <c r="L109" s="144"/>
      <c r="M109" s="141"/>
      <c r="N109" s="250">
        <f t="shared" si="11"/>
        <v>15500000</v>
      </c>
      <c r="O109" s="143"/>
      <c r="P109" s="145">
        <v>46386</v>
      </c>
    </row>
    <row r="110" spans="1:16" x14ac:dyDescent="0.3">
      <c r="A110" s="235">
        <v>698</v>
      </c>
      <c r="B110" s="15" t="s">
        <v>4129</v>
      </c>
      <c r="C110" s="203" t="s">
        <v>1432</v>
      </c>
      <c r="D110" s="204">
        <v>31500000</v>
      </c>
      <c r="E110" s="103" t="s">
        <v>4130</v>
      </c>
      <c r="F110" s="204">
        <v>53051315</v>
      </c>
      <c r="G110" s="243" t="s">
        <v>170</v>
      </c>
      <c r="H110" s="235">
        <v>1473</v>
      </c>
      <c r="I110" s="143">
        <v>46129</v>
      </c>
      <c r="J110" s="204">
        <v>247500000</v>
      </c>
      <c r="K110" s="143">
        <v>46168</v>
      </c>
      <c r="L110" s="144"/>
      <c r="M110" s="141"/>
      <c r="N110" s="250">
        <f t="shared" si="11"/>
        <v>31500000</v>
      </c>
      <c r="O110" s="143"/>
      <c r="P110" s="145">
        <v>46386</v>
      </c>
    </row>
    <row r="111" spans="1:16" x14ac:dyDescent="0.3">
      <c r="A111" s="235">
        <v>699</v>
      </c>
      <c r="B111" s="15" t="s">
        <v>4129</v>
      </c>
      <c r="C111" s="203" t="s">
        <v>1432</v>
      </c>
      <c r="D111" s="204">
        <v>31500000</v>
      </c>
      <c r="E111" s="103" t="s">
        <v>4135</v>
      </c>
      <c r="F111" s="204">
        <v>1110458300</v>
      </c>
      <c r="G111" s="243" t="s">
        <v>89</v>
      </c>
      <c r="H111" s="235">
        <v>1473</v>
      </c>
      <c r="I111" s="143">
        <v>46129</v>
      </c>
      <c r="J111" s="204">
        <v>247500000</v>
      </c>
      <c r="K111" s="143">
        <v>46168</v>
      </c>
      <c r="L111" s="144"/>
      <c r="M111" s="141"/>
      <c r="N111" s="250">
        <f t="shared" si="11"/>
        <v>31500000</v>
      </c>
      <c r="O111" s="143"/>
      <c r="P111" s="145">
        <v>46386</v>
      </c>
    </row>
    <row r="112" spans="1:16" x14ac:dyDescent="0.3">
      <c r="A112" s="235">
        <v>700</v>
      </c>
      <c r="B112" s="15" t="s">
        <v>4139</v>
      </c>
      <c r="C112" s="203" t="s">
        <v>1432</v>
      </c>
      <c r="D112" s="204">
        <v>22500000</v>
      </c>
      <c r="E112" s="103" t="s">
        <v>4140</v>
      </c>
      <c r="F112" s="204">
        <v>1110468842</v>
      </c>
      <c r="G112" s="243" t="s">
        <v>89</v>
      </c>
      <c r="H112" s="235">
        <v>1473</v>
      </c>
      <c r="I112" s="143">
        <v>46129</v>
      </c>
      <c r="J112" s="204">
        <v>247500000</v>
      </c>
      <c r="K112" s="143">
        <v>46168</v>
      </c>
      <c r="L112" s="144"/>
      <c r="M112" s="141"/>
      <c r="N112" s="250">
        <f t="shared" si="11"/>
        <v>22500000</v>
      </c>
      <c r="O112" s="143"/>
      <c r="P112" s="145">
        <v>46386</v>
      </c>
    </row>
    <row r="113" spans="1:16" x14ac:dyDescent="0.3">
      <c r="A113" s="235">
        <v>701</v>
      </c>
      <c r="B113" s="21" t="s">
        <v>1433</v>
      </c>
      <c r="C113" s="203" t="s">
        <v>113</v>
      </c>
      <c r="D113" s="204">
        <v>7500000</v>
      </c>
      <c r="E113" s="103" t="s">
        <v>4145</v>
      </c>
      <c r="F113" s="204">
        <v>79616607</v>
      </c>
      <c r="G113" s="243" t="s">
        <v>170</v>
      </c>
      <c r="H113" s="235">
        <v>1603</v>
      </c>
      <c r="I113" s="143">
        <v>46163</v>
      </c>
      <c r="J113" s="205">
        <v>7500000</v>
      </c>
      <c r="K113" s="143">
        <v>46168</v>
      </c>
      <c r="L113" s="144"/>
      <c r="M113" s="141"/>
      <c r="N113" s="250">
        <v>7500000</v>
      </c>
      <c r="O113" s="143"/>
      <c r="P113" s="145" t="s">
        <v>4251</v>
      </c>
    </row>
    <row r="114" spans="1:16" x14ac:dyDescent="0.3">
      <c r="A114" s="216">
        <v>702</v>
      </c>
      <c r="B114" s="15" t="s">
        <v>3616</v>
      </c>
      <c r="C114" s="203" t="s">
        <v>1440</v>
      </c>
      <c r="D114" s="215">
        <v>25650000</v>
      </c>
      <c r="E114" s="15" t="s">
        <v>4150</v>
      </c>
      <c r="F114" s="217">
        <v>1001820489</v>
      </c>
      <c r="G114" s="243" t="s">
        <v>5190</v>
      </c>
      <c r="H114" s="235">
        <v>1285</v>
      </c>
      <c r="I114" s="143">
        <v>46087</v>
      </c>
      <c r="J114" s="205">
        <v>1427850000</v>
      </c>
      <c r="K114" s="143">
        <v>46168</v>
      </c>
      <c r="L114" s="144"/>
      <c r="M114" s="141"/>
      <c r="N114" s="250">
        <f t="shared" ref="N114:N116" si="13">+D114</f>
        <v>25650000</v>
      </c>
      <c r="O114" s="143"/>
      <c r="P114" s="145" t="s">
        <v>892</v>
      </c>
    </row>
    <row r="115" spans="1:16" x14ac:dyDescent="0.3">
      <c r="A115" s="216">
        <v>703</v>
      </c>
      <c r="B115" s="15" t="s">
        <v>3616</v>
      </c>
      <c r="C115" s="203" t="s">
        <v>1440</v>
      </c>
      <c r="D115" s="215">
        <v>25650000</v>
      </c>
      <c r="E115" s="15" t="s">
        <v>4155</v>
      </c>
      <c r="F115" s="217">
        <v>1234645332</v>
      </c>
      <c r="G115" s="243" t="s">
        <v>89</v>
      </c>
      <c r="H115" s="235">
        <v>1285</v>
      </c>
      <c r="I115" s="143">
        <v>46087</v>
      </c>
      <c r="J115" s="205">
        <v>1427850000</v>
      </c>
      <c r="K115" s="143">
        <v>46168</v>
      </c>
      <c r="L115" s="144"/>
      <c r="M115" s="141"/>
      <c r="N115" s="250">
        <f t="shared" si="13"/>
        <v>25650000</v>
      </c>
      <c r="O115" s="143"/>
      <c r="P115" s="145" t="s">
        <v>892</v>
      </c>
    </row>
    <row r="116" spans="1:16" x14ac:dyDescent="0.3">
      <c r="A116" s="216">
        <v>704</v>
      </c>
      <c r="B116" s="15" t="s">
        <v>3616</v>
      </c>
      <c r="C116" s="203" t="s">
        <v>1440</v>
      </c>
      <c r="D116" s="215">
        <v>25650000</v>
      </c>
      <c r="E116" s="15" t="s">
        <v>4159</v>
      </c>
      <c r="F116" s="217">
        <v>14295362</v>
      </c>
      <c r="G116" s="243" t="s">
        <v>89</v>
      </c>
      <c r="H116" s="235">
        <v>1285</v>
      </c>
      <c r="I116" s="143">
        <v>46087</v>
      </c>
      <c r="J116" s="205">
        <v>1427850000</v>
      </c>
      <c r="K116" s="143">
        <v>46168</v>
      </c>
      <c r="L116" s="144"/>
      <c r="M116" s="141"/>
      <c r="N116" s="250">
        <f t="shared" si="13"/>
        <v>25650000</v>
      </c>
      <c r="O116" s="143"/>
      <c r="P116" s="145" t="s">
        <v>892</v>
      </c>
    </row>
    <row r="117" spans="1:16" x14ac:dyDescent="0.3">
      <c r="A117" s="235">
        <v>705</v>
      </c>
      <c r="B117" s="187" t="s">
        <v>4163</v>
      </c>
      <c r="C117" s="203" t="s">
        <v>1473</v>
      </c>
      <c r="D117" s="204">
        <v>7800000</v>
      </c>
      <c r="E117" s="103" t="s">
        <v>4164</v>
      </c>
      <c r="F117" s="204">
        <v>93409081</v>
      </c>
      <c r="G117" s="243" t="s">
        <v>89</v>
      </c>
      <c r="H117" s="235">
        <v>1602</v>
      </c>
      <c r="I117" s="143">
        <v>46163</v>
      </c>
      <c r="J117" s="205">
        <v>7800000</v>
      </c>
      <c r="K117" s="143">
        <v>46168</v>
      </c>
      <c r="L117" s="144"/>
      <c r="M117" s="141"/>
      <c r="N117" s="250">
        <v>7800000</v>
      </c>
      <c r="O117" s="143"/>
      <c r="P117" s="145">
        <v>46212</v>
      </c>
    </row>
    <row r="118" spans="1:16" x14ac:dyDescent="0.3">
      <c r="A118" s="235">
        <v>706</v>
      </c>
      <c r="B118" s="187" t="s">
        <v>4169</v>
      </c>
      <c r="C118" s="203" t="s">
        <v>769</v>
      </c>
      <c r="D118" s="204">
        <v>6175000</v>
      </c>
      <c r="E118" s="103" t="s">
        <v>1475</v>
      </c>
      <c r="F118" s="204">
        <v>1110583669</v>
      </c>
      <c r="G118" s="243" t="s">
        <v>89</v>
      </c>
      <c r="H118" s="235">
        <v>1604</v>
      </c>
      <c r="I118" s="143">
        <v>46163</v>
      </c>
      <c r="J118" s="205">
        <v>6175000</v>
      </c>
      <c r="K118" s="143">
        <v>46168</v>
      </c>
      <c r="L118" s="144"/>
      <c r="M118" s="141"/>
      <c r="N118" s="250">
        <v>6175000</v>
      </c>
      <c r="O118" s="143"/>
      <c r="P118" s="145">
        <v>46212</v>
      </c>
    </row>
    <row r="119" spans="1:16" x14ac:dyDescent="0.3">
      <c r="A119" s="235">
        <v>707</v>
      </c>
      <c r="B119" s="187" t="s">
        <v>4174</v>
      </c>
      <c r="C119" s="203" t="s">
        <v>434</v>
      </c>
      <c r="D119" s="204">
        <v>4500000</v>
      </c>
      <c r="E119" s="103" t="s">
        <v>4175</v>
      </c>
      <c r="F119" s="204">
        <v>1019133397</v>
      </c>
      <c r="G119" s="243" t="s">
        <v>5191</v>
      </c>
      <c r="H119" s="235">
        <v>1600</v>
      </c>
      <c r="I119" s="143">
        <v>46163</v>
      </c>
      <c r="J119" s="205">
        <v>4500000</v>
      </c>
      <c r="K119" s="143">
        <v>46168</v>
      </c>
      <c r="L119" s="144"/>
      <c r="M119" s="141"/>
      <c r="N119" s="250">
        <v>4500000</v>
      </c>
      <c r="O119" s="143"/>
      <c r="P119" s="145">
        <v>46212</v>
      </c>
    </row>
    <row r="120" spans="1:16" x14ac:dyDescent="0.3">
      <c r="A120" s="212">
        <v>708</v>
      </c>
      <c r="B120" s="103" t="s">
        <v>768</v>
      </c>
      <c r="C120" s="103" t="s">
        <v>769</v>
      </c>
      <c r="D120" s="204">
        <v>12000000</v>
      </c>
      <c r="E120" s="103" t="s">
        <v>778</v>
      </c>
      <c r="F120" s="204">
        <v>1110445843</v>
      </c>
      <c r="G120" s="240" t="s">
        <v>89</v>
      </c>
      <c r="H120" s="235"/>
      <c r="I120" s="148"/>
      <c r="J120" s="204">
        <f t="shared" ref="J120" si="14">+D120</f>
        <v>12000000</v>
      </c>
      <c r="K120" s="143">
        <v>46169</v>
      </c>
      <c r="L120" s="144"/>
      <c r="M120" s="141"/>
      <c r="N120" s="250">
        <f t="shared" ref="N120:N122" si="15">+D120</f>
        <v>12000000</v>
      </c>
      <c r="O120" s="143"/>
      <c r="P120" s="145"/>
    </row>
    <row r="121" spans="1:16" x14ac:dyDescent="0.3">
      <c r="A121" s="212">
        <v>709</v>
      </c>
      <c r="B121" s="103" t="s">
        <v>768</v>
      </c>
      <c r="C121" s="103" t="s">
        <v>769</v>
      </c>
      <c r="D121" s="204">
        <v>12000000</v>
      </c>
      <c r="E121" s="103" t="s">
        <v>784</v>
      </c>
      <c r="F121" s="204">
        <v>1053849833</v>
      </c>
      <c r="G121" s="240" t="s">
        <v>67</v>
      </c>
      <c r="H121" s="235"/>
      <c r="I121" s="148">
        <v>46266</v>
      </c>
      <c r="J121" s="204">
        <v>12000000</v>
      </c>
      <c r="K121" s="143">
        <v>46169</v>
      </c>
      <c r="L121" s="144"/>
      <c r="M121" s="141"/>
      <c r="N121" s="250">
        <f t="shared" si="15"/>
        <v>12000000</v>
      </c>
      <c r="O121" s="143"/>
      <c r="P121" s="145"/>
    </row>
    <row r="122" spans="1:16" x14ac:dyDescent="0.3">
      <c r="A122" s="235">
        <v>710</v>
      </c>
      <c r="B122" s="213" t="s">
        <v>4103</v>
      </c>
      <c r="C122" s="203" t="s">
        <v>274</v>
      </c>
      <c r="D122" s="204">
        <v>15500000</v>
      </c>
      <c r="E122" s="103" t="s">
        <v>4184</v>
      </c>
      <c r="F122" s="204">
        <v>1006129556</v>
      </c>
      <c r="G122" s="243" t="s">
        <v>89</v>
      </c>
      <c r="H122" s="235">
        <v>1476</v>
      </c>
      <c r="I122" s="143">
        <v>46129</v>
      </c>
      <c r="J122" s="204">
        <f t="shared" ref="J122" si="16">+D122</f>
        <v>15500000</v>
      </c>
      <c r="K122" s="143">
        <v>46169</v>
      </c>
      <c r="L122" s="144"/>
      <c r="M122" s="141"/>
      <c r="N122" s="250">
        <f t="shared" si="15"/>
        <v>15500000</v>
      </c>
      <c r="O122" s="143"/>
      <c r="P122" s="145">
        <v>46386</v>
      </c>
    </row>
  </sheetData>
  <mergeCells count="1">
    <mergeCell ref="B1:N2"/>
  </mergeCells>
  <hyperlinks>
    <hyperlink ref="A15" r:id="rId1" display="576" xr:uid="{95AA0324-2A2E-4E3B-96C8-78FEB8E00C60}"/>
    <hyperlink ref="A16" r:id="rId2" display="576" xr:uid="{27E02CB8-6416-4A53-B85C-32E536F3F6C7}"/>
    <hyperlink ref="A17" r:id="rId3" display="576" xr:uid="{B4E1D2CE-5A30-43C8-BEF4-DA1EC4776033}"/>
    <hyperlink ref="A19" r:id="rId4" display="573" xr:uid="{A21FF2E5-6D57-4BEA-9ABF-558F0007089B}"/>
    <hyperlink ref="A34" r:id="rId5" display="../../../../my?id=%2Fpersonal%2Fjohanacontratacion%5Funisaludi%5Fonmicrosoft%5Fcom%2FDocuments%2FCONTRATACION%202026%2DCONTRATA1%2DHSF%2FCTO%20046%20MARIO%20FERNANDO%20MERA%20AZAIN&amp;viewid=615ec6ce%2Db4c5%2D47c6%2D9959%2D4ea468bd0701" xr:uid="{9FCC34FF-FC4B-48A2-BF63-515099FBEB9C}"/>
    <hyperlink ref="A33" r:id="rId6" display="../../../../my?id=%2Fpersonal%2Fjohanacontratacion%5Funisaludi%5Fonmicrosoft%5Fcom%2FDocuments%2FCONTRATACION%202026%2DCONTRATA1%2DHSF%2FCTO%20046%20MARIO%20FERNANDO%20MERA%20AZAIN&amp;viewid=615ec6ce%2Db4c5%2D47c6%2D9959%2D4ea468bd0701" xr:uid="{745B5F1C-D687-4BA3-8B15-A92B2223A60B}"/>
    <hyperlink ref="A35" r:id="rId7" display="../../../../my?id=%2Fpersonal%2Fjohanacontratacion%5Funisaludi%5Fonmicrosoft%5Fcom%2FDocuments%2FCONTRATACION%202026%2DCONTRATA1%2DHSF%2FCTO%20046%20MARIO%20FERNANDO%20MERA%20AZAIN&amp;viewid=615ec6ce%2Db4c5%2D47c6%2D9959%2D4ea468bd0701" xr:uid="{7F847AFC-2494-4532-9164-4C9F137A8243}"/>
    <hyperlink ref="A36" r:id="rId8" display="../../../../my?id=%2Fpersonal%2Fjohanacontratacion%5Funisaludi%5Fonmicrosoft%5Fcom%2FDocuments%2FCONTRATACION%202026%2DCONTRATA1%2DHSF%2FCTO%20046%20MARIO%20FERNANDO%20MERA%20AZAIN&amp;viewid=615ec6ce%2Db4c5%2D47c6%2D9959%2D4ea468bd0701" xr:uid="{E8FB1041-0577-466B-8C37-1A1332ECB66A}"/>
    <hyperlink ref="A37" r:id="rId9" display="../../../../my?id=%2Fpersonal%2Fjohanacontratacion%5Funisaludi%5Fonmicrosoft%5Fcom%2FDocuments%2FCONTRATACION%202026%2DCONTRATA1%2DHSF%2FCTO%20010%20MARIA%20ALEJANDRA%20MOSOCOSO%20RINCON&amp;viewid=615ec6ce%2Db4c5%2D47c6%2D9959%2D4ea468bd0701" xr:uid="{AA19BEDE-B419-4728-8A21-EFA17ADFB78F}"/>
    <hyperlink ref="A38" r:id="rId10" display="../../../../my?id=%2Fpersonal%2Fjohanacontratacion%5Funisaludi%5Fonmicrosoft%5Fcom%2FDocuments%2FCONTRATACION%202026%2DCONTRATA1%2DHSF%2FCTO%20016%20ALLISON%20LILLEY%20RONDON%20HORTA&amp;viewid=615ec6ce%2Db4c5%2D47c6%2D9959%2D4ea468bd0701" xr:uid="{26A1CC5E-9EA9-4570-A568-4E6176BA4EC5}"/>
    <hyperlink ref="A39" r:id="rId11" display="../../../../my?id=%2Fpersonal%2Fjohanacontratacion%5Funisaludi%5Fonmicrosoft%5Fcom%2FDocuments%2FCONTRATACION%202026%2DCONTRATA1%2DHSF%2FCTO%20004%20ANGELICA%20MARIA%20MORENO%20OSPINA&amp;viewid=615ec6ce%2Db4c5%2D47c6%2D9959%2D4ea468bd0701" xr:uid="{A700696B-426A-47CB-96F1-9D375DB1CDAF}"/>
    <hyperlink ref="A40" r:id="rId12" display="../../../../my?id=%2Fpersonal%2Fjohanacontratacion%5Funisaludi%5Fonmicrosoft%5Fcom%2FDocuments%2FCONTRATACION%202026%2DCONTRATA1%2DHSF%2FCTO%20004%20ANGELICA%20MARIA%20MORENO%20OSPINA&amp;viewid=615ec6ce%2Db4c5%2D47c6%2D9959%2D4ea468bd0701" xr:uid="{D43A5A7D-316B-47FD-8CEC-B8CFEEC9D198}"/>
    <hyperlink ref="A41" r:id="rId13" display="../../../../my?id=%2Fpersonal%2Fjohanacontratacion%5Funisaludi%5Fonmicrosoft%5Fcom%2FDocuments%2FCONTRATACION%202026%2DCONTRATA1%2DHSF%2FCTO%20022%20YOMAR%20IRENE%20SANTA%20MARIA%20GONZALE%20Z&amp;viewid=615ec6ce%2Db4c5%2D47c6%2D9959%2D4ea468bd0701" xr:uid="{C8857FBF-194A-4709-9B8D-8E5A9C738E96}"/>
    <hyperlink ref="A45" r:id="rId14" display="../../../../my?id=%2Fpersonal%2Fjohanacontratacion%5Funisaludi%5Fonmicrosoft%5Fcom%2FDocuments%2FCONTRATACION%202026%2DCONTRATA1%2DHSF%2FCTO%20002%20SARA%20MELISA%20SANCHEZ%20CUBILLOS&amp;viewid=615ec6ce%2Db4c5%2D47c6%2D9959%2D4ea468bd0701" xr:uid="{EE291E3E-16B1-4B6F-B15D-54D96B0C6815}"/>
    <hyperlink ref="A46" r:id="rId15" display="../../../../my?id=%2Fpersonal%2Fjohanacontratacion%5Funisaludi%5Fonmicrosoft%5Fcom%2FDocuments%2FCONTRATACION%202026%2DCONTRATA1%2DHSF%2FCTO%20002%20SARA%20MELISA%20SANCHEZ%20CUBILLOS&amp;viewid=615ec6ce%2Db4c5%2D47c6%2D9959%2D4ea468bd0701" xr:uid="{1A053DE0-6D6F-4388-8B21-0E9A7FD5ADAA}"/>
    <hyperlink ref="A48" r:id="rId16" display="../../../../my?id=%2Fpersonal%2Fjohanacontratacion%5Funisaludi%5Fonmicrosoft%5Fcom%2FDocuments%2FCONTRATACION%202026%2DCONTRATA1%2DHSF%2FCTO%20002%20SARA%20MELISA%20SANCHEZ%20CUBILLOS&amp;viewid=615ec6ce%2Db4c5%2D47c6%2D9959%2D4ea468bd0701" xr:uid="{D2033E9F-C9EF-49BD-8F81-2CAB409CA8FE}"/>
    <hyperlink ref="A32" r:id="rId17" display="../../../../my?id=%2Fpersonal%2Fjohanacontratacion%5Funisaludi%5Fonmicrosoft%5Fcom%2FDocuments%2FCONTRATACION%202026%2DCONTRATA1%2DHSF%2FCTO%20046%20MARIO%20FERNANDO%20MERA%20AZAIN&amp;viewid=615ec6ce%2Db4c5%2D47c6%2D9959%2D4ea468bd0701" xr:uid="{45C0B778-A07E-441A-A782-47F89B324119}"/>
    <hyperlink ref="A50" r:id="rId18" display="../../../../my?id=%2Fpersonal%2Fjohanacontratacion%5Funisaludi%5Fonmicrosoft%5Fcom%2FDocuments%2FCONTRATACION%202026%2DCONTRATA1%2DHSF%2FCTO%20005%20CARLOS%20ALBERTO%20SANTA%20VILLAMIL&amp;viewid=615ec6ce%2Db4c5%2D47c6%2D9959%2D4ea468bd0701" xr:uid="{C04738DB-933F-4212-9A0B-D493BE9B8176}"/>
    <hyperlink ref="A51" r:id="rId19" display="../../../../my?id=%2Fpersonal%2Fjohanacontratacion%5Funisaludi%5Fonmicrosoft%5Fcom%2FDocuments%2FCONTRATACION%202026%2DCONTRATA1%2DHSF%2FCTO%20048%20JOSE%20ADOLFO%20ALVAREZ&amp;viewid=615ec6ce%2Db4c5%2D47c6%2D9959%2D4ea468bd0701" xr:uid="{43EF2895-FBB3-470E-B7AD-643C36B8AA85}"/>
    <hyperlink ref="A52" r:id="rId20" display="../../../../my?id=%2Fpersonal%2Fjohanacontratacion%5Funisaludi%5Fonmicrosoft%5Fcom%2FDocuments%2FCONTRATACION%202026%2DCONTRATA1%2DHSF%2FCTO%20063%20ELNORILSKE%20MORALES%20OCHOA&amp;viewid=615ec6ce%2Db4c5%2D47c6%2D9959%2D4ea468bd0701" xr:uid="{9C58B48E-8944-464A-8E91-D0A2DD8E9C2D}"/>
    <hyperlink ref="A53" r:id="rId21" display="../../../../my?id=%2Fpersonal%2Fjohanacontratacion%5Funisaludi%5Fonmicrosoft%5Fcom%2FDocuments%2FCONTRATACION%202026%2DCONTRATA1%2DHSF%2FCTO%20049%20NOHORA%20ALEXANDRA%20ZULUAGA%20GOMEZ&amp;viewid=615ec6ce%2Db4c5%2D47c6%2D9959%2D4ea468bd0701" xr:uid="{AD694A42-89A0-43DC-A8D3-5C85B895C5FE}"/>
    <hyperlink ref="A60" r:id="rId22" display="../../../../my?id=%2Fpersonal%2Fjohanacontratacion%5Funisaludi%5Fonmicrosoft%5Fcom%2FDocuments%2FCONTRATACION%202026%2DCONTRATA1%2DHSF%2FCTO%20068%20EDGAR%20MAURICIO%20GONZALEZ&amp;viewid=615ec6ce%2Db4c5%2D47c6%2D9959%2D4ea468bd0701" xr:uid="{C397897B-1D71-45A6-8E97-5ADA67A96427}"/>
    <hyperlink ref="A61" r:id="rId23" display="../../../../my?id=%2Fpersonal%2Fjohanacontratacion%5Funisaludi%5Fonmicrosoft%5Fcom%2FDocuments%2FCONTRATACION%202026%2DCONTRATA1%2DHSF%2FCTO%20039%20NINI%20JOHANNA%20VARON%20GUTIERREZ&amp;viewid=615ec6ce%2Db4c5%2D47c6%2D9959%2D4ea468bd0701" xr:uid="{84CA42D4-4885-4CCF-84A5-00C480AC4A13}"/>
    <hyperlink ref="A62" r:id="rId24" display="../../../../my?id=%2Fpersonal%2Fjohanacontratacion%5Funisaludi%5Fonmicrosoft%5Fcom%2FDocuments%2FCONTRATACION%202026%2DCONTRATA1%2DHSF%2FCTO%20042%20YENSI%20JASBLEIDY%20GUALY%20SANTOS&amp;viewid=615ec6ce%2Db4c5%2D47c6%2D9959%2D4ea468bd0701" xr:uid="{2F90FADF-C44A-4235-A056-15D0530CE22C}"/>
    <hyperlink ref="A63" r:id="rId25" display="../../../../my?id=%2Fpersonal%2Fjohanacontratacion%5Funisaludi%5Fonmicrosoft%5Fcom%2FDocuments%2FCONTRATACION%202026%2DCONTRATA1%2DHSF%2FCTO%20041%20CARLOS%20EDUARDO%20AMAYA%20BARBOSA&amp;viewid=615ec6ce%2Db4c5%2D47c6%2D9959%2D4ea468bd0701" xr:uid="{1EB490AA-65FE-4679-B9E1-442105E39FD9}"/>
    <hyperlink ref="A64" r:id="rId26" display="../../../../my?id=%2Fpersonal%2Fjohanacontratacion%5Funisaludi%5Fonmicrosoft%5Fcom%2FDocuments%2FCONTRATACION%202026%2DCONTRATA1%2DHSF%2FCTO%20069%20DANNA%20VALENTINA%20PALACIO%20RAMIREZ&amp;viewid=615ec6ce%2Db4c5%2D47c6%2D9959%2D4ea468bd0701" xr:uid="{6865B5E6-45ED-4DD2-9451-7C50267612F3}"/>
    <hyperlink ref="A65" r:id="rId27" display="../../../../my?id=%2Fpersonal%2Fjohanacontratacion%5Funisaludi%5Fonmicrosoft%5Fcom%2FDocuments%2FCONTRATACION%202026%2DCONTRATA1%2DHSF%2FCTO%20070%20KELLY%20LORENA%20CARDONA%20ORTIZ&amp;viewid=615ec6ce%2Db4c5%2D47c6%2D9959%2D4ea468bd0701" xr:uid="{03882821-CCC5-487E-A7FD-A96D502420B7}"/>
    <hyperlink ref="A66" r:id="rId28" display="../../../../my?id=%2Fpersonal%2Fjohanacontratacion%5Funisaludi%5Fonmicrosoft%5Fcom%2FDocuments%2FCONTRATACION%202026%2DCONTRATA1%2DHSF%2FCTO%20053%20CIELO%20MARIANA%20CAROLINA%20PRADILLA%20VELEZ&amp;viewid=615ec6ce%2Db4c5%2D47c6%2D9959%2D4ea468bd0701" xr:uid="{EF065C4E-0C2E-43B1-AF63-A82739B19A37}"/>
    <hyperlink ref="A67" r:id="rId29" display="../../../../my?id=%2Fpersonal%2Fjohanacontratacion%5Funisaludi%5Fonmicrosoft%5Fcom%2FDocuments%2FCONTRATACION%202026%2DCONTRATA1%2DHSF%2FCTO%20064%20MARIO%20FERNANDO%20PADILLA%20RODRIGUEZ&amp;viewid=615ec6ce%2Db4c5%2D47c6%2D9959%2D4ea468bd0701" xr:uid="{FC5932BC-924E-4D3F-A312-AFFC0F59261C}"/>
    <hyperlink ref="A58" r:id="rId30" display="../../../../my?id=%2Fpersonal%2Fjohanacontratacion%5Funisaludi%5Fonmicrosoft%5Fcom%2FDocuments%2FCONTRATACION%202026%2DCONTRATA1%2DHSF%2FCTO%20028%20RICARDO%20PRADO%20RUGELES&amp;viewid=615ec6ce%2Db4c5%2D47c6%2D9959%2D4ea468bd0701" xr:uid="{2B25811C-5A20-4CCC-9A33-EF510DF0C6D1}"/>
    <hyperlink ref="A59" r:id="rId31" display="../../../../my?id=%2Fpersonal%2Fjohanacontratacion%5Funisaludi%5Fonmicrosoft%5Fcom%2FDocuments%2FCONTRATACION%202026%2DCONTRATA1%2DHSF%2FCTO%20020%20CESAR%20AUGUSTO%20ARANGO%20GARCIA&amp;viewid=615ec6ce%2Db4c5%2D47c6%2D9959%2D4ea468bd0701" xr:uid="{DDB2186E-EC9A-4A6D-B68F-5912B3DC18A0}"/>
    <hyperlink ref="A57" r:id="rId32" display="../../../../my?id=%2Fpersonal%2Fjohanacontratacion%5Funisaludi%5Fonmicrosoft%5Fcom%2FDocuments%2FCONTRATACION%202026%2DCONTRATA1%2DHSF%2FCTO%20067%20ISABEL%20CATALINA%20FERNANEZ%20PEDROSA&amp;viewid=615ec6ce%2Db4c5%2D47c6%2D9959%2D4ea468bd0701" xr:uid="{A7275800-CEE6-4CDF-AC30-9B0E25F29D1F}"/>
    <hyperlink ref="A56" r:id="rId33" display="../../../../my?id=%2Fpersonal%2Fjohanacontratacion%5Funisaludi%5Fonmicrosoft%5Fcom%2FDocuments%2FCONTRATACION%202026%2DCONTRATA1%2DHSF%2FCTO%20051%20DANIEL%20EDUARDO%20PINILLA%20OSPINA&amp;viewid=615ec6ce%2Db4c5%2D47c6%2D9959%2D4ea468bd0701" xr:uid="{ECFE5A3F-9F08-462D-97AA-B3B72C2AAA61}"/>
    <hyperlink ref="A55" r:id="rId34" display="../../../../my?id=%2Fpersonal%2Fjohanacontratacion%5Funisaludi%5Fonmicrosoft%5Fcom%2FDocuments%2FCONTRATACION%202026%2DCONTRATA1%2DHSF%2FCTO%20019%20CLAUDIA%20ALEXANDRA%20GIALDO&amp;viewid=615ec6ce%2Db4c5%2D47c6%2D9959%2D4ea468bd0701" xr:uid="{DF7A77A6-135E-4C2E-A800-E3605B99DC5A}"/>
    <hyperlink ref="A54" r:id="rId35" display="../../../../my?id=%2Fpersonal%2Fjohanacontratacion%5Funisaludi%5Fonmicrosoft%5Fcom%2FDocuments%2FCONTRATACION%202026%2DCONTRATA1%2DHSF%2FCTO%20032%20ADRIANA%20CRISTINA%20GARCIA%20GARAY&amp;viewid=615ec6ce%2Db4c5%2D47c6%2D9959%2D4ea468bd0701" xr:uid="{52D0DE47-9DA2-41FF-8ABE-ABF0A1F66EB8}"/>
    <hyperlink ref="A71" r:id="rId36" display="../../../../my?id=%2Fpersonal%2Fjohanacontratacion%5Funisaludi%5Fonmicrosoft%5Fcom%2FDocuments%2FCONTRATACION%202026%2DCONTRATA1%2DHSF%2FCTO%20018%20DIANA%20CAMILA%20TRONCOSO%20ALVAREZ&amp;viewid=615ec6ce%2Db4c5%2D47c6%2D9959%2D4ea468bd0701" xr:uid="{23DDC175-EDBB-4B79-816D-631342868723}"/>
    <hyperlink ref="A72" r:id="rId37" display="../../../../my?id=%2Fpersonal%2Fjohanacontratacion%5Funisaludi%5Fonmicrosoft%5Fcom%2FDocuments%2FCONTRATACION%202026%2DCONTRATA1%2DHSF%2FCTO%20058%20YEIMY%20ALEXANDRA%20RICO%20MIRANDA&amp;viewid=615ec6ce%2Db4c5%2D47c6%2D9959%2D4ea468bd0701" xr:uid="{AB8F51DA-42A3-4A25-80BF-7BA03F3F3DF7}"/>
    <hyperlink ref="A73" r:id="rId38" display="../../../../my?id=%2Fpersonal%2Fjohanacontratacion%5Funisaludi%5Fonmicrosoft%5Fcom%2FDocuments%2FCONTRATACION%202026%2DCONTRATA1%2DHSF%2FCTO%20056%20INGRITH%20KATHERINE%20CHACON%20PALACIO&amp;viewid=615ec6ce%2Db4c5%2D47c6%2D9959%2D4ea468bd0701" xr:uid="{FBC4A80C-3B5C-4305-A024-7B85C3AE95CF}"/>
    <hyperlink ref="A74" r:id="rId39" display="../../../../my?id=%2Fpersonal%2Fjohanacontratacion%5Funisaludi%5Fonmicrosoft%5Fcom%2FDocuments%2FCONTRATACION%202026%2DCONTRATA1%2DHSF%2FCTO%20059%20MARTHA%20LILIANA%20ROA%20ARDILA&amp;viewid=615ec6ce%2Db4c5%2D47c6%2D9959%2D4ea468bd0701" xr:uid="{E4CFDCFA-AC9F-4291-A16C-542BCE89A5DF}"/>
    <hyperlink ref="A75" r:id="rId40" display="154" xr:uid="{6D5189F5-3649-430A-AB0C-032C00054921}"/>
    <hyperlink ref="A76" r:id="rId41" display="573" xr:uid="{303020AE-09B7-4A47-9140-D5F60832F329}"/>
    <hyperlink ref="A77" r:id="rId42" display="154" xr:uid="{9C8E3781-539C-4E51-B016-BFE47B8373B3}"/>
    <hyperlink ref="A80" r:id="rId43" display="573" xr:uid="{6303BB11-FD43-4CEA-BD79-F38BDE96B453}"/>
    <hyperlink ref="A82" r:id="rId44" display="576" xr:uid="{4C7C0865-645D-4CBB-9ECA-29DAF956A5FB}"/>
    <hyperlink ref="A91" r:id="rId45" display="573" xr:uid="{73BF34EC-754F-4BED-A470-15B97FE0AD71}"/>
    <hyperlink ref="A93" r:id="rId46" display="576" xr:uid="{9EA13D1E-7E60-450A-81FA-EC31D3628026}"/>
    <hyperlink ref="A94" r:id="rId47" display="576" xr:uid="{FC530D69-9991-4388-8674-69B0E68E6004}"/>
    <hyperlink ref="A95" r:id="rId48" display="576" xr:uid="{167F3BCD-F2C1-4606-9B4C-38F3CB95891C}"/>
    <hyperlink ref="A96" r:id="rId49" display="../../../../my?id=%2Fpersonal%2Fjohanacontratacion%5Funisaludi%5Fonmicrosoft%5Fcom%2FDocuments%2FCONTRATACION%202026%2DCONTRATA1%2DHSF%2FCTO%20037%20SOFIA%20LAURA%20VICTORIA%20MOYA%20RAMIREZ&amp;viewid=615ec6ce%2Db4c5%2D47c6%2D9959%2D4ea468bd0701" xr:uid="{7AA14C0E-BE6D-4BF1-B8EE-AEB1417C204C}"/>
    <hyperlink ref="A120" r:id="rId50" display="../../../../my?id=%2Fpersonal%2Fjohanacontratacion%5Funisaludi%5Fonmicrosoft%5Fcom%2FDocuments%2FCONTRATACION%202026%2DCONTRATA1%2DHSF%2FCTO%20078%20JIMENA%20CAROLINA%20BOBADILLA%20CALDERON&amp;viewid=615ec6ce%2Db4c5%2D47c6%2D9959%2D4ea468bd0701" xr:uid="{9FF86C88-9483-4F61-A07B-D68CC03E965C}"/>
    <hyperlink ref="A121" r:id="rId51" display="../../../../my?id=%2Fpersonal%2Fjohanacontratacion%5Funisaludi%5Fonmicrosoft%5Fcom%2FDocuments%2FCONTRATACION%202026%2DCONTRATA1%2DHSF%2FCTO%20079%20ERIKA%20MARCELA%20CONSTAIN%20VALENCIA&amp;viewid=615ec6ce%2Db4c5%2D47c6%2D9959%2D4ea468bd0701" xr:uid="{8795A130-E885-41B1-A379-088CBAB44786}"/>
  </hyperlinks>
  <pageMargins left="0.7" right="0.7" top="0.75" bottom="0.75" header="0.3" footer="0.3"/>
  <legacyDrawing r:id="rId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A535-7399-472B-99CD-6622ABE63906}">
  <sheetPr>
    <tabColor rgb="FF0070C0"/>
  </sheetPr>
  <dimension ref="A3:I24"/>
  <sheetViews>
    <sheetView workbookViewId="0">
      <selection activeCell="P9" sqref="P9"/>
    </sheetView>
  </sheetViews>
  <sheetFormatPr baseColWidth="10" defaultColWidth="8.88671875" defaultRowHeight="14.4" x14ac:dyDescent="0.3"/>
  <cols>
    <col min="2" max="2" width="27" customWidth="1"/>
    <col min="3" max="3" width="14" style="60" customWidth="1"/>
    <col min="4" max="4" width="13.6640625" customWidth="1"/>
    <col min="5" max="5" width="16.5546875" customWidth="1"/>
    <col min="6" max="6" width="19.88671875" style="57" customWidth="1"/>
    <col min="7" max="7" width="17.5546875" style="78" customWidth="1"/>
    <col min="8" max="8" width="22.5546875" style="78" customWidth="1"/>
    <col min="9" max="9" width="19" customWidth="1"/>
  </cols>
  <sheetData>
    <row r="3" spans="1:9" ht="24.6" x14ac:dyDescent="0.3">
      <c r="A3" s="62" t="s">
        <v>5192</v>
      </c>
      <c r="B3" s="63" t="s">
        <v>5193</v>
      </c>
      <c r="C3" s="64" t="s">
        <v>5194</v>
      </c>
      <c r="D3" s="63" t="s">
        <v>10</v>
      </c>
      <c r="E3" s="63" t="s">
        <v>5195</v>
      </c>
      <c r="F3" s="65" t="s">
        <v>5196</v>
      </c>
      <c r="G3" s="63" t="s">
        <v>5197</v>
      </c>
      <c r="H3" s="63" t="s">
        <v>5198</v>
      </c>
      <c r="I3" s="63" t="s">
        <v>5199</v>
      </c>
    </row>
    <row r="4" spans="1:9" x14ac:dyDescent="0.3">
      <c r="A4" s="1">
        <v>1</v>
      </c>
      <c r="B4" s="15" t="s">
        <v>65</v>
      </c>
      <c r="C4" s="61">
        <v>1053785704</v>
      </c>
      <c r="D4" s="17">
        <v>38873</v>
      </c>
      <c r="E4" s="1">
        <v>290670926</v>
      </c>
      <c r="F4" s="58">
        <v>260204080045</v>
      </c>
      <c r="G4" s="80" t="s">
        <v>5200</v>
      </c>
      <c r="H4" s="135">
        <v>134157468</v>
      </c>
      <c r="I4" s="59">
        <v>46057</v>
      </c>
    </row>
    <row r="5" spans="1:9" x14ac:dyDescent="0.3">
      <c r="A5" s="1">
        <v>131</v>
      </c>
      <c r="B5" s="15" t="s">
        <v>1155</v>
      </c>
      <c r="C5" s="16">
        <v>1110487432</v>
      </c>
      <c r="D5" s="59">
        <v>39311</v>
      </c>
      <c r="E5" s="1">
        <v>290674360</v>
      </c>
      <c r="F5" s="58">
        <v>260204084507</v>
      </c>
      <c r="G5" s="80" t="s">
        <v>5200</v>
      </c>
      <c r="H5" s="135">
        <v>134161282</v>
      </c>
      <c r="I5" s="59">
        <v>46057</v>
      </c>
    </row>
    <row r="6" spans="1:9" x14ac:dyDescent="0.3">
      <c r="A6" s="1">
        <v>20</v>
      </c>
      <c r="B6" s="15" t="s">
        <v>248</v>
      </c>
      <c r="C6" s="16">
        <v>7690159</v>
      </c>
      <c r="D6" s="59">
        <v>33109</v>
      </c>
      <c r="E6" s="1">
        <v>290675879</v>
      </c>
      <c r="F6" s="58">
        <v>260204090019</v>
      </c>
      <c r="G6" s="80" t="s">
        <v>5200</v>
      </c>
      <c r="H6" s="135">
        <v>134163127</v>
      </c>
      <c r="I6" s="59">
        <v>46057</v>
      </c>
    </row>
    <row r="7" spans="1:9" x14ac:dyDescent="0.3">
      <c r="A7" s="1">
        <v>141</v>
      </c>
      <c r="B7" s="15" t="s">
        <v>1224</v>
      </c>
      <c r="C7" s="16">
        <v>5849749</v>
      </c>
      <c r="D7" s="59">
        <v>24601</v>
      </c>
      <c r="E7" s="1">
        <v>290730229</v>
      </c>
      <c r="F7" s="58">
        <v>260204173328</v>
      </c>
      <c r="G7" s="80" t="s">
        <v>5200</v>
      </c>
      <c r="H7" s="135">
        <v>134234379</v>
      </c>
      <c r="I7" s="59">
        <v>46058</v>
      </c>
    </row>
    <row r="8" spans="1:9" x14ac:dyDescent="0.3">
      <c r="A8" s="1">
        <v>13</v>
      </c>
      <c r="B8" s="15" t="s">
        <v>179</v>
      </c>
      <c r="C8" s="16">
        <v>1193115015</v>
      </c>
      <c r="D8" s="59">
        <v>43894</v>
      </c>
      <c r="E8" s="1">
        <v>290747321</v>
      </c>
      <c r="F8" s="58">
        <v>260205071250</v>
      </c>
      <c r="G8" s="137" t="s">
        <v>5200</v>
      </c>
      <c r="H8" s="135">
        <v>134234551</v>
      </c>
      <c r="I8" s="59">
        <v>46058</v>
      </c>
    </row>
    <row r="9" spans="1:9" x14ac:dyDescent="0.3">
      <c r="A9" s="1">
        <v>26</v>
      </c>
      <c r="B9" s="15" t="s">
        <v>315</v>
      </c>
      <c r="C9" s="16">
        <v>65740229</v>
      </c>
      <c r="D9" s="59">
        <v>31848</v>
      </c>
      <c r="E9" s="1">
        <v>290748641</v>
      </c>
      <c r="F9" s="58">
        <v>260205075631</v>
      </c>
      <c r="G9" s="80" t="s">
        <v>5200</v>
      </c>
      <c r="H9" s="135">
        <v>134236581</v>
      </c>
      <c r="I9" s="59">
        <v>46058</v>
      </c>
    </row>
    <row r="10" spans="1:9" x14ac:dyDescent="0.3">
      <c r="A10" s="1">
        <v>41</v>
      </c>
      <c r="B10" s="15" t="s">
        <v>459</v>
      </c>
      <c r="C10" s="16">
        <v>1003820148</v>
      </c>
      <c r="D10" s="59">
        <v>43623</v>
      </c>
      <c r="E10" s="1">
        <v>290749167</v>
      </c>
      <c r="F10" s="58">
        <v>260205080804</v>
      </c>
      <c r="G10" s="80" t="s">
        <v>5200</v>
      </c>
      <c r="H10" s="135">
        <v>134237217</v>
      </c>
      <c r="I10" s="59">
        <v>46058</v>
      </c>
    </row>
    <row r="11" spans="1:9" x14ac:dyDescent="0.3">
      <c r="A11" s="1">
        <v>5</v>
      </c>
      <c r="B11" s="15" t="s">
        <v>99</v>
      </c>
      <c r="C11" s="16">
        <v>1110527561</v>
      </c>
      <c r="D11" s="59">
        <v>40450</v>
      </c>
      <c r="E11" s="1">
        <v>290750874</v>
      </c>
      <c r="F11" s="58">
        <v>260205083231</v>
      </c>
      <c r="G11" s="80" t="s">
        <v>5200</v>
      </c>
      <c r="H11" s="135">
        <v>134246910</v>
      </c>
      <c r="I11" s="59">
        <v>46058</v>
      </c>
    </row>
    <row r="12" spans="1:9" x14ac:dyDescent="0.3">
      <c r="A12" s="1">
        <v>46</v>
      </c>
      <c r="B12" s="15" t="s">
        <v>504</v>
      </c>
      <c r="C12" s="74">
        <v>1087421640</v>
      </c>
      <c r="D12" s="59">
        <v>34834</v>
      </c>
      <c r="E12" s="1">
        <v>291176662</v>
      </c>
      <c r="F12" s="58">
        <v>260212090148</v>
      </c>
      <c r="G12" s="80" t="s">
        <v>5200</v>
      </c>
      <c r="H12" s="135">
        <v>134660622</v>
      </c>
      <c r="I12" s="59">
        <v>46065</v>
      </c>
    </row>
    <row r="13" spans="1:9" x14ac:dyDescent="0.3">
      <c r="A13" s="1">
        <v>16</v>
      </c>
      <c r="B13" s="15" t="s">
        <v>1052</v>
      </c>
      <c r="C13" s="14">
        <v>65632947</v>
      </c>
      <c r="D13" s="59">
        <v>37697</v>
      </c>
      <c r="E13" s="1">
        <v>291177053</v>
      </c>
      <c r="F13" s="58">
        <v>260212090241</v>
      </c>
      <c r="G13" s="80" t="s">
        <v>5200</v>
      </c>
      <c r="H13" s="135">
        <v>134660741</v>
      </c>
      <c r="I13" s="59">
        <v>46065</v>
      </c>
    </row>
    <row r="14" spans="1:9" x14ac:dyDescent="0.3">
      <c r="A14" s="1">
        <v>45</v>
      </c>
      <c r="B14" s="15" t="s">
        <v>496</v>
      </c>
      <c r="C14" s="16">
        <v>1192897273</v>
      </c>
      <c r="D14" s="59">
        <v>36927</v>
      </c>
      <c r="E14" s="1">
        <v>291362213</v>
      </c>
      <c r="F14" s="58">
        <v>260216112415</v>
      </c>
      <c r="G14" s="80" t="s">
        <v>5200</v>
      </c>
      <c r="H14" s="135">
        <v>134854001</v>
      </c>
      <c r="I14" s="59">
        <v>46069</v>
      </c>
    </row>
    <row r="15" spans="1:9" x14ac:dyDescent="0.3">
      <c r="A15" s="1">
        <v>60</v>
      </c>
      <c r="B15" s="187" t="s">
        <v>633</v>
      </c>
      <c r="C15" s="190">
        <v>1005720298</v>
      </c>
      <c r="D15" s="59">
        <v>43440</v>
      </c>
      <c r="E15" s="1">
        <v>291362660</v>
      </c>
      <c r="F15" s="58">
        <v>260216112534</v>
      </c>
      <c r="G15" s="80" t="s">
        <v>5200</v>
      </c>
      <c r="H15" s="135" t="s">
        <v>5201</v>
      </c>
      <c r="I15" s="59">
        <v>46069</v>
      </c>
    </row>
    <row r="16" spans="1:9" x14ac:dyDescent="0.3">
      <c r="A16" s="1">
        <v>25</v>
      </c>
      <c r="B16" s="15" t="s">
        <v>304</v>
      </c>
      <c r="C16" s="16" t="s">
        <v>305</v>
      </c>
      <c r="D16" s="59">
        <v>34747</v>
      </c>
      <c r="E16" s="1">
        <v>291383830</v>
      </c>
      <c r="F16" s="58">
        <v>260216150800</v>
      </c>
      <c r="G16" s="80" t="s">
        <v>5200</v>
      </c>
      <c r="H16" s="135">
        <v>134872404</v>
      </c>
      <c r="I16" s="59">
        <v>46069</v>
      </c>
    </row>
    <row r="17" spans="1:9" x14ac:dyDescent="0.3">
      <c r="A17" s="75">
        <v>34</v>
      </c>
      <c r="B17" s="22" t="s">
        <v>397</v>
      </c>
      <c r="C17" s="23" t="s">
        <v>398</v>
      </c>
      <c r="D17" s="76">
        <v>39099</v>
      </c>
      <c r="E17" s="75">
        <v>291384073</v>
      </c>
      <c r="F17" s="77">
        <v>260216151056</v>
      </c>
      <c r="G17" s="138" t="s">
        <v>5200</v>
      </c>
      <c r="H17" s="136">
        <v>134872552</v>
      </c>
      <c r="I17" s="76">
        <v>46069</v>
      </c>
    </row>
    <row r="18" spans="1:9" x14ac:dyDescent="0.3">
      <c r="A18" s="1">
        <v>53</v>
      </c>
      <c r="B18" s="15" t="s">
        <v>568</v>
      </c>
      <c r="C18" s="16" t="s">
        <v>569</v>
      </c>
      <c r="D18" s="59">
        <v>42094</v>
      </c>
      <c r="E18" s="1">
        <v>291384644</v>
      </c>
      <c r="F18" s="58">
        <v>260216152956</v>
      </c>
      <c r="G18" s="80" t="s">
        <v>5200</v>
      </c>
      <c r="H18" s="135" t="s">
        <v>5202</v>
      </c>
      <c r="I18" s="59">
        <v>46069</v>
      </c>
    </row>
    <row r="19" spans="1:9" x14ac:dyDescent="0.3">
      <c r="A19" s="75">
        <v>65</v>
      </c>
      <c r="B19" s="22" t="s">
        <v>673</v>
      </c>
      <c r="C19" s="23">
        <v>28799762</v>
      </c>
      <c r="D19" s="76">
        <v>37993</v>
      </c>
      <c r="E19" s="75">
        <v>291387727</v>
      </c>
      <c r="F19" s="77">
        <v>260216160030</v>
      </c>
      <c r="G19" s="136" t="s">
        <v>5200</v>
      </c>
      <c r="H19" s="136">
        <v>134879980</v>
      </c>
      <c r="I19" s="76">
        <v>46069</v>
      </c>
    </row>
    <row r="20" spans="1:9" x14ac:dyDescent="0.3">
      <c r="A20" s="1">
        <v>72</v>
      </c>
      <c r="B20" s="15" t="s">
        <v>728</v>
      </c>
      <c r="C20" s="16">
        <v>28816294</v>
      </c>
      <c r="D20" s="59">
        <v>29418</v>
      </c>
      <c r="E20" s="1">
        <v>292353860</v>
      </c>
      <c r="F20" s="58">
        <v>260225091717</v>
      </c>
      <c r="G20" s="80" t="s">
        <v>5200</v>
      </c>
      <c r="H20" s="135">
        <v>135826248</v>
      </c>
      <c r="I20" s="59">
        <v>46085</v>
      </c>
    </row>
    <row r="21" spans="1:9" x14ac:dyDescent="0.3">
      <c r="A21" s="1">
        <v>80</v>
      </c>
      <c r="B21" s="1" t="s">
        <v>791</v>
      </c>
      <c r="C21" s="3">
        <v>38140837</v>
      </c>
      <c r="D21" s="59">
        <v>36021</v>
      </c>
      <c r="E21" s="1">
        <v>292354930</v>
      </c>
      <c r="F21" s="58">
        <v>260304092506</v>
      </c>
      <c r="G21" s="80" t="s">
        <v>5200</v>
      </c>
      <c r="H21" s="135">
        <v>135858890</v>
      </c>
      <c r="I21" s="59">
        <v>46085</v>
      </c>
    </row>
    <row r="22" spans="1:9" x14ac:dyDescent="0.3">
      <c r="A22" s="1">
        <v>86</v>
      </c>
      <c r="B22" s="1" t="s">
        <v>845</v>
      </c>
      <c r="C22" s="58">
        <v>1234643097</v>
      </c>
      <c r="D22" s="59">
        <v>42773</v>
      </c>
      <c r="E22" s="1">
        <v>292385104</v>
      </c>
      <c r="F22" s="58">
        <v>260304144727</v>
      </c>
      <c r="G22" s="80" t="s">
        <v>5200</v>
      </c>
      <c r="H22" s="135" t="s">
        <v>5203</v>
      </c>
      <c r="I22" s="59">
        <v>46085</v>
      </c>
    </row>
    <row r="23" spans="1:9" x14ac:dyDescent="0.3">
      <c r="A23" s="1">
        <v>90</v>
      </c>
      <c r="B23" s="1" t="s">
        <v>5204</v>
      </c>
      <c r="C23" s="58">
        <v>1110448973</v>
      </c>
      <c r="D23" s="59">
        <v>38208</v>
      </c>
      <c r="E23" s="1">
        <v>292387421</v>
      </c>
      <c r="F23" s="58">
        <v>260304150936</v>
      </c>
      <c r="G23" s="80" t="s">
        <v>5200</v>
      </c>
      <c r="H23" s="135">
        <v>135863785</v>
      </c>
      <c r="I23" s="59">
        <v>46085</v>
      </c>
    </row>
    <row r="24" spans="1:9" x14ac:dyDescent="0.3">
      <c r="A24" s="1">
        <v>95</v>
      </c>
      <c r="B24" s="1" t="s">
        <v>909</v>
      </c>
      <c r="C24" s="58">
        <v>1110597882</v>
      </c>
      <c r="D24" s="59">
        <v>42860</v>
      </c>
      <c r="E24" s="1">
        <v>292392878</v>
      </c>
      <c r="F24" s="58">
        <v>260304155355</v>
      </c>
      <c r="G24" s="80" t="s">
        <v>5200</v>
      </c>
      <c r="H24" s="139">
        <v>135868152</v>
      </c>
      <c r="I24" s="59">
        <v>46085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1C53-0402-4838-B9BB-29AF57F8CB28}">
  <sheetPr>
    <tabColor rgb="FF0070C0"/>
  </sheetPr>
  <dimension ref="A1:S42"/>
  <sheetViews>
    <sheetView workbookViewId="0">
      <selection activeCell="F8" sqref="F8"/>
    </sheetView>
  </sheetViews>
  <sheetFormatPr baseColWidth="10" defaultColWidth="8.88671875" defaultRowHeight="15" customHeight="1" x14ac:dyDescent="0.3"/>
  <cols>
    <col min="1" max="1" width="13.109375" customWidth="1"/>
    <col min="2" max="2" width="15" customWidth="1"/>
    <col min="3" max="3" width="11.33203125" style="78" customWidth="1"/>
    <col min="4" max="4" width="14.33203125" customWidth="1"/>
    <col min="5" max="5" width="49" customWidth="1"/>
    <col min="6" max="6" width="14.88671875" style="2" customWidth="1"/>
    <col min="7" max="7" width="9.33203125" style="78" customWidth="1"/>
    <col min="8" max="8" width="14.88671875" customWidth="1"/>
    <col min="9" max="9" width="16" customWidth="1"/>
    <col min="10" max="10" width="16.5546875" customWidth="1"/>
    <col min="11" max="11" width="18.109375" customWidth="1"/>
    <col min="12" max="13" width="15" customWidth="1"/>
    <col min="14" max="14" width="20" customWidth="1"/>
    <col min="15" max="19" width="25.109375" customWidth="1"/>
  </cols>
  <sheetData>
    <row r="1" spans="1:19" ht="6.75" customHeight="1" x14ac:dyDescent="0.3"/>
    <row r="2" spans="1:19" ht="36" customHeight="1" x14ac:dyDescent="0.4">
      <c r="A2" s="734" t="s">
        <v>5205</v>
      </c>
      <c r="B2" s="734"/>
      <c r="C2" s="734"/>
      <c r="D2" s="734"/>
      <c r="E2" s="734"/>
      <c r="F2" s="734"/>
      <c r="G2" s="734"/>
      <c r="H2" s="734"/>
      <c r="I2" s="734"/>
      <c r="J2" s="734"/>
      <c r="K2" s="734"/>
      <c r="L2" s="734"/>
      <c r="M2" s="734"/>
      <c r="N2" s="87"/>
      <c r="O2" s="87"/>
    </row>
    <row r="3" spans="1:19" ht="43.2" x14ac:dyDescent="0.3">
      <c r="A3" s="97" t="s">
        <v>5206</v>
      </c>
      <c r="B3" s="97" t="s">
        <v>5207</v>
      </c>
      <c r="C3" s="97" t="s">
        <v>5208</v>
      </c>
      <c r="D3" s="97" t="s">
        <v>5209</v>
      </c>
      <c r="E3" s="92" t="s">
        <v>5210</v>
      </c>
      <c r="F3" s="98" t="s">
        <v>5211</v>
      </c>
      <c r="G3" s="92" t="s">
        <v>5212</v>
      </c>
      <c r="H3" s="92" t="s">
        <v>5213</v>
      </c>
      <c r="I3" s="97" t="s">
        <v>5214</v>
      </c>
      <c r="J3" s="92" t="s">
        <v>2</v>
      </c>
      <c r="K3" s="92" t="s">
        <v>5215</v>
      </c>
      <c r="L3" s="97" t="s">
        <v>5216</v>
      </c>
      <c r="M3" s="84" t="s">
        <v>5217</v>
      </c>
      <c r="N3" s="97" t="s">
        <v>5218</v>
      </c>
      <c r="O3" s="92" t="s">
        <v>5219</v>
      </c>
      <c r="P3" s="66"/>
      <c r="Q3" s="66"/>
      <c r="R3" s="66"/>
      <c r="S3" s="66"/>
    </row>
    <row r="4" spans="1:19" ht="33" customHeight="1" x14ac:dyDescent="0.3">
      <c r="A4" s="59">
        <v>46070</v>
      </c>
      <c r="B4" s="59" t="s">
        <v>5220</v>
      </c>
      <c r="C4" s="124">
        <v>1</v>
      </c>
      <c r="D4" s="1" t="s">
        <v>5221</v>
      </c>
      <c r="E4" s="21" t="s">
        <v>5222</v>
      </c>
      <c r="F4" s="3">
        <v>603042753</v>
      </c>
      <c r="G4" s="80">
        <v>1224</v>
      </c>
      <c r="H4" s="59">
        <v>46069</v>
      </c>
      <c r="I4" s="83" t="s">
        <v>5223</v>
      </c>
      <c r="J4" s="1" t="s">
        <v>5224</v>
      </c>
      <c r="K4" s="82" t="s">
        <v>5225</v>
      </c>
      <c r="L4" s="82" t="s">
        <v>5226</v>
      </c>
      <c r="M4" s="128">
        <v>602754811</v>
      </c>
      <c r="N4" s="7"/>
      <c r="O4" s="1" t="s">
        <v>326</v>
      </c>
    </row>
    <row r="5" spans="1:19" ht="26.25" customHeight="1" x14ac:dyDescent="0.3">
      <c r="A5" s="59">
        <v>46071</v>
      </c>
      <c r="B5" s="1" t="s">
        <v>5220</v>
      </c>
      <c r="C5" s="124">
        <v>2</v>
      </c>
      <c r="D5" s="1" t="s">
        <v>5227</v>
      </c>
      <c r="E5" s="21" t="s">
        <v>5228</v>
      </c>
      <c r="F5" s="3">
        <v>609284928</v>
      </c>
      <c r="G5" s="80">
        <v>1229</v>
      </c>
      <c r="H5" s="59">
        <v>46070</v>
      </c>
      <c r="I5" s="1" t="s">
        <v>5229</v>
      </c>
      <c r="J5" s="1" t="s">
        <v>5230</v>
      </c>
      <c r="K5" s="1" t="s">
        <v>5231</v>
      </c>
      <c r="L5" s="127" t="s">
        <v>5232</v>
      </c>
      <c r="M5" s="128">
        <v>604449333</v>
      </c>
      <c r="N5" s="7"/>
      <c r="O5" s="191" t="s">
        <v>5233</v>
      </c>
    </row>
    <row r="6" spans="1:19" ht="42" customHeight="1" x14ac:dyDescent="0.3">
      <c r="A6" s="59">
        <v>46072</v>
      </c>
      <c r="B6" s="1" t="s">
        <v>5234</v>
      </c>
      <c r="C6" s="124">
        <v>3</v>
      </c>
      <c r="D6" s="1" t="s">
        <v>5235</v>
      </c>
      <c r="E6" s="94" t="s">
        <v>5236</v>
      </c>
      <c r="F6" s="3">
        <v>330000000</v>
      </c>
      <c r="G6" s="80">
        <v>1228</v>
      </c>
      <c r="H6" s="59">
        <v>46069</v>
      </c>
      <c r="I6" s="1" t="s">
        <v>5237</v>
      </c>
      <c r="J6" s="1" t="s">
        <v>5181</v>
      </c>
      <c r="K6" s="1" t="s">
        <v>285</v>
      </c>
      <c r="L6" s="75"/>
      <c r="M6" s="96"/>
      <c r="N6" s="125" t="s">
        <v>5238</v>
      </c>
      <c r="O6" s="126" t="s">
        <v>5239</v>
      </c>
    </row>
    <row r="7" spans="1:19" s="115" customFormat="1" ht="44.25" customHeight="1" x14ac:dyDescent="0.3">
      <c r="A7" s="110">
        <v>46076</v>
      </c>
      <c r="B7" s="110" t="s">
        <v>5240</v>
      </c>
      <c r="C7" s="124">
        <v>4</v>
      </c>
      <c r="D7" s="111" t="s">
        <v>5241</v>
      </c>
      <c r="E7" s="112" t="s">
        <v>5242</v>
      </c>
      <c r="F7" s="113">
        <v>557754000</v>
      </c>
      <c r="G7" s="114">
        <v>1227</v>
      </c>
      <c r="H7" s="110">
        <v>46069</v>
      </c>
      <c r="I7" s="111" t="s">
        <v>5223</v>
      </c>
      <c r="J7" s="111" t="s">
        <v>4424</v>
      </c>
      <c r="K7" s="116" t="s">
        <v>5243</v>
      </c>
      <c r="L7" s="119" t="s">
        <v>317</v>
      </c>
      <c r="M7" s="120" t="s">
        <v>317</v>
      </c>
      <c r="N7" s="118" t="s">
        <v>5244</v>
      </c>
      <c r="O7" s="117" t="s">
        <v>5245</v>
      </c>
    </row>
    <row r="8" spans="1:19" ht="33" customHeight="1" x14ac:dyDescent="0.3">
      <c r="A8" s="140" t="s">
        <v>5246</v>
      </c>
      <c r="B8" s="83" t="s">
        <v>5247</v>
      </c>
      <c r="C8" s="124">
        <v>5</v>
      </c>
      <c r="D8" s="1" t="s">
        <v>5248</v>
      </c>
      <c r="E8" s="95" t="s">
        <v>216</v>
      </c>
      <c r="F8" s="3">
        <v>265000000</v>
      </c>
      <c r="G8" s="80">
        <v>1247</v>
      </c>
      <c r="H8" s="59" t="s">
        <v>5249</v>
      </c>
      <c r="I8" s="1" t="s">
        <v>1537</v>
      </c>
      <c r="J8" s="1" t="s">
        <v>4424</v>
      </c>
      <c r="K8" s="7" t="s">
        <v>5243</v>
      </c>
      <c r="L8" s="73"/>
      <c r="M8" s="96"/>
      <c r="N8" s="7"/>
      <c r="O8" s="1"/>
    </row>
    <row r="9" spans="1:19" ht="33" customHeight="1" x14ac:dyDescent="0.3">
      <c r="A9" s="59">
        <v>46084</v>
      </c>
      <c r="B9" s="1" t="s">
        <v>5250</v>
      </c>
      <c r="C9" s="122">
        <v>6</v>
      </c>
      <c r="D9" s="1" t="s">
        <v>5251</v>
      </c>
      <c r="E9" s="1" t="s">
        <v>5252</v>
      </c>
      <c r="F9" s="3">
        <v>557754000</v>
      </c>
      <c r="G9" s="80">
        <v>1227</v>
      </c>
      <c r="H9" s="59">
        <v>46069</v>
      </c>
      <c r="I9" s="1" t="s">
        <v>892</v>
      </c>
      <c r="J9" s="1" t="s">
        <v>4424</v>
      </c>
      <c r="K9" s="1" t="s">
        <v>5243</v>
      </c>
      <c r="L9" s="73"/>
      <c r="M9" s="96"/>
      <c r="N9" s="7"/>
      <c r="O9" s="1"/>
    </row>
    <row r="10" spans="1:19" ht="33" customHeight="1" x14ac:dyDescent="0.3">
      <c r="A10" s="121">
        <v>46084</v>
      </c>
      <c r="B10" s="73" t="s">
        <v>5253</v>
      </c>
      <c r="C10" s="123">
        <v>7</v>
      </c>
      <c r="D10" s="73" t="s">
        <v>5254</v>
      </c>
      <c r="E10" s="73" t="s">
        <v>5255</v>
      </c>
      <c r="F10" s="99">
        <v>60000000</v>
      </c>
      <c r="G10" s="100">
        <v>1265</v>
      </c>
      <c r="H10" s="121">
        <v>46078</v>
      </c>
      <c r="I10" s="73" t="s">
        <v>1537</v>
      </c>
      <c r="J10" s="73" t="s">
        <v>5256</v>
      </c>
      <c r="K10" s="73" t="s">
        <v>1514</v>
      </c>
      <c r="L10" s="73"/>
      <c r="M10" s="1"/>
      <c r="N10" s="7"/>
      <c r="O10" s="1"/>
    </row>
    <row r="11" spans="1:19" ht="33" customHeight="1" x14ac:dyDescent="0.35">
      <c r="A11" s="59">
        <v>46086</v>
      </c>
      <c r="B11" s="1" t="s">
        <v>5257</v>
      </c>
      <c r="C11" s="93">
        <v>8</v>
      </c>
      <c r="D11" s="1" t="s">
        <v>5258</v>
      </c>
      <c r="E11" s="1" t="s">
        <v>5259</v>
      </c>
      <c r="F11" s="3">
        <v>58012000</v>
      </c>
      <c r="G11" s="80">
        <v>1275</v>
      </c>
      <c r="H11" s="59">
        <v>46080</v>
      </c>
      <c r="I11" s="1" t="s">
        <v>4827</v>
      </c>
      <c r="J11" s="1" t="s">
        <v>5260</v>
      </c>
      <c r="K11" s="1" t="s">
        <v>394</v>
      </c>
      <c r="L11" s="1"/>
      <c r="M11" s="1"/>
      <c r="N11" s="7"/>
      <c r="O11" s="1"/>
    </row>
    <row r="12" spans="1:19" ht="33" customHeight="1" x14ac:dyDescent="0.3">
      <c r="A12" s="1"/>
      <c r="B12" s="1"/>
      <c r="C12" s="80"/>
      <c r="D12" s="1"/>
      <c r="E12" s="1"/>
      <c r="F12" s="3"/>
      <c r="G12" s="80"/>
      <c r="H12" s="1"/>
      <c r="I12" s="1"/>
      <c r="J12" s="1"/>
      <c r="K12" s="1"/>
      <c r="L12" s="1"/>
      <c r="M12" s="1"/>
      <c r="N12" s="7"/>
      <c r="O12" s="1"/>
    </row>
    <row r="16" spans="1:19" ht="14.4" x14ac:dyDescent="0.3">
      <c r="D16" s="78"/>
      <c r="E16" s="78"/>
      <c r="F16" s="81"/>
      <c r="H16" s="78"/>
      <c r="I16" s="78"/>
      <c r="J16" s="78"/>
      <c r="K16" s="78"/>
      <c r="L16" s="78"/>
      <c r="M16" s="78"/>
      <c r="N16" s="78"/>
      <c r="O16" s="78"/>
      <c r="P16" s="78"/>
      <c r="Q16" s="78"/>
      <c r="R16" s="78"/>
      <c r="S16" s="78"/>
    </row>
    <row r="17" spans="1:19" ht="29.25" customHeight="1" x14ac:dyDescent="0.35">
      <c r="A17" s="733" t="s">
        <v>5261</v>
      </c>
      <c r="B17" s="733"/>
      <c r="C17" s="733"/>
      <c r="D17" s="733"/>
      <c r="E17" s="733"/>
      <c r="F17" s="733"/>
      <c r="G17" s="733"/>
      <c r="H17" s="733"/>
      <c r="I17" s="733"/>
      <c r="J17" s="733"/>
      <c r="K17" s="733"/>
      <c r="L17" s="733"/>
      <c r="M17" s="733"/>
      <c r="N17" s="79"/>
      <c r="O17" s="79"/>
      <c r="P17" s="79"/>
      <c r="Q17" s="79"/>
      <c r="R17" s="79"/>
      <c r="S17" s="79"/>
    </row>
    <row r="18" spans="1:19" ht="28.8" x14ac:dyDescent="0.3">
      <c r="A18" s="84" t="s">
        <v>5206</v>
      </c>
      <c r="B18" s="84" t="s">
        <v>5207</v>
      </c>
      <c r="C18" s="84" t="s">
        <v>5208</v>
      </c>
      <c r="D18" s="84" t="s">
        <v>5262</v>
      </c>
      <c r="E18" s="85" t="s">
        <v>5210</v>
      </c>
      <c r="F18" s="86" t="s">
        <v>5211</v>
      </c>
      <c r="G18" s="85" t="s">
        <v>5212</v>
      </c>
      <c r="H18" s="85" t="s">
        <v>5213</v>
      </c>
      <c r="I18" s="84" t="s">
        <v>5214</v>
      </c>
      <c r="J18" s="85" t="s">
        <v>2</v>
      </c>
      <c r="K18" s="85" t="s">
        <v>5215</v>
      </c>
      <c r="L18" s="84" t="s">
        <v>5216</v>
      </c>
      <c r="M18" s="84" t="s">
        <v>5217</v>
      </c>
      <c r="N18" s="97"/>
      <c r="O18" s="92" t="s">
        <v>5219</v>
      </c>
      <c r="P18" s="66"/>
      <c r="Q18" s="66"/>
      <c r="R18" s="66"/>
      <c r="S18" s="66"/>
    </row>
    <row r="19" spans="1:19" ht="26.25" customHeight="1" x14ac:dyDescent="0.3">
      <c r="A19" s="1"/>
      <c r="B19" s="1"/>
      <c r="C19" s="80"/>
      <c r="D19" s="1"/>
      <c r="E19" s="1"/>
      <c r="F19" s="3"/>
      <c r="G19" s="80"/>
      <c r="H19" s="1"/>
      <c r="I19" s="1"/>
      <c r="J19" s="1"/>
      <c r="K19" s="1"/>
      <c r="L19" s="1"/>
      <c r="M19" s="1"/>
    </row>
    <row r="20" spans="1:19" ht="26.25" customHeight="1" x14ac:dyDescent="0.3">
      <c r="A20" s="1"/>
      <c r="B20" s="1"/>
      <c r="C20" s="80"/>
      <c r="D20" s="1"/>
      <c r="E20" s="1"/>
      <c r="F20" s="3"/>
      <c r="G20" s="80"/>
      <c r="H20" s="1"/>
      <c r="I20" s="1"/>
      <c r="J20" s="1"/>
      <c r="K20" s="1"/>
      <c r="L20" s="1"/>
      <c r="M20" s="1"/>
    </row>
    <row r="21" spans="1:19" ht="26.25" customHeight="1" x14ac:dyDescent="0.3">
      <c r="A21" s="1"/>
      <c r="B21" s="1"/>
      <c r="C21" s="80"/>
      <c r="D21" s="1"/>
      <c r="E21" s="1"/>
      <c r="F21" s="3"/>
      <c r="G21" s="80"/>
      <c r="H21" s="1"/>
      <c r="I21" s="1"/>
      <c r="J21" s="1"/>
      <c r="K21" s="1"/>
      <c r="L21" s="1"/>
      <c r="M21" s="1"/>
    </row>
    <row r="22" spans="1:19" ht="26.25" customHeight="1" x14ac:dyDescent="0.3">
      <c r="A22" s="1"/>
      <c r="B22" s="1"/>
      <c r="C22" s="80"/>
      <c r="D22" s="1"/>
      <c r="E22" s="1"/>
      <c r="F22" s="3"/>
      <c r="G22" s="80"/>
      <c r="H22" s="1"/>
      <c r="I22" s="1"/>
      <c r="J22" s="1"/>
      <c r="K22" s="1"/>
      <c r="L22" s="1"/>
      <c r="M22" s="1"/>
    </row>
    <row r="23" spans="1:19" ht="26.25" customHeight="1" x14ac:dyDescent="0.3">
      <c r="A23" s="1"/>
      <c r="B23" s="1"/>
      <c r="C23" s="80"/>
      <c r="D23" s="1"/>
      <c r="E23" s="1"/>
      <c r="F23" s="3"/>
      <c r="G23" s="80"/>
      <c r="H23" s="1"/>
      <c r="I23" s="1"/>
      <c r="J23" s="1"/>
      <c r="K23" s="1"/>
      <c r="L23" s="1"/>
      <c r="M23" s="1"/>
    </row>
    <row r="24" spans="1:19" ht="26.25" customHeight="1" x14ac:dyDescent="0.3">
      <c r="A24" s="1"/>
      <c r="B24" s="1"/>
      <c r="C24" s="80"/>
      <c r="D24" s="1"/>
      <c r="E24" s="1"/>
      <c r="F24" s="3"/>
      <c r="G24" s="80"/>
      <c r="H24" s="1"/>
      <c r="I24" s="1"/>
      <c r="J24" s="1"/>
      <c r="K24" s="1"/>
      <c r="L24" s="1"/>
      <c r="M24" s="1"/>
    </row>
    <row r="25" spans="1:19" ht="26.25" customHeight="1" x14ac:dyDescent="0.3">
      <c r="A25" s="1"/>
      <c r="B25" s="1"/>
      <c r="C25" s="80"/>
      <c r="D25" s="1"/>
      <c r="E25" s="1"/>
      <c r="F25" s="3"/>
      <c r="G25" s="80"/>
      <c r="H25" s="1"/>
      <c r="I25" s="1"/>
      <c r="J25" s="1"/>
      <c r="K25" s="1"/>
      <c r="L25" s="1"/>
      <c r="M25" s="1"/>
    </row>
    <row r="26" spans="1:19" ht="26.25" customHeight="1" x14ac:dyDescent="0.3">
      <c r="A26" s="1"/>
      <c r="B26" s="1"/>
      <c r="C26" s="80"/>
      <c r="D26" s="1"/>
      <c r="E26" s="1"/>
      <c r="F26" s="3"/>
      <c r="G26" s="80"/>
      <c r="H26" s="1"/>
      <c r="I26" s="1"/>
      <c r="J26" s="1"/>
      <c r="K26" s="1"/>
      <c r="L26" s="1"/>
      <c r="M26" s="1"/>
    </row>
    <row r="27" spans="1:19" ht="26.25" customHeight="1" x14ac:dyDescent="0.3">
      <c r="A27" s="1"/>
      <c r="B27" s="1"/>
      <c r="C27" s="80"/>
      <c r="D27" s="1"/>
      <c r="E27" s="1"/>
      <c r="F27" s="3"/>
      <c r="G27" s="80"/>
      <c r="H27" s="1"/>
      <c r="I27" s="1"/>
      <c r="J27" s="1"/>
      <c r="K27" s="1"/>
      <c r="L27" s="1"/>
      <c r="M27" s="1"/>
    </row>
    <row r="31" spans="1:19" ht="1.5" customHeight="1" x14ac:dyDescent="0.35">
      <c r="A31" s="733" t="s">
        <v>5263</v>
      </c>
      <c r="B31" s="733"/>
      <c r="C31" s="733"/>
      <c r="D31" s="733"/>
      <c r="E31" s="733"/>
      <c r="F31" s="733"/>
      <c r="G31" s="733"/>
      <c r="H31" s="733"/>
      <c r="I31" s="733"/>
      <c r="J31" s="733"/>
      <c r="K31" s="733"/>
      <c r="L31" s="733"/>
      <c r="M31" s="733"/>
      <c r="N31" s="79"/>
      <c r="O31" s="79"/>
      <c r="P31" s="79"/>
      <c r="Q31" s="79"/>
      <c r="R31" s="79"/>
      <c r="S31" s="79"/>
    </row>
    <row r="32" spans="1:19" ht="29.25" customHeight="1" x14ac:dyDescent="0.35">
      <c r="A32" s="733"/>
      <c r="B32" s="733"/>
      <c r="C32" s="733"/>
      <c r="D32" s="733"/>
      <c r="E32" s="733"/>
      <c r="F32" s="733"/>
      <c r="G32" s="733"/>
      <c r="H32" s="733"/>
      <c r="I32" s="733"/>
      <c r="J32" s="733"/>
      <c r="K32" s="733"/>
      <c r="L32" s="733"/>
      <c r="M32" s="733"/>
      <c r="N32" s="79"/>
      <c r="O32" s="79"/>
    </row>
    <row r="33" spans="1:19" ht="28.8" x14ac:dyDescent="0.3">
      <c r="A33" s="84" t="s">
        <v>5206</v>
      </c>
      <c r="B33" s="84" t="s">
        <v>5207</v>
      </c>
      <c r="C33" s="84" t="s">
        <v>5208</v>
      </c>
      <c r="D33" s="84" t="s">
        <v>5262</v>
      </c>
      <c r="E33" s="85" t="s">
        <v>5210</v>
      </c>
      <c r="F33" s="86" t="s">
        <v>5211</v>
      </c>
      <c r="G33" s="85" t="s">
        <v>5212</v>
      </c>
      <c r="H33" s="85" t="s">
        <v>5213</v>
      </c>
      <c r="I33" s="85" t="s">
        <v>5264</v>
      </c>
      <c r="J33" s="85" t="s">
        <v>2</v>
      </c>
      <c r="K33" s="85" t="s">
        <v>5215</v>
      </c>
      <c r="L33" s="84" t="s">
        <v>5216</v>
      </c>
      <c r="M33" s="84" t="s">
        <v>5217</v>
      </c>
      <c r="N33" s="97"/>
      <c r="O33" s="92" t="s">
        <v>5219</v>
      </c>
      <c r="P33" s="66"/>
      <c r="Q33" s="66"/>
      <c r="R33" s="66"/>
      <c r="S33" s="66"/>
    </row>
    <row r="34" spans="1:19" ht="22.5" customHeight="1" x14ac:dyDescent="0.3">
      <c r="A34" s="1"/>
      <c r="B34" s="1"/>
      <c r="C34" s="80"/>
      <c r="D34" s="1"/>
      <c r="E34" s="1"/>
      <c r="F34" s="3"/>
      <c r="G34" s="80"/>
      <c r="H34" s="1"/>
      <c r="I34" s="1"/>
      <c r="J34" s="1"/>
      <c r="K34" s="1"/>
      <c r="L34" s="1"/>
      <c r="M34" s="1"/>
    </row>
    <row r="35" spans="1:19" ht="22.5" customHeight="1" x14ac:dyDescent="0.3">
      <c r="A35" s="1"/>
      <c r="B35" s="1"/>
      <c r="C35" s="80"/>
      <c r="D35" s="1"/>
      <c r="E35" s="1"/>
      <c r="F35" s="3"/>
      <c r="G35" s="80"/>
      <c r="H35" s="1"/>
      <c r="I35" s="1"/>
      <c r="J35" s="1"/>
      <c r="K35" s="1"/>
      <c r="L35" s="1"/>
      <c r="M35" s="1"/>
    </row>
    <row r="36" spans="1:19" ht="22.5" customHeight="1" x14ac:dyDescent="0.3">
      <c r="A36" s="1"/>
      <c r="B36" s="1"/>
      <c r="C36" s="80"/>
      <c r="D36" s="1"/>
      <c r="E36" s="1"/>
      <c r="F36" s="3"/>
      <c r="G36" s="80"/>
      <c r="H36" s="1"/>
      <c r="I36" s="1"/>
      <c r="J36" s="1"/>
      <c r="K36" s="1"/>
      <c r="L36" s="1"/>
      <c r="M36" s="1"/>
    </row>
    <row r="37" spans="1:19" ht="22.5" customHeight="1" x14ac:dyDescent="0.3">
      <c r="A37" s="1"/>
      <c r="B37" s="1"/>
      <c r="C37" s="80"/>
      <c r="D37" s="1"/>
      <c r="E37" s="1"/>
      <c r="F37" s="3"/>
      <c r="G37" s="80"/>
      <c r="H37" s="1"/>
      <c r="I37" s="1"/>
      <c r="J37" s="1"/>
      <c r="K37" s="1"/>
      <c r="L37" s="1"/>
      <c r="M37" s="1"/>
    </row>
    <row r="38" spans="1:19" ht="22.5" customHeight="1" x14ac:dyDescent="0.3">
      <c r="A38" s="1"/>
      <c r="B38" s="1"/>
      <c r="C38" s="80"/>
      <c r="D38" s="1"/>
      <c r="E38" s="1"/>
      <c r="F38" s="3"/>
      <c r="G38" s="80"/>
      <c r="H38" s="1"/>
      <c r="I38" s="1"/>
      <c r="J38" s="1"/>
      <c r="K38" s="1"/>
      <c r="L38" s="1"/>
      <c r="M38" s="1"/>
    </row>
    <row r="39" spans="1:19" ht="22.5" customHeight="1" x14ac:dyDescent="0.3">
      <c r="A39" s="1"/>
      <c r="B39" s="1"/>
      <c r="C39" s="80"/>
      <c r="D39" s="1"/>
      <c r="E39" s="1"/>
      <c r="F39" s="3"/>
      <c r="G39" s="80"/>
      <c r="H39" s="1"/>
      <c r="I39" s="1"/>
      <c r="J39" s="1"/>
      <c r="K39" s="1"/>
      <c r="L39" s="1"/>
      <c r="M39" s="1"/>
    </row>
    <row r="40" spans="1:19" ht="22.5" customHeight="1" x14ac:dyDescent="0.3">
      <c r="A40" s="1"/>
      <c r="B40" s="1"/>
      <c r="C40" s="80"/>
      <c r="D40" s="1"/>
      <c r="E40" s="1"/>
      <c r="F40" s="3"/>
      <c r="G40" s="80"/>
      <c r="H40" s="1"/>
      <c r="I40" s="1"/>
      <c r="J40" s="1"/>
      <c r="K40" s="1"/>
      <c r="L40" s="1"/>
      <c r="M40" s="1"/>
    </row>
    <row r="41" spans="1:19" ht="22.5" customHeight="1" x14ac:dyDescent="0.3">
      <c r="A41" s="1"/>
      <c r="B41" s="1"/>
      <c r="C41" s="80"/>
      <c r="D41" s="1"/>
      <c r="E41" s="1"/>
      <c r="F41" s="3"/>
      <c r="G41" s="80"/>
      <c r="H41" s="1"/>
      <c r="I41" s="1"/>
      <c r="J41" s="1"/>
      <c r="K41" s="1"/>
      <c r="L41" s="1"/>
      <c r="M41" s="1"/>
    </row>
    <row r="42" spans="1:19" ht="22.5" customHeight="1" x14ac:dyDescent="0.3">
      <c r="A42" s="1"/>
      <c r="B42" s="1"/>
      <c r="C42" s="80"/>
      <c r="D42" s="1"/>
      <c r="E42" s="1"/>
      <c r="F42" s="3"/>
      <c r="G42" s="80"/>
      <c r="H42" s="1"/>
      <c r="I42" s="1"/>
      <c r="J42" s="1"/>
      <c r="K42" s="1"/>
      <c r="L42" s="1"/>
      <c r="M42" s="1"/>
    </row>
  </sheetData>
  <mergeCells count="3">
    <mergeCell ref="A31:M32"/>
    <mergeCell ref="A2:M2"/>
    <mergeCell ref="A17:M17"/>
  </mergeCells>
  <hyperlinks>
    <hyperlink ref="C4" r:id="rId1" display="1" xr:uid="{50519095-4DF3-4EB8-93EC-C1ABEF9C5841}"/>
    <hyperlink ref="C5" r:id="rId2" display="2" xr:uid="{CFE3E442-2D6C-4DD6-8CBA-4AC07191E2D5}"/>
    <hyperlink ref="C6" r:id="rId3" display="3" xr:uid="{659DE0BD-FB32-42BD-88BE-900CC936DC10}"/>
    <hyperlink ref="C7" r:id="rId4" display="4" xr:uid="{847EA89D-AB95-4911-900C-776A8B6D6479}"/>
    <hyperlink ref="C8" r:id="rId5" display="5" xr:uid="{E9CDC884-EA0B-4700-BA9B-6A0DE8B0D85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F5E1-4CE5-456E-A843-CF0B235F24A2}">
  <sheetPr>
    <tabColor rgb="FFFFFF00"/>
  </sheetPr>
  <dimension ref="A2:DD766"/>
  <sheetViews>
    <sheetView topLeftCell="A91" workbookViewId="0">
      <selection activeCell="B9" sqref="B9"/>
    </sheetView>
  </sheetViews>
  <sheetFormatPr baseColWidth="10" defaultColWidth="9.109375" defaultRowHeight="14.4" x14ac:dyDescent="0.3"/>
  <cols>
    <col min="1" max="1" width="9.109375" style="27"/>
    <col min="2" max="2" width="21.5546875" style="27" customWidth="1"/>
    <col min="3" max="3" width="31.88671875" style="27" customWidth="1"/>
    <col min="4" max="4" width="10.6640625" style="27" customWidth="1"/>
    <col min="5" max="5" width="13.88671875" style="27" customWidth="1"/>
    <col min="6" max="6" width="12" style="27" customWidth="1"/>
    <col min="7" max="7" width="17.109375" style="47" customWidth="1"/>
    <col min="8" max="8" width="12.44140625" style="27" customWidth="1"/>
    <col min="9" max="9" width="16" style="27" customWidth="1"/>
    <col min="10" max="10" width="16.44140625" style="37" customWidth="1"/>
    <col min="11" max="16384" width="9.109375" style="27"/>
  </cols>
  <sheetData>
    <row r="2" spans="1:108" x14ac:dyDescent="0.3">
      <c r="A2" s="735" t="s">
        <v>5265</v>
      </c>
      <c r="B2" s="736"/>
      <c r="C2" s="736"/>
      <c r="D2" s="736"/>
      <c r="E2" s="736"/>
      <c r="F2" s="736"/>
      <c r="G2" s="736"/>
      <c r="H2" s="736"/>
      <c r="I2" s="736"/>
      <c r="J2" s="737"/>
    </row>
    <row r="3" spans="1:108" x14ac:dyDescent="0.3">
      <c r="A3" s="738"/>
      <c r="B3" s="739"/>
      <c r="C3" s="739"/>
      <c r="D3" s="739"/>
      <c r="E3" s="739"/>
      <c r="F3" s="739"/>
      <c r="G3" s="739"/>
      <c r="H3" s="739"/>
      <c r="I3" s="739"/>
      <c r="J3" s="740"/>
    </row>
    <row r="4" spans="1:108" s="26" customFormat="1" ht="28.8" x14ac:dyDescent="0.3">
      <c r="A4" s="38" t="s">
        <v>5266</v>
      </c>
      <c r="B4" s="50" t="s">
        <v>5210</v>
      </c>
      <c r="C4" s="51" t="s">
        <v>8</v>
      </c>
      <c r="D4" s="39" t="s">
        <v>5267</v>
      </c>
      <c r="E4" s="52" t="s">
        <v>5268</v>
      </c>
      <c r="F4" s="53" t="s">
        <v>5269</v>
      </c>
      <c r="G4" s="49" t="s">
        <v>5270</v>
      </c>
      <c r="H4" s="54" t="s">
        <v>5214</v>
      </c>
      <c r="I4" s="55" t="s">
        <v>5271</v>
      </c>
      <c r="J4" s="56" t="s">
        <v>5272</v>
      </c>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row>
    <row r="5" spans="1:108" ht="21.75" customHeight="1" x14ac:dyDescent="0.3">
      <c r="A5" s="165" t="s">
        <v>40</v>
      </c>
      <c r="B5" s="166" t="s">
        <v>43</v>
      </c>
      <c r="C5" s="167" t="s">
        <v>47</v>
      </c>
      <c r="D5" s="168" t="s">
        <v>5273</v>
      </c>
      <c r="E5" s="169">
        <v>68000000</v>
      </c>
      <c r="F5" s="170">
        <v>46023</v>
      </c>
      <c r="G5" s="171">
        <f>+E5</f>
        <v>68000000</v>
      </c>
      <c r="H5" s="168" t="s">
        <v>53</v>
      </c>
      <c r="I5" s="172">
        <f>+G5/12</f>
        <v>5666666.666666667</v>
      </c>
      <c r="J5" s="168" t="s">
        <v>5274</v>
      </c>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row>
    <row r="6" spans="1:108" ht="21.75" customHeight="1" x14ac:dyDescent="0.3">
      <c r="A6" s="165" t="s">
        <v>58</v>
      </c>
      <c r="B6" s="166" t="s">
        <v>61</v>
      </c>
      <c r="C6" s="167" t="s">
        <v>65</v>
      </c>
      <c r="D6" s="168" t="s">
        <v>5273</v>
      </c>
      <c r="E6" s="169" t="s">
        <v>5173</v>
      </c>
      <c r="F6" s="170">
        <v>46023</v>
      </c>
      <c r="G6" s="171" t="str">
        <f t="shared" ref="G6:G69" si="0">+E6</f>
        <v>30.180.600</v>
      </c>
      <c r="H6" s="174" t="s">
        <v>5275</v>
      </c>
      <c r="I6" s="172">
        <f t="shared" ref="I6:I15" si="1">+G6/3</f>
        <v>10060200</v>
      </c>
      <c r="J6" s="168" t="s">
        <v>5274</v>
      </c>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row>
    <row r="7" spans="1:108" ht="21.75" customHeight="1" x14ac:dyDescent="0.3">
      <c r="A7" s="165" t="s">
        <v>74</v>
      </c>
      <c r="B7" s="166" t="s">
        <v>75</v>
      </c>
      <c r="C7" s="167" t="s">
        <v>77</v>
      </c>
      <c r="D7" s="168" t="s">
        <v>5273</v>
      </c>
      <c r="E7" s="169" t="s">
        <v>5173</v>
      </c>
      <c r="F7" s="170">
        <v>46023</v>
      </c>
      <c r="G7" s="171" t="str">
        <f t="shared" si="0"/>
        <v>30.180.600</v>
      </c>
      <c r="H7" s="174" t="s">
        <v>5275</v>
      </c>
      <c r="I7" s="172">
        <f t="shared" si="1"/>
        <v>10060200</v>
      </c>
      <c r="J7" s="168" t="s">
        <v>5274</v>
      </c>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row>
    <row r="8" spans="1:108" ht="21.75" customHeight="1" x14ac:dyDescent="0.3">
      <c r="A8" s="165" t="s">
        <v>83</v>
      </c>
      <c r="B8" s="166" t="s">
        <v>85</v>
      </c>
      <c r="C8" s="167" t="s">
        <v>87</v>
      </c>
      <c r="D8" s="168" t="s">
        <v>5273</v>
      </c>
      <c r="E8" s="169" t="s">
        <v>5171</v>
      </c>
      <c r="F8" s="170">
        <v>46023</v>
      </c>
      <c r="G8" s="171" t="str">
        <f t="shared" si="0"/>
        <v>12.900.000</v>
      </c>
      <c r="H8" s="174">
        <v>46112</v>
      </c>
      <c r="I8" s="172">
        <f t="shared" si="1"/>
        <v>4300000</v>
      </c>
      <c r="J8" s="168" t="s">
        <v>5274</v>
      </c>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3"/>
      <c r="CL8" s="173"/>
      <c r="CM8" s="173"/>
      <c r="CN8" s="173"/>
      <c r="CO8" s="173"/>
      <c r="CP8" s="173"/>
      <c r="CQ8" s="173"/>
      <c r="CR8" s="173"/>
      <c r="CS8" s="173"/>
      <c r="CT8" s="173"/>
      <c r="CU8" s="173"/>
      <c r="CV8" s="173"/>
      <c r="CW8" s="173"/>
      <c r="CX8" s="173"/>
      <c r="CY8" s="173"/>
      <c r="CZ8" s="173"/>
      <c r="DA8" s="173"/>
      <c r="DB8" s="173"/>
      <c r="DC8" s="173"/>
      <c r="DD8" s="173"/>
    </row>
    <row r="9" spans="1:108" ht="21.75" customHeight="1" x14ac:dyDescent="0.3">
      <c r="A9" s="165" t="s">
        <v>95</v>
      </c>
      <c r="B9" s="166" t="s">
        <v>97</v>
      </c>
      <c r="C9" s="167" t="s">
        <v>99</v>
      </c>
      <c r="D9" s="168" t="s">
        <v>5273</v>
      </c>
      <c r="E9" s="169" t="s">
        <v>5276</v>
      </c>
      <c r="F9" s="170">
        <v>46023</v>
      </c>
      <c r="G9" s="171" t="str">
        <f t="shared" si="0"/>
        <v>20.120.400</v>
      </c>
      <c r="H9" s="174">
        <v>46112</v>
      </c>
      <c r="I9" s="172">
        <f t="shared" si="1"/>
        <v>6706800</v>
      </c>
      <c r="J9" s="168" t="s">
        <v>5274</v>
      </c>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row>
    <row r="10" spans="1:108" ht="21.75" customHeight="1" x14ac:dyDescent="0.3">
      <c r="A10" s="165" t="s">
        <v>105</v>
      </c>
      <c r="B10" s="166" t="s">
        <v>106</v>
      </c>
      <c r="C10" s="167" t="s">
        <v>108</v>
      </c>
      <c r="D10" s="168" t="s">
        <v>5273</v>
      </c>
      <c r="E10" s="169" t="s">
        <v>5277</v>
      </c>
      <c r="F10" s="170">
        <v>46023</v>
      </c>
      <c r="G10" s="171" t="str">
        <f t="shared" si="0"/>
        <v>23.026.752</v>
      </c>
      <c r="H10" s="174">
        <v>46112</v>
      </c>
      <c r="I10" s="172">
        <f t="shared" si="1"/>
        <v>7675584</v>
      </c>
      <c r="J10" s="168" t="s">
        <v>5274</v>
      </c>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3"/>
      <c r="CL10" s="173"/>
      <c r="CM10" s="173"/>
      <c r="CN10" s="173"/>
      <c r="CO10" s="173"/>
      <c r="CP10" s="173"/>
      <c r="CQ10" s="173"/>
      <c r="CR10" s="173"/>
      <c r="CS10" s="173"/>
      <c r="CT10" s="173"/>
      <c r="CU10" s="173"/>
      <c r="CV10" s="173"/>
      <c r="CW10" s="173"/>
      <c r="CX10" s="173"/>
      <c r="CY10" s="173"/>
      <c r="CZ10" s="173"/>
      <c r="DA10" s="173"/>
      <c r="DB10" s="173"/>
      <c r="DC10" s="173"/>
      <c r="DD10" s="173"/>
    </row>
    <row r="11" spans="1:108" ht="21.75" customHeight="1" x14ac:dyDescent="0.3">
      <c r="A11" s="165" t="s">
        <v>114</v>
      </c>
      <c r="B11" s="166" t="s">
        <v>115</v>
      </c>
      <c r="C11" s="167" t="s">
        <v>116</v>
      </c>
      <c r="D11" s="168" t="s">
        <v>5273</v>
      </c>
      <c r="E11" s="169" t="s">
        <v>5168</v>
      </c>
      <c r="F11" s="170">
        <v>46023</v>
      </c>
      <c r="G11" s="171" t="str">
        <f t="shared" si="0"/>
        <v>18.548.928</v>
      </c>
      <c r="H11" s="174">
        <v>46112</v>
      </c>
      <c r="I11" s="172">
        <f t="shared" si="1"/>
        <v>6182976</v>
      </c>
      <c r="J11" s="168" t="s">
        <v>5274</v>
      </c>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173"/>
      <c r="CF11" s="173"/>
      <c r="CG11" s="173"/>
      <c r="CH11" s="173"/>
      <c r="CI11" s="173"/>
      <c r="CJ11" s="173"/>
      <c r="CK11" s="173"/>
      <c r="CL11" s="173"/>
      <c r="CM11" s="173"/>
      <c r="CN11" s="173"/>
      <c r="CO11" s="173"/>
      <c r="CP11" s="173"/>
      <c r="CQ11" s="173"/>
      <c r="CR11" s="173"/>
      <c r="CS11" s="173"/>
      <c r="CT11" s="173"/>
      <c r="CU11" s="173"/>
      <c r="CV11" s="173"/>
      <c r="CW11" s="173"/>
      <c r="CX11" s="173"/>
      <c r="CY11" s="173"/>
      <c r="CZ11" s="173"/>
      <c r="DA11" s="173"/>
      <c r="DB11" s="173"/>
      <c r="DC11" s="173"/>
      <c r="DD11" s="173"/>
    </row>
    <row r="12" spans="1:108" ht="21.75" customHeight="1" x14ac:dyDescent="0.3">
      <c r="A12" s="165" t="s">
        <v>123</v>
      </c>
      <c r="B12" s="166" t="s">
        <v>124</v>
      </c>
      <c r="C12" s="167" t="s">
        <v>125</v>
      </c>
      <c r="D12" s="168" t="s">
        <v>5273</v>
      </c>
      <c r="E12" s="169" t="s">
        <v>5277</v>
      </c>
      <c r="F12" s="170">
        <v>46023</v>
      </c>
      <c r="G12" s="171" t="str">
        <f t="shared" si="0"/>
        <v>23.026.752</v>
      </c>
      <c r="H12" s="174">
        <v>46112</v>
      </c>
      <c r="I12" s="172">
        <f t="shared" si="1"/>
        <v>7675584</v>
      </c>
      <c r="J12" s="168" t="s">
        <v>5274</v>
      </c>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173"/>
      <c r="CF12" s="173"/>
      <c r="CG12" s="173"/>
      <c r="CH12" s="173"/>
      <c r="CI12" s="173"/>
      <c r="CJ12" s="173"/>
      <c r="CK12" s="173"/>
      <c r="CL12" s="173"/>
      <c r="CM12" s="173"/>
      <c r="CN12" s="173"/>
      <c r="CO12" s="173"/>
      <c r="CP12" s="173"/>
      <c r="CQ12" s="173"/>
      <c r="CR12" s="173"/>
      <c r="CS12" s="173"/>
      <c r="CT12" s="173"/>
      <c r="CU12" s="173"/>
      <c r="CV12" s="173"/>
      <c r="CW12" s="173"/>
      <c r="CX12" s="173"/>
      <c r="CY12" s="173"/>
      <c r="CZ12" s="173"/>
      <c r="DA12" s="173"/>
      <c r="DB12" s="173"/>
      <c r="DC12" s="173"/>
      <c r="DD12" s="173"/>
    </row>
    <row r="13" spans="1:108" ht="21.75" customHeight="1" x14ac:dyDescent="0.3">
      <c r="A13" s="165" t="s">
        <v>131</v>
      </c>
      <c r="B13" s="166" t="s">
        <v>75</v>
      </c>
      <c r="C13" s="167" t="s">
        <v>133</v>
      </c>
      <c r="D13" s="168" t="s">
        <v>5273</v>
      </c>
      <c r="E13" s="169" t="s">
        <v>5173</v>
      </c>
      <c r="F13" s="170">
        <v>46023</v>
      </c>
      <c r="G13" s="171" t="str">
        <f t="shared" si="0"/>
        <v>30.180.600</v>
      </c>
      <c r="H13" s="174">
        <v>46112</v>
      </c>
      <c r="I13" s="172">
        <f t="shared" si="1"/>
        <v>10060200</v>
      </c>
      <c r="J13" s="168" t="s">
        <v>5274</v>
      </c>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3"/>
      <c r="CL13" s="173"/>
      <c r="CM13" s="173"/>
      <c r="CN13" s="173"/>
      <c r="CO13" s="173"/>
      <c r="CP13" s="173"/>
      <c r="CQ13" s="173"/>
      <c r="CR13" s="173"/>
      <c r="CS13" s="173"/>
      <c r="CT13" s="173"/>
      <c r="CU13" s="173"/>
      <c r="CV13" s="173"/>
      <c r="CW13" s="173"/>
      <c r="CX13" s="173"/>
      <c r="CY13" s="173"/>
      <c r="CZ13" s="173"/>
      <c r="DA13" s="173"/>
      <c r="DB13" s="173"/>
      <c r="DC13" s="173"/>
      <c r="DD13" s="173"/>
    </row>
    <row r="14" spans="1:108" ht="21.75" customHeight="1" x14ac:dyDescent="0.3">
      <c r="A14" s="165" t="s">
        <v>140</v>
      </c>
      <c r="B14" s="166" t="s">
        <v>141</v>
      </c>
      <c r="C14" s="167" t="s">
        <v>143</v>
      </c>
      <c r="D14" s="168" t="s">
        <v>5273</v>
      </c>
      <c r="E14" s="169" t="s">
        <v>5169</v>
      </c>
      <c r="F14" s="170">
        <v>46023</v>
      </c>
      <c r="G14" s="171" t="str">
        <f t="shared" si="0"/>
        <v>12.000.000</v>
      </c>
      <c r="H14" s="174">
        <v>46112</v>
      </c>
      <c r="I14" s="172">
        <f t="shared" si="1"/>
        <v>4000000</v>
      </c>
      <c r="J14" s="168" t="s">
        <v>5274</v>
      </c>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c r="CO14" s="173"/>
      <c r="CP14" s="173"/>
      <c r="CQ14" s="173"/>
      <c r="CR14" s="173"/>
      <c r="CS14" s="173"/>
      <c r="CT14" s="173"/>
      <c r="CU14" s="173"/>
      <c r="CV14" s="173"/>
      <c r="CW14" s="173"/>
      <c r="CX14" s="173"/>
      <c r="CY14" s="173"/>
      <c r="CZ14" s="173"/>
      <c r="DA14" s="173"/>
      <c r="DB14" s="173"/>
      <c r="DC14" s="173"/>
      <c r="DD14" s="173"/>
    </row>
    <row r="15" spans="1:108" ht="21.75" customHeight="1" x14ac:dyDescent="0.3">
      <c r="A15" s="165" t="s">
        <v>150</v>
      </c>
      <c r="B15" s="166" t="s">
        <v>153</v>
      </c>
      <c r="C15" s="167" t="s">
        <v>157</v>
      </c>
      <c r="D15" s="168" t="s">
        <v>5273</v>
      </c>
      <c r="E15" s="169" t="s">
        <v>5278</v>
      </c>
      <c r="F15" s="170">
        <v>46023</v>
      </c>
      <c r="G15" s="171" t="str">
        <f t="shared" si="0"/>
        <v>11.833.155</v>
      </c>
      <c r="H15" s="174">
        <v>46112</v>
      </c>
      <c r="I15" s="172">
        <f t="shared" si="1"/>
        <v>3944385</v>
      </c>
      <c r="J15" s="168" t="s">
        <v>5274</v>
      </c>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c r="CO15" s="173"/>
      <c r="CP15" s="173"/>
      <c r="CQ15" s="173"/>
      <c r="CR15" s="173"/>
      <c r="CS15" s="173"/>
      <c r="CT15" s="173"/>
      <c r="CU15" s="173"/>
      <c r="CV15" s="173"/>
      <c r="CW15" s="173"/>
      <c r="CX15" s="173"/>
      <c r="CY15" s="173"/>
      <c r="CZ15" s="173"/>
      <c r="DA15" s="173"/>
      <c r="DB15" s="173"/>
      <c r="DC15" s="173"/>
      <c r="DD15" s="173"/>
    </row>
    <row r="16" spans="1:108" ht="21.75" customHeight="1" x14ac:dyDescent="0.3">
      <c r="A16" s="165" t="s">
        <v>165</v>
      </c>
      <c r="B16" s="166" t="s">
        <v>166</v>
      </c>
      <c r="C16" s="167" t="s">
        <v>168</v>
      </c>
      <c r="D16" s="168" t="s">
        <v>5273</v>
      </c>
      <c r="E16" s="169" t="s">
        <v>5279</v>
      </c>
      <c r="F16" s="170">
        <v>46023</v>
      </c>
      <c r="G16" s="171" t="str">
        <f t="shared" si="0"/>
        <v>157.000.000</v>
      </c>
      <c r="H16" s="174">
        <v>46387</v>
      </c>
      <c r="I16" s="172">
        <f>+G16/12</f>
        <v>13083333.333333334</v>
      </c>
      <c r="J16" s="168" t="s">
        <v>5274</v>
      </c>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173"/>
      <c r="CT16" s="173"/>
      <c r="CU16" s="173"/>
      <c r="CV16" s="173"/>
      <c r="CW16" s="173"/>
      <c r="CX16" s="173"/>
      <c r="CY16" s="173"/>
      <c r="CZ16" s="173"/>
      <c r="DA16" s="173"/>
      <c r="DB16" s="173"/>
      <c r="DC16" s="173"/>
      <c r="DD16" s="173"/>
    </row>
    <row r="17" spans="1:108" ht="21.75" customHeight="1" x14ac:dyDescent="0.3">
      <c r="A17" s="165" t="s">
        <v>175</v>
      </c>
      <c r="B17" s="166" t="s">
        <v>177</v>
      </c>
      <c r="C17" s="167" t="s">
        <v>179</v>
      </c>
      <c r="D17" s="168" t="s">
        <v>5273</v>
      </c>
      <c r="E17" s="169" t="s">
        <v>5280</v>
      </c>
      <c r="F17" s="170">
        <v>46023</v>
      </c>
      <c r="G17" s="171" t="str">
        <f t="shared" si="0"/>
        <v>8.520.000</v>
      </c>
      <c r="H17" s="174">
        <v>46112</v>
      </c>
      <c r="I17" s="172">
        <f>+G17/3</f>
        <v>2840000</v>
      </c>
      <c r="J17" s="168" t="s">
        <v>5274</v>
      </c>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N17" s="173"/>
      <c r="BO17" s="173"/>
      <c r="BP17" s="173"/>
      <c r="BQ17" s="173"/>
      <c r="BR17" s="173"/>
      <c r="BS17" s="173"/>
      <c r="BT17" s="173"/>
      <c r="BU17" s="173"/>
      <c r="BV17" s="173"/>
      <c r="BW17" s="173"/>
      <c r="BX17" s="173"/>
      <c r="BY17" s="173"/>
      <c r="BZ17" s="173"/>
      <c r="CA17" s="173"/>
      <c r="CB17" s="173"/>
      <c r="CC17" s="173"/>
      <c r="CD17" s="173"/>
      <c r="CE17" s="173"/>
      <c r="CF17" s="173"/>
      <c r="CG17" s="173"/>
      <c r="CH17" s="173"/>
      <c r="CI17" s="173"/>
      <c r="CJ17" s="173"/>
      <c r="CK17" s="173"/>
      <c r="CL17" s="173"/>
      <c r="CM17" s="173"/>
      <c r="CN17" s="173"/>
      <c r="CO17" s="173"/>
      <c r="CP17" s="173"/>
      <c r="CQ17" s="173"/>
      <c r="CR17" s="173"/>
      <c r="CS17" s="173"/>
      <c r="CT17" s="173"/>
      <c r="CU17" s="173"/>
      <c r="CV17" s="173"/>
      <c r="CW17" s="173"/>
      <c r="CX17" s="173"/>
      <c r="CY17" s="173"/>
      <c r="CZ17" s="173"/>
      <c r="DA17" s="173"/>
      <c r="DB17" s="173"/>
      <c r="DC17" s="173"/>
      <c r="DD17" s="173"/>
    </row>
    <row r="18" spans="1:108" ht="21.75" customHeight="1" x14ac:dyDescent="0.3">
      <c r="A18" s="165" t="s">
        <v>187</v>
      </c>
      <c r="B18" s="166" t="s">
        <v>177</v>
      </c>
      <c r="C18" s="167" t="s">
        <v>189</v>
      </c>
      <c r="D18" s="168" t="s">
        <v>5273</v>
      </c>
      <c r="E18" s="169" t="s">
        <v>5280</v>
      </c>
      <c r="F18" s="170">
        <v>46023</v>
      </c>
      <c r="G18" s="171" t="str">
        <f t="shared" si="0"/>
        <v>8.520.000</v>
      </c>
      <c r="H18" s="174">
        <v>46112</v>
      </c>
      <c r="I18" s="172">
        <f>+G18/3</f>
        <v>2840000</v>
      </c>
      <c r="J18" s="168" t="s">
        <v>5274</v>
      </c>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173"/>
      <c r="CF18" s="173"/>
      <c r="CG18" s="173"/>
      <c r="CH18" s="173"/>
      <c r="CI18" s="173"/>
      <c r="CJ18" s="173"/>
      <c r="CK18" s="173"/>
      <c r="CL18" s="173"/>
      <c r="CM18" s="173"/>
      <c r="CN18" s="173"/>
      <c r="CO18" s="173"/>
      <c r="CP18" s="173"/>
      <c r="CQ18" s="173"/>
      <c r="CR18" s="173"/>
      <c r="CS18" s="173"/>
      <c r="CT18" s="173"/>
      <c r="CU18" s="173"/>
      <c r="CV18" s="173"/>
      <c r="CW18" s="173"/>
      <c r="CX18" s="173"/>
      <c r="CY18" s="173"/>
      <c r="CZ18" s="173"/>
      <c r="DA18" s="173"/>
      <c r="DB18" s="173"/>
      <c r="DC18" s="173"/>
      <c r="DD18" s="173"/>
    </row>
    <row r="19" spans="1:108" ht="21.75" customHeight="1" x14ac:dyDescent="0.3">
      <c r="A19" s="165" t="s">
        <v>195</v>
      </c>
      <c r="B19" s="166" t="s">
        <v>196</v>
      </c>
      <c r="C19" s="167" t="s">
        <v>198</v>
      </c>
      <c r="D19" s="168" t="s">
        <v>5273</v>
      </c>
      <c r="E19" s="169" t="s">
        <v>5281</v>
      </c>
      <c r="F19" s="170">
        <v>46023</v>
      </c>
      <c r="G19" s="171" t="str">
        <f t="shared" si="0"/>
        <v>19.665.000</v>
      </c>
      <c r="H19" s="174">
        <v>46112</v>
      </c>
      <c r="I19" s="172">
        <f>+G19/3</f>
        <v>6555000</v>
      </c>
      <c r="J19" s="168" t="s">
        <v>5274</v>
      </c>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c r="CE19" s="173"/>
      <c r="CF19" s="173"/>
      <c r="CG19" s="173"/>
      <c r="CH19" s="173"/>
      <c r="CI19" s="173"/>
      <c r="CJ19" s="173"/>
      <c r="CK19" s="173"/>
      <c r="CL19" s="173"/>
      <c r="CM19" s="173"/>
      <c r="CN19" s="173"/>
      <c r="CO19" s="173"/>
      <c r="CP19" s="173"/>
      <c r="CQ19" s="173"/>
      <c r="CR19" s="173"/>
      <c r="CS19" s="173"/>
      <c r="CT19" s="173"/>
      <c r="CU19" s="173"/>
      <c r="CV19" s="173"/>
      <c r="CW19" s="173"/>
      <c r="CX19" s="173"/>
      <c r="CY19" s="173"/>
      <c r="CZ19" s="173"/>
      <c r="DA19" s="173"/>
      <c r="DB19" s="173"/>
      <c r="DC19" s="173"/>
      <c r="DD19" s="173"/>
    </row>
    <row r="20" spans="1:108" ht="21.75" customHeight="1" x14ac:dyDescent="0.3">
      <c r="A20" s="165" t="s">
        <v>206</v>
      </c>
      <c r="B20" s="166" t="s">
        <v>141</v>
      </c>
      <c r="C20" s="167" t="s">
        <v>207</v>
      </c>
      <c r="D20" s="168" t="s">
        <v>5273</v>
      </c>
      <c r="E20" s="169" t="s">
        <v>5169</v>
      </c>
      <c r="F20" s="170">
        <v>46023</v>
      </c>
      <c r="G20" s="171" t="str">
        <f t="shared" si="0"/>
        <v>12.000.000</v>
      </c>
      <c r="H20" s="174">
        <v>46112</v>
      </c>
      <c r="I20" s="172">
        <f>+G20/3</f>
        <v>4000000</v>
      </c>
      <c r="J20" s="168" t="s">
        <v>5274</v>
      </c>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c r="CE20" s="173"/>
      <c r="CF20" s="173"/>
      <c r="CG20" s="173"/>
      <c r="CH20" s="173"/>
      <c r="CI20" s="173"/>
      <c r="CJ20" s="173"/>
      <c r="CK20" s="173"/>
      <c r="CL20" s="173"/>
      <c r="CM20" s="173"/>
      <c r="CN20" s="173"/>
      <c r="CO20" s="173"/>
      <c r="CP20" s="173"/>
      <c r="CQ20" s="173"/>
      <c r="CR20" s="173"/>
      <c r="CS20" s="173"/>
      <c r="CT20" s="173"/>
      <c r="CU20" s="173"/>
      <c r="CV20" s="173"/>
      <c r="CW20" s="173"/>
      <c r="CX20" s="173"/>
      <c r="CY20" s="173"/>
      <c r="CZ20" s="173"/>
      <c r="DA20" s="173"/>
      <c r="DB20" s="173"/>
      <c r="DC20" s="173"/>
      <c r="DD20" s="173"/>
    </row>
    <row r="21" spans="1:108" ht="21.75" customHeight="1" x14ac:dyDescent="0.3">
      <c r="A21" s="165" t="s">
        <v>215</v>
      </c>
      <c r="B21" s="166" t="s">
        <v>216</v>
      </c>
      <c r="C21" s="167" t="s">
        <v>218</v>
      </c>
      <c r="D21" s="168" t="s">
        <v>5273</v>
      </c>
      <c r="E21" s="169" t="s">
        <v>5282</v>
      </c>
      <c r="F21" s="170">
        <v>46023</v>
      </c>
      <c r="G21" s="171" t="str">
        <f t="shared" si="0"/>
        <v>60.000.000</v>
      </c>
      <c r="H21" s="174">
        <v>46053</v>
      </c>
      <c r="I21" s="172" t="str">
        <f>+G21</f>
        <v>60.000.000</v>
      </c>
      <c r="J21" s="168" t="s">
        <v>5283</v>
      </c>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3"/>
      <c r="BL21" s="173"/>
      <c r="BM21" s="173"/>
      <c r="BN21" s="173"/>
      <c r="BO21" s="173"/>
      <c r="BP21" s="173"/>
      <c r="BQ21" s="173"/>
      <c r="BR21" s="173"/>
      <c r="BS21" s="173"/>
      <c r="BT21" s="173"/>
      <c r="BU21" s="173"/>
      <c r="BV21" s="173"/>
      <c r="BW21" s="173"/>
      <c r="BX21" s="173"/>
      <c r="BY21" s="173"/>
      <c r="BZ21" s="173"/>
      <c r="CA21" s="173"/>
      <c r="CB21" s="173"/>
      <c r="CC21" s="173"/>
      <c r="CD21" s="173"/>
      <c r="CE21" s="173"/>
      <c r="CF21" s="173"/>
      <c r="CG21" s="173"/>
      <c r="CH21" s="173"/>
      <c r="CI21" s="173"/>
      <c r="CJ21" s="173"/>
      <c r="CK21" s="173"/>
      <c r="CL21" s="173"/>
      <c r="CM21" s="173"/>
      <c r="CN21" s="173"/>
      <c r="CO21" s="173"/>
      <c r="CP21" s="173"/>
      <c r="CQ21" s="173"/>
      <c r="CR21" s="173"/>
      <c r="CS21" s="173"/>
      <c r="CT21" s="173"/>
      <c r="CU21" s="173"/>
      <c r="CV21" s="173"/>
      <c r="CW21" s="173"/>
      <c r="CX21" s="173"/>
      <c r="CY21" s="173"/>
      <c r="CZ21" s="173"/>
      <c r="DA21" s="173"/>
      <c r="DB21" s="173"/>
      <c r="DC21" s="173"/>
      <c r="DD21" s="173"/>
    </row>
    <row r="22" spans="1:108" ht="21.75" customHeight="1" x14ac:dyDescent="0.3">
      <c r="A22" s="165" t="s">
        <v>224</v>
      </c>
      <c r="B22" s="166" t="s">
        <v>226</v>
      </c>
      <c r="C22" s="167" t="s">
        <v>228</v>
      </c>
      <c r="D22" s="168" t="s">
        <v>5273</v>
      </c>
      <c r="E22" s="169" t="s">
        <v>5284</v>
      </c>
      <c r="F22" s="170">
        <v>46023</v>
      </c>
      <c r="G22" s="171" t="str">
        <f t="shared" si="0"/>
        <v>278.636.400</v>
      </c>
      <c r="H22" s="174">
        <v>46068</v>
      </c>
      <c r="I22" s="172">
        <f>+G22/1.5</f>
        <v>185757600</v>
      </c>
      <c r="J22" s="168" t="s">
        <v>5274</v>
      </c>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3"/>
      <c r="DA22" s="173"/>
      <c r="DB22" s="173"/>
      <c r="DC22" s="173"/>
      <c r="DD22" s="173"/>
    </row>
    <row r="23" spans="1:108" ht="21.75" customHeight="1" x14ac:dyDescent="0.3">
      <c r="A23" s="165" t="s">
        <v>235</v>
      </c>
      <c r="B23" s="166" t="s">
        <v>236</v>
      </c>
      <c r="C23" s="167" t="s">
        <v>238</v>
      </c>
      <c r="D23" s="168" t="s">
        <v>5273</v>
      </c>
      <c r="E23" s="169" t="s">
        <v>5177</v>
      </c>
      <c r="F23" s="170">
        <v>46023</v>
      </c>
      <c r="G23" s="171" t="str">
        <f t="shared" si="0"/>
        <v>15.090.300</v>
      </c>
      <c r="H23" s="174">
        <v>46112</v>
      </c>
      <c r="I23" s="172">
        <f>+G23/3</f>
        <v>5030100</v>
      </c>
      <c r="J23" s="168" t="s">
        <v>5274</v>
      </c>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173"/>
      <c r="CG23" s="173"/>
      <c r="CH23" s="173"/>
      <c r="CI23" s="173"/>
      <c r="CJ23" s="173"/>
      <c r="CK23" s="173"/>
      <c r="CL23" s="173"/>
      <c r="CM23" s="173"/>
      <c r="CN23" s="173"/>
      <c r="CO23" s="173"/>
      <c r="CP23" s="173"/>
      <c r="CQ23" s="173"/>
      <c r="CR23" s="173"/>
      <c r="CS23" s="173"/>
      <c r="CT23" s="173"/>
      <c r="CU23" s="173"/>
      <c r="CV23" s="173"/>
      <c r="CW23" s="173"/>
      <c r="CX23" s="173"/>
      <c r="CY23" s="173"/>
      <c r="CZ23" s="173"/>
      <c r="DA23" s="173"/>
      <c r="DB23" s="173"/>
      <c r="DC23" s="173"/>
      <c r="DD23" s="173"/>
    </row>
    <row r="24" spans="1:108" ht="21.75" customHeight="1" x14ac:dyDescent="0.3">
      <c r="A24" s="165" t="s">
        <v>245</v>
      </c>
      <c r="B24" s="166" t="s">
        <v>246</v>
      </c>
      <c r="C24" s="167" t="s">
        <v>248</v>
      </c>
      <c r="D24" s="168" t="s">
        <v>5273</v>
      </c>
      <c r="E24" s="169" t="s">
        <v>5169</v>
      </c>
      <c r="F24" s="170">
        <v>46023</v>
      </c>
      <c r="G24" s="171" t="str">
        <f t="shared" si="0"/>
        <v>12.000.000</v>
      </c>
      <c r="H24" s="174">
        <v>46113</v>
      </c>
      <c r="I24" s="172">
        <f>+G24/3</f>
        <v>4000000</v>
      </c>
      <c r="J24" s="168" t="s">
        <v>5274</v>
      </c>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c r="BX24" s="173"/>
      <c r="BY24" s="173"/>
      <c r="BZ24" s="173"/>
      <c r="CA24" s="173"/>
      <c r="CB24" s="173"/>
      <c r="CC24" s="173"/>
      <c r="CD24" s="173"/>
      <c r="CE24" s="173"/>
      <c r="CF24" s="173"/>
      <c r="CG24" s="173"/>
      <c r="CH24" s="173"/>
      <c r="CI24" s="173"/>
      <c r="CJ24" s="173"/>
      <c r="CK24" s="173"/>
      <c r="CL24" s="173"/>
      <c r="CM24" s="173"/>
      <c r="CN24" s="173"/>
      <c r="CO24" s="173"/>
      <c r="CP24" s="173"/>
      <c r="CQ24" s="173"/>
      <c r="CR24" s="173"/>
      <c r="CS24" s="173"/>
      <c r="CT24" s="173"/>
      <c r="CU24" s="173"/>
      <c r="CV24" s="173"/>
      <c r="CW24" s="173"/>
      <c r="CX24" s="173"/>
      <c r="CY24" s="173"/>
      <c r="CZ24" s="173"/>
      <c r="DA24" s="173"/>
      <c r="DB24" s="173"/>
      <c r="DC24" s="173"/>
      <c r="DD24" s="173"/>
    </row>
    <row r="25" spans="1:108" ht="21.75" customHeight="1" x14ac:dyDescent="0.3">
      <c r="A25" s="165" t="s">
        <v>256</v>
      </c>
      <c r="B25" s="166" t="s">
        <v>257</v>
      </c>
      <c r="C25" s="167" t="s">
        <v>259</v>
      </c>
      <c r="D25" s="168" t="s">
        <v>5273</v>
      </c>
      <c r="E25" s="169" t="s">
        <v>5285</v>
      </c>
      <c r="F25" s="170">
        <v>46023</v>
      </c>
      <c r="G25" s="171" t="str">
        <f t="shared" si="0"/>
        <v>9.000.000</v>
      </c>
      <c r="H25" s="174">
        <v>46081</v>
      </c>
      <c r="I25" s="172">
        <f>+G25/2</f>
        <v>4500000</v>
      </c>
      <c r="J25" s="168" t="s">
        <v>5274</v>
      </c>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3"/>
      <c r="BL25" s="173"/>
      <c r="BM25" s="173"/>
      <c r="BN25" s="173"/>
      <c r="BO25" s="173"/>
      <c r="BP25" s="173"/>
      <c r="BQ25" s="173"/>
      <c r="BR25" s="173"/>
      <c r="BS25" s="173"/>
      <c r="BT25" s="173"/>
      <c r="BU25" s="173"/>
      <c r="BV25" s="173"/>
      <c r="BW25" s="173"/>
      <c r="BX25" s="173"/>
      <c r="BY25" s="173"/>
      <c r="BZ25" s="173"/>
      <c r="CA25" s="173"/>
      <c r="CB25" s="173"/>
      <c r="CC25" s="173"/>
      <c r="CD25" s="173"/>
      <c r="CE25" s="173"/>
      <c r="CF25" s="173"/>
      <c r="CG25" s="173"/>
      <c r="CH25" s="173"/>
      <c r="CI25" s="173"/>
      <c r="CJ25" s="173"/>
      <c r="CK25" s="173"/>
      <c r="CL25" s="173"/>
      <c r="CM25" s="173"/>
      <c r="CN25" s="173"/>
      <c r="CO25" s="173"/>
      <c r="CP25" s="173"/>
      <c r="CQ25" s="173"/>
      <c r="CR25" s="173"/>
      <c r="CS25" s="173"/>
      <c r="CT25" s="173"/>
      <c r="CU25" s="173"/>
      <c r="CV25" s="173"/>
      <c r="CW25" s="173"/>
      <c r="CX25" s="173"/>
      <c r="CY25" s="173"/>
      <c r="CZ25" s="173"/>
      <c r="DA25" s="173"/>
      <c r="DB25" s="173"/>
      <c r="DC25" s="173"/>
      <c r="DD25" s="173"/>
    </row>
    <row r="26" spans="1:108" ht="21.75" customHeight="1" x14ac:dyDescent="0.3">
      <c r="A26" s="165" t="s">
        <v>266</v>
      </c>
      <c r="B26" s="166" t="s">
        <v>267</v>
      </c>
      <c r="C26" s="167" t="s">
        <v>269</v>
      </c>
      <c r="D26" s="168" t="s">
        <v>5273</v>
      </c>
      <c r="E26" s="169" t="s">
        <v>5172</v>
      </c>
      <c r="F26" s="170">
        <v>46023</v>
      </c>
      <c r="G26" s="171" t="str">
        <f t="shared" si="0"/>
        <v>7.355.745</v>
      </c>
      <c r="H26" s="174">
        <v>46113</v>
      </c>
      <c r="I26" s="172">
        <f>+G26/3</f>
        <v>2451915</v>
      </c>
      <c r="J26" s="168" t="s">
        <v>5274</v>
      </c>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3"/>
      <c r="BY26" s="173"/>
      <c r="BZ26" s="173"/>
      <c r="CA26" s="173"/>
      <c r="CB26" s="173"/>
      <c r="CC26" s="173"/>
      <c r="CD26" s="173"/>
      <c r="CE26" s="173"/>
      <c r="CF26" s="173"/>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row>
    <row r="27" spans="1:108" ht="21.75" customHeight="1" x14ac:dyDescent="0.3">
      <c r="A27" s="165" t="s">
        <v>276</v>
      </c>
      <c r="B27" s="166" t="s">
        <v>277</v>
      </c>
      <c r="C27" s="167" t="s">
        <v>279</v>
      </c>
      <c r="D27" s="168" t="s">
        <v>5273</v>
      </c>
      <c r="E27" s="169" t="s">
        <v>5286</v>
      </c>
      <c r="F27" s="170">
        <v>46023</v>
      </c>
      <c r="G27" s="171" t="str">
        <f t="shared" si="0"/>
        <v>264.000.000</v>
      </c>
      <c r="H27" s="174">
        <v>46113</v>
      </c>
      <c r="I27" s="172">
        <f>+G27/3</f>
        <v>88000000</v>
      </c>
      <c r="J27" s="168" t="s">
        <v>5274</v>
      </c>
      <c r="K27" s="173"/>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173"/>
      <c r="CC27" s="173"/>
      <c r="CD27" s="173"/>
      <c r="CE27" s="173"/>
      <c r="CF27" s="173"/>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row>
    <row r="28" spans="1:108" ht="21.75" customHeight="1" x14ac:dyDescent="0.3">
      <c r="A28" s="165" t="s">
        <v>286</v>
      </c>
      <c r="B28" s="166" t="s">
        <v>288</v>
      </c>
      <c r="C28" s="167" t="s">
        <v>290</v>
      </c>
      <c r="D28" s="168" t="s">
        <v>5273</v>
      </c>
      <c r="E28" s="169" t="s">
        <v>5160</v>
      </c>
      <c r="F28" s="170">
        <v>46023</v>
      </c>
      <c r="G28" s="171" t="str">
        <f t="shared" si="0"/>
        <v>58.774.800</v>
      </c>
      <c r="H28" s="174" t="s">
        <v>53</v>
      </c>
      <c r="I28" s="172">
        <f>+G28/12</f>
        <v>4897900</v>
      </c>
      <c r="J28" s="168" t="s">
        <v>5274</v>
      </c>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3"/>
      <c r="CC28" s="173"/>
      <c r="CD28" s="173"/>
      <c r="CE28" s="173"/>
      <c r="CF28" s="173"/>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row>
    <row r="29" spans="1:108" ht="21.75" customHeight="1" x14ac:dyDescent="0.3">
      <c r="A29" s="165" t="s">
        <v>299</v>
      </c>
      <c r="B29" s="166" t="s">
        <v>301</v>
      </c>
      <c r="C29" s="167" t="s">
        <v>304</v>
      </c>
      <c r="D29" s="168" t="s">
        <v>5273</v>
      </c>
      <c r="E29" s="169" t="s">
        <v>5287</v>
      </c>
      <c r="F29" s="170">
        <v>46023</v>
      </c>
      <c r="G29" s="171" t="str">
        <f t="shared" si="0"/>
        <v>1.000.000</v>
      </c>
      <c r="H29" s="174">
        <v>46027</v>
      </c>
      <c r="I29" s="175" t="str">
        <f>+G29</f>
        <v>1.000.000</v>
      </c>
      <c r="J29" s="168" t="s">
        <v>5283</v>
      </c>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3"/>
      <c r="CC29" s="173"/>
      <c r="CD29" s="173"/>
      <c r="CE29" s="173"/>
      <c r="CF29" s="173"/>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row>
    <row r="30" spans="1:108" ht="21.75" customHeight="1" x14ac:dyDescent="0.3">
      <c r="A30" s="165" t="s">
        <v>311</v>
      </c>
      <c r="B30" s="166" t="s">
        <v>313</v>
      </c>
      <c r="C30" s="167" t="s">
        <v>315</v>
      </c>
      <c r="D30" s="168" t="s">
        <v>5273</v>
      </c>
      <c r="E30" s="169" t="s">
        <v>5288</v>
      </c>
      <c r="F30" s="170">
        <v>46023</v>
      </c>
      <c r="G30" s="171" t="str">
        <f t="shared" si="0"/>
        <v>38.377.800</v>
      </c>
      <c r="H30" s="174" t="s">
        <v>5186</v>
      </c>
      <c r="I30" s="172">
        <f>+G30/6</f>
        <v>6396300</v>
      </c>
      <c r="J30" s="168" t="s">
        <v>5274</v>
      </c>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W30" s="173"/>
      <c r="BX30" s="173"/>
      <c r="BY30" s="173"/>
      <c r="BZ30" s="173"/>
      <c r="CA30" s="173"/>
      <c r="CB30" s="173"/>
      <c r="CC30" s="173"/>
      <c r="CD30" s="173"/>
      <c r="CE30" s="173"/>
      <c r="CF30" s="173"/>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row>
    <row r="31" spans="1:108" ht="21.75" customHeight="1" x14ac:dyDescent="0.3">
      <c r="A31" s="165" t="s">
        <v>322</v>
      </c>
      <c r="B31" s="166" t="s">
        <v>324</v>
      </c>
      <c r="C31" s="167" t="s">
        <v>326</v>
      </c>
      <c r="D31" s="168" t="s">
        <v>5273</v>
      </c>
      <c r="E31" s="169" t="s">
        <v>5289</v>
      </c>
      <c r="F31" s="170">
        <v>46023</v>
      </c>
      <c r="G31" s="171" t="str">
        <f t="shared" si="0"/>
        <v>282.469.222</v>
      </c>
      <c r="H31" s="174">
        <v>46070</v>
      </c>
      <c r="I31" s="172">
        <f>+G31/1.7</f>
        <v>166158365.88235295</v>
      </c>
      <c r="J31" s="168" t="s">
        <v>5274</v>
      </c>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c r="BI31" s="173"/>
      <c r="BJ31" s="173"/>
      <c r="BK31" s="173"/>
      <c r="BL31" s="173"/>
      <c r="BM31" s="173"/>
      <c r="BN31" s="173"/>
      <c r="BO31" s="173"/>
      <c r="BP31" s="173"/>
      <c r="BQ31" s="173"/>
      <c r="BR31" s="173"/>
      <c r="BS31" s="173"/>
      <c r="BT31" s="173"/>
      <c r="BU31" s="173"/>
      <c r="BV31" s="173"/>
      <c r="BW31" s="173"/>
      <c r="BX31" s="173"/>
      <c r="BY31" s="173"/>
      <c r="BZ31" s="173"/>
      <c r="CA31" s="173"/>
      <c r="CB31" s="173"/>
      <c r="CC31" s="173"/>
      <c r="CD31" s="173"/>
      <c r="CE31" s="173"/>
      <c r="CF31" s="173"/>
      <c r="CG31" s="173"/>
      <c r="CH31" s="173"/>
      <c r="CI31" s="173"/>
      <c r="CJ31" s="173"/>
      <c r="CK31" s="173"/>
      <c r="CL31" s="173"/>
      <c r="CM31" s="173"/>
      <c r="CN31" s="173"/>
      <c r="CO31" s="173"/>
      <c r="CP31" s="173"/>
      <c r="CQ31" s="173"/>
      <c r="CR31" s="173"/>
      <c r="CS31" s="173"/>
      <c r="CT31" s="173"/>
      <c r="CU31" s="173"/>
      <c r="CV31" s="173"/>
      <c r="CW31" s="173"/>
      <c r="CX31" s="173"/>
      <c r="CY31" s="173"/>
      <c r="CZ31" s="173"/>
      <c r="DA31" s="173"/>
      <c r="DB31" s="173"/>
      <c r="DC31" s="173"/>
      <c r="DD31" s="173"/>
    </row>
    <row r="32" spans="1:108" ht="21.75" customHeight="1" x14ac:dyDescent="0.3">
      <c r="A32" s="165" t="s">
        <v>334</v>
      </c>
      <c r="B32" s="166" t="s">
        <v>336</v>
      </c>
      <c r="C32" s="167" t="s">
        <v>338</v>
      </c>
      <c r="D32" s="168" t="s">
        <v>5273</v>
      </c>
      <c r="E32" s="169" t="s">
        <v>5178</v>
      </c>
      <c r="F32" s="170">
        <v>46023</v>
      </c>
      <c r="G32" s="171" t="str">
        <f t="shared" si="0"/>
        <v>11.250.000</v>
      </c>
      <c r="H32" s="174">
        <v>46026</v>
      </c>
      <c r="I32" s="172">
        <f t="shared" ref="I32:I63" si="2">+G32/3</f>
        <v>3750000</v>
      </c>
      <c r="J32" s="168" t="s">
        <v>5274</v>
      </c>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c r="BI32" s="173"/>
      <c r="BJ32" s="173"/>
      <c r="BK32" s="173"/>
      <c r="BL32" s="173"/>
      <c r="BM32" s="173"/>
      <c r="BN32" s="173"/>
      <c r="BO32" s="173"/>
      <c r="BP32" s="173"/>
      <c r="BQ32" s="173"/>
      <c r="BR32" s="173"/>
      <c r="BS32" s="173"/>
      <c r="BT32" s="173"/>
      <c r="BU32" s="173"/>
      <c r="BV32" s="173"/>
      <c r="BW32" s="173"/>
      <c r="BX32" s="173"/>
      <c r="BY32" s="173"/>
      <c r="BZ32" s="173"/>
      <c r="CA32" s="173"/>
      <c r="CB32" s="173"/>
      <c r="CC32" s="173"/>
      <c r="CD32" s="173"/>
      <c r="CE32" s="173"/>
      <c r="CF32" s="173"/>
      <c r="CG32" s="173"/>
      <c r="CH32" s="173"/>
      <c r="CI32" s="173"/>
      <c r="CJ32" s="173"/>
      <c r="CK32" s="173"/>
      <c r="CL32" s="173"/>
      <c r="CM32" s="173"/>
      <c r="CN32" s="173"/>
      <c r="CO32" s="173"/>
      <c r="CP32" s="173"/>
      <c r="CQ32" s="173"/>
      <c r="CR32" s="173"/>
      <c r="CS32" s="173"/>
      <c r="CT32" s="173"/>
      <c r="CU32" s="173"/>
      <c r="CV32" s="173"/>
      <c r="CW32" s="173"/>
      <c r="CX32" s="173"/>
      <c r="CY32" s="173"/>
      <c r="CZ32" s="173"/>
      <c r="DA32" s="173"/>
      <c r="DB32" s="173"/>
      <c r="DC32" s="173"/>
      <c r="DD32" s="173"/>
    </row>
    <row r="33" spans="1:108" ht="21.75" customHeight="1" x14ac:dyDescent="0.3">
      <c r="A33" s="165" t="s">
        <v>346</v>
      </c>
      <c r="B33" s="166" t="s">
        <v>347</v>
      </c>
      <c r="C33" s="167" t="s">
        <v>349</v>
      </c>
      <c r="D33" s="168" t="s">
        <v>5273</v>
      </c>
      <c r="E33" s="169" t="s">
        <v>5290</v>
      </c>
      <c r="F33" s="170">
        <v>46023</v>
      </c>
      <c r="G33" s="171">
        <v>52845000</v>
      </c>
      <c r="H33" s="174">
        <v>46113</v>
      </c>
      <c r="I33" s="172">
        <f t="shared" si="2"/>
        <v>17615000</v>
      </c>
      <c r="J33" s="168" t="s">
        <v>5274</v>
      </c>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c r="BG33" s="173"/>
      <c r="BH33" s="173"/>
      <c r="BI33" s="173"/>
      <c r="BJ33" s="173"/>
      <c r="BK33" s="173"/>
      <c r="BL33" s="173"/>
      <c r="BM33" s="173"/>
      <c r="BN33" s="173"/>
      <c r="BO33" s="173"/>
      <c r="BP33" s="173"/>
      <c r="BQ33" s="173"/>
      <c r="BR33" s="173"/>
      <c r="BS33" s="173"/>
      <c r="BT33" s="173"/>
      <c r="BU33" s="173"/>
      <c r="BV33" s="173"/>
      <c r="BW33" s="173"/>
      <c r="BX33" s="173"/>
      <c r="BY33" s="173"/>
      <c r="BZ33" s="173"/>
      <c r="CA33" s="173"/>
      <c r="CB33" s="173"/>
      <c r="CC33" s="173"/>
      <c r="CD33" s="173"/>
      <c r="CE33" s="173"/>
      <c r="CF33" s="173"/>
      <c r="CG33" s="173"/>
      <c r="CH33" s="173"/>
      <c r="CI33" s="173"/>
      <c r="CJ33" s="173"/>
      <c r="CK33" s="173"/>
      <c r="CL33" s="173"/>
      <c r="CM33" s="173"/>
      <c r="CN33" s="173"/>
      <c r="CO33" s="173"/>
      <c r="CP33" s="173"/>
      <c r="CQ33" s="173"/>
      <c r="CR33" s="173"/>
      <c r="CS33" s="173"/>
      <c r="CT33" s="173"/>
      <c r="CU33" s="173"/>
      <c r="CV33" s="173"/>
      <c r="CW33" s="173"/>
      <c r="CX33" s="173"/>
      <c r="CY33" s="173"/>
      <c r="CZ33" s="173"/>
      <c r="DA33" s="173"/>
      <c r="DB33" s="173"/>
      <c r="DC33" s="173"/>
      <c r="DD33" s="173"/>
    </row>
    <row r="34" spans="1:108" ht="21.75" customHeight="1" x14ac:dyDescent="0.3">
      <c r="A34" s="165" t="s">
        <v>357</v>
      </c>
      <c r="B34" s="166" t="s">
        <v>359</v>
      </c>
      <c r="C34" s="167" t="s">
        <v>360</v>
      </c>
      <c r="D34" s="168" t="s">
        <v>5273</v>
      </c>
      <c r="E34" s="169" t="s">
        <v>5153</v>
      </c>
      <c r="F34" s="170">
        <v>46023</v>
      </c>
      <c r="G34" s="171" t="str">
        <f t="shared" si="0"/>
        <v>18.000.000</v>
      </c>
      <c r="H34" s="174">
        <v>46116</v>
      </c>
      <c r="I34" s="172">
        <f t="shared" si="2"/>
        <v>6000000</v>
      </c>
      <c r="J34" s="168" t="s">
        <v>5291</v>
      </c>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173"/>
      <c r="BJ34" s="173"/>
      <c r="BK34" s="173"/>
      <c r="BL34" s="173"/>
      <c r="BM34" s="173"/>
      <c r="BN34" s="173"/>
      <c r="BO34" s="173"/>
      <c r="BP34" s="173"/>
      <c r="BQ34" s="173"/>
      <c r="BR34" s="173"/>
      <c r="BS34" s="173"/>
      <c r="BT34" s="173"/>
      <c r="BU34" s="173"/>
      <c r="BV34" s="173"/>
      <c r="BW34" s="173"/>
      <c r="BX34" s="173"/>
      <c r="BY34" s="173"/>
      <c r="BZ34" s="173"/>
      <c r="CA34" s="173"/>
      <c r="CB34" s="173"/>
      <c r="CC34" s="173"/>
      <c r="CD34" s="173"/>
      <c r="CE34" s="173"/>
      <c r="CF34" s="173"/>
      <c r="CG34" s="173"/>
      <c r="CH34" s="173"/>
      <c r="CI34" s="173"/>
      <c r="CJ34" s="173"/>
      <c r="CK34" s="173"/>
      <c r="CL34" s="173"/>
      <c r="CM34" s="173"/>
      <c r="CN34" s="173"/>
      <c r="CO34" s="173"/>
      <c r="CP34" s="173"/>
      <c r="CQ34" s="173"/>
      <c r="CR34" s="173"/>
      <c r="CS34" s="173"/>
      <c r="CT34" s="173"/>
      <c r="CU34" s="173"/>
      <c r="CV34" s="173"/>
      <c r="CW34" s="173"/>
      <c r="CX34" s="173"/>
      <c r="CY34" s="173"/>
      <c r="CZ34" s="173"/>
      <c r="DA34" s="173"/>
      <c r="DB34" s="173"/>
      <c r="DC34" s="173"/>
      <c r="DD34" s="173"/>
    </row>
    <row r="35" spans="1:108" ht="21.75" customHeight="1" x14ac:dyDescent="0.3">
      <c r="A35" s="165" t="s">
        <v>365</v>
      </c>
      <c r="B35" s="166" t="s">
        <v>366</v>
      </c>
      <c r="C35" s="167" t="s">
        <v>368</v>
      </c>
      <c r="D35" s="168" t="s">
        <v>5273</v>
      </c>
      <c r="E35" s="169" t="s">
        <v>5292</v>
      </c>
      <c r="F35" s="170">
        <v>46023</v>
      </c>
      <c r="G35" s="171" t="str">
        <f t="shared" si="0"/>
        <v>19.188.900</v>
      </c>
      <c r="H35" s="174">
        <v>46116</v>
      </c>
      <c r="I35" s="172">
        <f t="shared" si="2"/>
        <v>6396300</v>
      </c>
      <c r="J35" s="168" t="s">
        <v>5274</v>
      </c>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3"/>
      <c r="BS35" s="173"/>
      <c r="BT35" s="173"/>
      <c r="BU35" s="173"/>
      <c r="BV35" s="173"/>
      <c r="BW35" s="173"/>
      <c r="BX35" s="173"/>
      <c r="BY35" s="173"/>
      <c r="BZ35" s="173"/>
      <c r="CA35" s="173"/>
      <c r="CB35" s="173"/>
      <c r="CC35" s="173"/>
      <c r="CD35" s="173"/>
      <c r="CE35" s="173"/>
      <c r="CF35" s="173"/>
      <c r="CG35" s="173"/>
      <c r="CH35" s="173"/>
      <c r="CI35" s="173"/>
      <c r="CJ35" s="173"/>
      <c r="CK35" s="173"/>
      <c r="CL35" s="173"/>
      <c r="CM35" s="173"/>
      <c r="CN35" s="173"/>
      <c r="CO35" s="173"/>
      <c r="CP35" s="173"/>
      <c r="CQ35" s="173"/>
      <c r="CR35" s="173"/>
      <c r="CS35" s="173"/>
      <c r="CT35" s="173"/>
      <c r="CU35" s="173"/>
      <c r="CV35" s="173"/>
      <c r="CW35" s="173"/>
      <c r="CX35" s="173"/>
      <c r="CY35" s="173"/>
      <c r="CZ35" s="173"/>
      <c r="DA35" s="173"/>
      <c r="DB35" s="173"/>
      <c r="DC35" s="173"/>
      <c r="DD35" s="173"/>
    </row>
    <row r="36" spans="1:108" ht="21.75" customHeight="1" x14ac:dyDescent="0.3">
      <c r="A36" s="165" t="s">
        <v>375</v>
      </c>
      <c r="B36" s="166" t="s">
        <v>236</v>
      </c>
      <c r="C36" s="167" t="s">
        <v>376</v>
      </c>
      <c r="D36" s="168" t="s">
        <v>5273</v>
      </c>
      <c r="E36" s="169" t="s">
        <v>5177</v>
      </c>
      <c r="F36" s="170">
        <v>46024</v>
      </c>
      <c r="G36" s="171" t="str">
        <f t="shared" si="0"/>
        <v>15.090.300</v>
      </c>
      <c r="H36" s="174">
        <v>46113</v>
      </c>
      <c r="I36" s="172">
        <f t="shared" si="2"/>
        <v>5030100</v>
      </c>
      <c r="J36" s="168" t="s">
        <v>5274</v>
      </c>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3"/>
      <c r="BQ36" s="173"/>
      <c r="BR36" s="173"/>
      <c r="BS36" s="173"/>
      <c r="BT36" s="173"/>
      <c r="BU36" s="173"/>
      <c r="BV36" s="173"/>
      <c r="BW36" s="173"/>
      <c r="BX36" s="173"/>
      <c r="BY36" s="173"/>
      <c r="BZ36" s="173"/>
      <c r="CA36" s="173"/>
      <c r="CB36" s="173"/>
      <c r="CC36" s="173"/>
      <c r="CD36" s="173"/>
      <c r="CE36" s="173"/>
      <c r="CF36" s="173"/>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row>
    <row r="37" spans="1:108" ht="21.75" customHeight="1" x14ac:dyDescent="0.3">
      <c r="A37" s="165" t="s">
        <v>382</v>
      </c>
      <c r="B37" s="166" t="s">
        <v>384</v>
      </c>
      <c r="C37" s="167" t="s">
        <v>386</v>
      </c>
      <c r="D37" s="168" t="s">
        <v>5273</v>
      </c>
      <c r="E37" s="169" t="s">
        <v>5293</v>
      </c>
      <c r="F37" s="170">
        <v>46024</v>
      </c>
      <c r="G37" s="171">
        <v>8520000</v>
      </c>
      <c r="H37" s="174">
        <v>45748</v>
      </c>
      <c r="I37" s="172">
        <f t="shared" si="2"/>
        <v>2840000</v>
      </c>
      <c r="J37" s="168" t="s">
        <v>5274</v>
      </c>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3"/>
      <c r="BF37" s="173"/>
      <c r="BG37" s="173"/>
      <c r="BH37" s="173"/>
      <c r="BI37" s="173"/>
      <c r="BJ37" s="173"/>
      <c r="BK37" s="173"/>
      <c r="BL37" s="173"/>
      <c r="BM37" s="173"/>
      <c r="BN37" s="173"/>
      <c r="BO37" s="173"/>
      <c r="BP37" s="173"/>
      <c r="BQ37" s="173"/>
      <c r="BR37" s="173"/>
      <c r="BS37" s="173"/>
      <c r="BT37" s="173"/>
      <c r="BU37" s="173"/>
      <c r="BV37" s="173"/>
      <c r="BW37" s="173"/>
      <c r="BX37" s="173"/>
      <c r="BY37" s="173"/>
      <c r="BZ37" s="173"/>
      <c r="CA37" s="173"/>
      <c r="CB37" s="173"/>
      <c r="CC37" s="173"/>
      <c r="CD37" s="173"/>
      <c r="CE37" s="173"/>
      <c r="CF37" s="173"/>
      <c r="CG37" s="173"/>
      <c r="CH37" s="173"/>
      <c r="CI37" s="173"/>
      <c r="CJ37" s="173"/>
      <c r="CK37" s="173"/>
      <c r="CL37" s="173"/>
      <c r="CM37" s="173"/>
      <c r="CN37" s="173"/>
      <c r="CO37" s="173"/>
      <c r="CP37" s="173"/>
      <c r="CQ37" s="173"/>
      <c r="CR37" s="173"/>
      <c r="CS37" s="173"/>
      <c r="CT37" s="173"/>
      <c r="CU37" s="173"/>
      <c r="CV37" s="173"/>
      <c r="CW37" s="173"/>
      <c r="CX37" s="173"/>
      <c r="CY37" s="173"/>
      <c r="CZ37" s="173"/>
      <c r="DA37" s="173"/>
      <c r="DB37" s="173"/>
      <c r="DC37" s="173"/>
      <c r="DD37" s="173"/>
    </row>
    <row r="38" spans="1:108" ht="21.75" customHeight="1" x14ac:dyDescent="0.3">
      <c r="A38" s="165" t="s">
        <v>395</v>
      </c>
      <c r="B38" s="166" t="s">
        <v>396</v>
      </c>
      <c r="C38" s="167" t="s">
        <v>397</v>
      </c>
      <c r="D38" s="168" t="s">
        <v>5273</v>
      </c>
      <c r="E38" s="169" t="s">
        <v>5280</v>
      </c>
      <c r="F38" s="170">
        <v>46024</v>
      </c>
      <c r="G38" s="171" t="str">
        <f t="shared" si="0"/>
        <v>8.520.000</v>
      </c>
      <c r="H38" s="174">
        <v>45748</v>
      </c>
      <c r="I38" s="172">
        <f t="shared" si="2"/>
        <v>2840000</v>
      </c>
      <c r="J38" s="168" t="s">
        <v>5274</v>
      </c>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c r="AY38" s="173"/>
      <c r="AZ38" s="173"/>
      <c r="BA38" s="173"/>
      <c r="BB38" s="173"/>
      <c r="BC38" s="173"/>
      <c r="BD38" s="173"/>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173"/>
      <c r="CD38" s="173"/>
      <c r="CE38" s="173"/>
      <c r="CF38" s="173"/>
      <c r="CG38" s="173"/>
      <c r="CH38" s="173"/>
      <c r="CI38" s="173"/>
      <c r="CJ38" s="173"/>
      <c r="CK38" s="173"/>
      <c r="CL38" s="173"/>
      <c r="CM38" s="173"/>
      <c r="CN38" s="173"/>
      <c r="CO38" s="173"/>
      <c r="CP38" s="173"/>
      <c r="CQ38" s="173"/>
      <c r="CR38" s="173"/>
      <c r="CS38" s="173"/>
      <c r="CT38" s="173"/>
      <c r="CU38" s="173"/>
      <c r="CV38" s="173"/>
      <c r="CW38" s="173"/>
      <c r="CX38" s="173"/>
      <c r="CY38" s="173"/>
      <c r="CZ38" s="173"/>
      <c r="DA38" s="173"/>
      <c r="DB38" s="173"/>
      <c r="DC38" s="173"/>
      <c r="DD38" s="173"/>
    </row>
    <row r="39" spans="1:108" ht="21.75" customHeight="1" x14ac:dyDescent="0.3">
      <c r="A39" s="165" t="s">
        <v>404</v>
      </c>
      <c r="B39" s="166" t="s">
        <v>405</v>
      </c>
      <c r="C39" s="167" t="s">
        <v>407</v>
      </c>
      <c r="D39" s="168" t="s">
        <v>5273</v>
      </c>
      <c r="E39" s="169" t="s">
        <v>5294</v>
      </c>
      <c r="F39" s="170">
        <v>46024</v>
      </c>
      <c r="G39" s="171" t="str">
        <f t="shared" si="0"/>
        <v>7.995.375</v>
      </c>
      <c r="H39" s="174">
        <v>45748</v>
      </c>
      <c r="I39" s="172">
        <f t="shared" si="2"/>
        <v>2665125</v>
      </c>
      <c r="J39" s="168" t="s">
        <v>5274</v>
      </c>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3"/>
      <c r="BA39" s="173"/>
      <c r="BB39" s="173"/>
      <c r="BC39" s="173"/>
      <c r="BD39" s="173"/>
      <c r="BE39" s="173"/>
      <c r="BF39" s="173"/>
      <c r="BG39" s="173"/>
      <c r="BH39" s="173"/>
      <c r="BI39" s="173"/>
      <c r="BJ39" s="173"/>
      <c r="BK39" s="173"/>
      <c r="BL39" s="173"/>
      <c r="BM39" s="173"/>
      <c r="BN39" s="173"/>
      <c r="BO39" s="173"/>
      <c r="BP39" s="173"/>
      <c r="BQ39" s="173"/>
      <c r="BR39" s="173"/>
      <c r="BS39" s="173"/>
      <c r="BT39" s="173"/>
      <c r="BU39" s="173"/>
      <c r="BV39" s="173"/>
      <c r="BW39" s="173"/>
      <c r="BX39" s="173"/>
      <c r="BY39" s="173"/>
      <c r="BZ39" s="173"/>
      <c r="CA39" s="173"/>
      <c r="CB39" s="173"/>
      <c r="CC39" s="173"/>
      <c r="CD39" s="173"/>
      <c r="CE39" s="173"/>
      <c r="CF39" s="173"/>
      <c r="CG39" s="173"/>
      <c r="CH39" s="173"/>
      <c r="CI39" s="173"/>
      <c r="CJ39" s="173"/>
      <c r="CK39" s="173"/>
      <c r="CL39" s="173"/>
      <c r="CM39" s="173"/>
      <c r="CN39" s="173"/>
      <c r="CO39" s="173"/>
      <c r="CP39" s="173"/>
      <c r="CQ39" s="173"/>
      <c r="CR39" s="173"/>
      <c r="CS39" s="173"/>
      <c r="CT39" s="173"/>
      <c r="CU39" s="173"/>
      <c r="CV39" s="173"/>
      <c r="CW39" s="173"/>
      <c r="CX39" s="173"/>
      <c r="CY39" s="173"/>
      <c r="CZ39" s="173"/>
      <c r="DA39" s="173"/>
      <c r="DB39" s="173"/>
      <c r="DC39" s="173"/>
      <c r="DD39" s="173"/>
    </row>
    <row r="40" spans="1:108" ht="21.75" customHeight="1" x14ac:dyDescent="0.3">
      <c r="A40" s="165" t="s">
        <v>413</v>
      </c>
      <c r="B40" s="166" t="s">
        <v>414</v>
      </c>
      <c r="C40" s="167" t="s">
        <v>415</v>
      </c>
      <c r="D40" s="168" t="s">
        <v>5273</v>
      </c>
      <c r="E40" s="169" t="s">
        <v>5280</v>
      </c>
      <c r="F40" s="170">
        <v>46027</v>
      </c>
      <c r="G40" s="171" t="str">
        <f t="shared" si="0"/>
        <v>8.520.000</v>
      </c>
      <c r="H40" s="174">
        <v>46113</v>
      </c>
      <c r="I40" s="172">
        <f t="shared" si="2"/>
        <v>2840000</v>
      </c>
      <c r="J40" s="168" t="s">
        <v>5274</v>
      </c>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3"/>
      <c r="BJ40" s="173"/>
      <c r="BK40" s="173"/>
      <c r="BL40" s="173"/>
      <c r="BM40" s="173"/>
      <c r="BN40" s="173"/>
      <c r="BO40" s="173"/>
      <c r="BP40" s="173"/>
      <c r="BQ40" s="173"/>
      <c r="BR40" s="173"/>
      <c r="BS40" s="173"/>
      <c r="BT40" s="173"/>
      <c r="BU40" s="173"/>
      <c r="BV40" s="173"/>
      <c r="BW40" s="173"/>
      <c r="BX40" s="173"/>
      <c r="BY40" s="173"/>
      <c r="BZ40" s="173"/>
      <c r="CA40" s="173"/>
      <c r="CB40" s="173"/>
      <c r="CC40" s="173"/>
      <c r="CD40" s="173"/>
      <c r="CE40" s="173"/>
      <c r="CF40" s="173"/>
      <c r="CG40" s="173"/>
      <c r="CH40" s="173"/>
      <c r="CI40" s="173"/>
      <c r="CJ40" s="173"/>
      <c r="CK40" s="173"/>
      <c r="CL40" s="173"/>
      <c r="CM40" s="173"/>
      <c r="CN40" s="173"/>
      <c r="CO40" s="173"/>
      <c r="CP40" s="173"/>
      <c r="CQ40" s="173"/>
      <c r="CR40" s="173"/>
      <c r="CS40" s="173"/>
      <c r="CT40" s="173"/>
      <c r="CU40" s="173"/>
      <c r="CV40" s="173"/>
      <c r="CW40" s="173"/>
      <c r="CX40" s="173"/>
      <c r="CY40" s="173"/>
      <c r="CZ40" s="173"/>
      <c r="DA40" s="173"/>
      <c r="DB40" s="173"/>
      <c r="DC40" s="173"/>
      <c r="DD40" s="173"/>
    </row>
    <row r="41" spans="1:108" ht="21.75" customHeight="1" x14ac:dyDescent="0.3">
      <c r="A41" s="165" t="s">
        <v>421</v>
      </c>
      <c r="B41" s="166" t="s">
        <v>423</v>
      </c>
      <c r="C41" s="167" t="s">
        <v>425</v>
      </c>
      <c r="D41" s="168" t="s">
        <v>5273</v>
      </c>
      <c r="E41" s="169" t="s">
        <v>5153</v>
      </c>
      <c r="F41" s="170">
        <v>46027</v>
      </c>
      <c r="G41" s="171" t="str">
        <f t="shared" si="0"/>
        <v>18.000.000</v>
      </c>
      <c r="H41" s="174">
        <v>46116</v>
      </c>
      <c r="I41" s="172">
        <f t="shared" si="2"/>
        <v>6000000</v>
      </c>
      <c r="J41" s="168" t="s">
        <v>5274</v>
      </c>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3"/>
      <c r="BA41" s="173"/>
      <c r="BB41" s="173"/>
      <c r="BC41" s="173"/>
      <c r="BD41" s="173"/>
      <c r="BE41" s="173"/>
      <c r="BF41" s="173"/>
      <c r="BG41" s="173"/>
      <c r="BH41" s="173"/>
      <c r="BI41" s="173"/>
      <c r="BJ41" s="173"/>
      <c r="BK41" s="173"/>
      <c r="BL41" s="173"/>
      <c r="BM41" s="173"/>
      <c r="BN41" s="173"/>
      <c r="BO41" s="173"/>
      <c r="BP41" s="173"/>
      <c r="BQ41" s="173"/>
      <c r="BR41" s="173"/>
      <c r="BS41" s="173"/>
      <c r="BT41" s="173"/>
      <c r="BU41" s="173"/>
      <c r="BV41" s="173"/>
      <c r="BW41" s="173"/>
      <c r="BX41" s="173"/>
      <c r="BY41" s="173"/>
      <c r="BZ41" s="173"/>
      <c r="CA41" s="173"/>
      <c r="CB41" s="173"/>
      <c r="CC41" s="173"/>
      <c r="CD41" s="173"/>
      <c r="CE41" s="173"/>
      <c r="CF41" s="173"/>
      <c r="CG41" s="173"/>
      <c r="CH41" s="173"/>
      <c r="CI41" s="173"/>
      <c r="CJ41" s="173"/>
      <c r="CK41" s="173"/>
      <c r="CL41" s="173"/>
      <c r="CM41" s="173"/>
      <c r="CN41" s="173"/>
      <c r="CO41" s="173"/>
      <c r="CP41" s="173"/>
      <c r="CQ41" s="173"/>
      <c r="CR41" s="173"/>
      <c r="CS41" s="173"/>
      <c r="CT41" s="173"/>
      <c r="CU41" s="173"/>
      <c r="CV41" s="173"/>
      <c r="CW41" s="173"/>
      <c r="CX41" s="173"/>
      <c r="CY41" s="173"/>
      <c r="CZ41" s="173"/>
      <c r="DA41" s="173"/>
      <c r="DB41" s="173"/>
      <c r="DC41" s="173"/>
      <c r="DD41" s="173"/>
    </row>
    <row r="42" spans="1:108" ht="21.75" customHeight="1" x14ac:dyDescent="0.3">
      <c r="A42" s="165" t="s">
        <v>432</v>
      </c>
      <c r="B42" s="166" t="s">
        <v>433</v>
      </c>
      <c r="C42" s="167" t="s">
        <v>435</v>
      </c>
      <c r="D42" s="168" t="s">
        <v>5273</v>
      </c>
      <c r="E42" s="169" t="s">
        <v>5172</v>
      </c>
      <c r="F42" s="170">
        <v>46027</v>
      </c>
      <c r="G42" s="171" t="str">
        <f t="shared" si="0"/>
        <v>7.355.745</v>
      </c>
      <c r="H42" s="174">
        <v>46116</v>
      </c>
      <c r="I42" s="172">
        <f t="shared" si="2"/>
        <v>2451915</v>
      </c>
      <c r="J42" s="168" t="s">
        <v>5274</v>
      </c>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3"/>
      <c r="CL42" s="173"/>
      <c r="CM42" s="173"/>
      <c r="CN42" s="173"/>
      <c r="CO42" s="173"/>
      <c r="CP42" s="173"/>
      <c r="CQ42" s="173"/>
      <c r="CR42" s="173"/>
      <c r="CS42" s="173"/>
      <c r="CT42" s="173"/>
      <c r="CU42" s="173"/>
      <c r="CV42" s="173"/>
      <c r="CW42" s="173"/>
      <c r="CX42" s="173"/>
      <c r="CY42" s="173"/>
      <c r="CZ42" s="173"/>
      <c r="DA42" s="173"/>
      <c r="DB42" s="173"/>
      <c r="DC42" s="173"/>
      <c r="DD42" s="173"/>
    </row>
    <row r="43" spans="1:108" ht="21.75" customHeight="1" x14ac:dyDescent="0.3">
      <c r="A43" s="165" t="s">
        <v>441</v>
      </c>
      <c r="B43" s="166" t="s">
        <v>442</v>
      </c>
      <c r="C43" s="167" t="s">
        <v>443</v>
      </c>
      <c r="D43" s="168" t="s">
        <v>5273</v>
      </c>
      <c r="E43" s="169" t="s">
        <v>5172</v>
      </c>
      <c r="F43" s="170">
        <v>46027</v>
      </c>
      <c r="G43" s="171" t="str">
        <f t="shared" si="0"/>
        <v>7.355.745</v>
      </c>
      <c r="H43" s="174">
        <v>46116</v>
      </c>
      <c r="I43" s="172">
        <f t="shared" si="2"/>
        <v>2451915</v>
      </c>
      <c r="J43" s="168" t="s">
        <v>5274</v>
      </c>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row>
    <row r="44" spans="1:108" ht="21.75" customHeight="1" x14ac:dyDescent="0.3">
      <c r="A44" s="165" t="s">
        <v>449</v>
      </c>
      <c r="B44" s="166" t="s">
        <v>450</v>
      </c>
      <c r="C44" s="167" t="s">
        <v>451</v>
      </c>
      <c r="D44" s="168" t="s">
        <v>5273</v>
      </c>
      <c r="E44" s="169">
        <v>7355745</v>
      </c>
      <c r="F44" s="170">
        <v>46027</v>
      </c>
      <c r="G44" s="171">
        <f t="shared" si="0"/>
        <v>7355745</v>
      </c>
      <c r="H44" s="174">
        <v>46116</v>
      </c>
      <c r="I44" s="172">
        <f t="shared" si="2"/>
        <v>2451915</v>
      </c>
      <c r="J44" s="168" t="s">
        <v>5274</v>
      </c>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row>
    <row r="45" spans="1:108" ht="21.75" customHeight="1" x14ac:dyDescent="0.3">
      <c r="A45" s="165" t="s">
        <v>457</v>
      </c>
      <c r="B45" s="166" t="s">
        <v>458</v>
      </c>
      <c r="C45" s="167" t="s">
        <v>459</v>
      </c>
      <c r="D45" s="168" t="s">
        <v>5273</v>
      </c>
      <c r="E45" s="169" t="s">
        <v>5172</v>
      </c>
      <c r="F45" s="170">
        <v>46027</v>
      </c>
      <c r="G45" s="171" t="str">
        <f t="shared" si="0"/>
        <v>7.355.745</v>
      </c>
      <c r="H45" s="174">
        <v>46116</v>
      </c>
      <c r="I45" s="172">
        <f t="shared" si="2"/>
        <v>2451915</v>
      </c>
      <c r="J45" s="168" t="s">
        <v>5274</v>
      </c>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173"/>
      <c r="BJ45" s="173"/>
      <c r="BK45" s="173"/>
      <c r="BL45" s="173"/>
      <c r="BM45" s="173"/>
      <c r="BN45" s="173"/>
      <c r="BO45" s="173"/>
      <c r="BP45" s="173"/>
      <c r="BQ45" s="173"/>
      <c r="BR45" s="173"/>
      <c r="BS45" s="173"/>
      <c r="BT45" s="173"/>
      <c r="BU45" s="173"/>
      <c r="BV45" s="173"/>
      <c r="BW45" s="173"/>
      <c r="BX45" s="173"/>
      <c r="BY45" s="173"/>
      <c r="BZ45" s="173"/>
      <c r="CA45" s="173"/>
      <c r="CB45" s="173"/>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row>
    <row r="46" spans="1:108" ht="21.75" customHeight="1" x14ac:dyDescent="0.3">
      <c r="A46" s="165" t="s">
        <v>465</v>
      </c>
      <c r="B46" s="166" t="s">
        <v>467</v>
      </c>
      <c r="C46" s="167" t="s">
        <v>468</v>
      </c>
      <c r="D46" s="168" t="s">
        <v>5273</v>
      </c>
      <c r="E46" s="169" t="s">
        <v>5172</v>
      </c>
      <c r="F46" s="170">
        <v>46027</v>
      </c>
      <c r="G46" s="171" t="str">
        <f t="shared" si="0"/>
        <v>7.355.745</v>
      </c>
      <c r="H46" s="174">
        <v>46116</v>
      </c>
      <c r="I46" s="172">
        <f t="shared" si="2"/>
        <v>2451915</v>
      </c>
      <c r="J46" s="168" t="s">
        <v>5274</v>
      </c>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row>
    <row r="47" spans="1:108" ht="21.75" customHeight="1" x14ac:dyDescent="0.3">
      <c r="A47" s="165" t="s">
        <v>474</v>
      </c>
      <c r="B47" s="166" t="s">
        <v>476</v>
      </c>
      <c r="C47" s="167" t="s">
        <v>477</v>
      </c>
      <c r="D47" s="168" t="s">
        <v>5273</v>
      </c>
      <c r="E47" s="169" t="s">
        <v>5295</v>
      </c>
      <c r="F47" s="170">
        <v>46027</v>
      </c>
      <c r="G47" s="171" t="str">
        <f t="shared" si="0"/>
        <v>7.791.000</v>
      </c>
      <c r="H47" s="174">
        <v>46120</v>
      </c>
      <c r="I47" s="172">
        <f t="shared" si="2"/>
        <v>2597000</v>
      </c>
      <c r="J47" s="168" t="s">
        <v>5274</v>
      </c>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row>
    <row r="48" spans="1:108" ht="21.75" customHeight="1" x14ac:dyDescent="0.3">
      <c r="A48" s="165" t="s">
        <v>482</v>
      </c>
      <c r="B48" s="166" t="s">
        <v>483</v>
      </c>
      <c r="C48" s="167" t="s">
        <v>485</v>
      </c>
      <c r="D48" s="168" t="s">
        <v>5273</v>
      </c>
      <c r="E48" s="169" t="s">
        <v>5296</v>
      </c>
      <c r="F48" s="170">
        <v>46027</v>
      </c>
      <c r="G48" s="171" t="str">
        <f t="shared" si="0"/>
        <v>7.407.000</v>
      </c>
      <c r="H48" s="174">
        <v>46117</v>
      </c>
      <c r="I48" s="172">
        <f t="shared" si="2"/>
        <v>2469000</v>
      </c>
      <c r="J48" s="168" t="s">
        <v>5274</v>
      </c>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row>
    <row r="49" spans="1:108" ht="21.75" customHeight="1" x14ac:dyDescent="0.3">
      <c r="A49" s="165" t="s">
        <v>493</v>
      </c>
      <c r="B49" s="166" t="s">
        <v>494</v>
      </c>
      <c r="C49" s="167" t="s">
        <v>496</v>
      </c>
      <c r="D49" s="168" t="s">
        <v>5273</v>
      </c>
      <c r="E49" s="169" t="s">
        <v>5295</v>
      </c>
      <c r="F49" s="170">
        <v>46027</v>
      </c>
      <c r="G49" s="171" t="str">
        <f t="shared" si="0"/>
        <v>7.791.000</v>
      </c>
      <c r="H49" s="174">
        <v>46118</v>
      </c>
      <c r="I49" s="172">
        <f t="shared" si="2"/>
        <v>2597000</v>
      </c>
      <c r="J49" s="168" t="s">
        <v>5274</v>
      </c>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row>
    <row r="50" spans="1:108" ht="21.75" customHeight="1" x14ac:dyDescent="0.3">
      <c r="A50" s="165" t="s">
        <v>502</v>
      </c>
      <c r="B50" s="166" t="s">
        <v>503</v>
      </c>
      <c r="C50" s="167" t="s">
        <v>504</v>
      </c>
      <c r="D50" s="168" t="s">
        <v>5273</v>
      </c>
      <c r="E50" s="169" t="s">
        <v>5168</v>
      </c>
      <c r="F50" s="170">
        <v>46027</v>
      </c>
      <c r="G50" s="171" t="str">
        <f t="shared" si="0"/>
        <v>18.548.928</v>
      </c>
      <c r="H50" s="174">
        <v>46116</v>
      </c>
      <c r="I50" s="172">
        <f t="shared" si="2"/>
        <v>6182976</v>
      </c>
      <c r="J50" s="168" t="s">
        <v>5274</v>
      </c>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c r="BZ50" s="173"/>
      <c r="CA50" s="173"/>
      <c r="CB50" s="173"/>
      <c r="CC50" s="173"/>
      <c r="CD50" s="173"/>
      <c r="CE50" s="173"/>
      <c r="CF50" s="173"/>
      <c r="CG50" s="173"/>
      <c r="CH50" s="173"/>
      <c r="CI50" s="173"/>
      <c r="CJ50" s="173"/>
      <c r="CK50" s="173"/>
      <c r="CL50" s="173"/>
      <c r="CM50" s="173"/>
      <c r="CN50" s="173"/>
      <c r="CO50" s="173"/>
      <c r="CP50" s="173"/>
      <c r="CQ50" s="173"/>
      <c r="CR50" s="173"/>
      <c r="CS50" s="173"/>
      <c r="CT50" s="173"/>
      <c r="CU50" s="173"/>
      <c r="CV50" s="173"/>
      <c r="CW50" s="173"/>
      <c r="CX50" s="173"/>
      <c r="CY50" s="173"/>
      <c r="CZ50" s="173"/>
      <c r="DA50" s="173"/>
      <c r="DB50" s="173"/>
      <c r="DC50" s="173"/>
      <c r="DD50" s="173"/>
    </row>
    <row r="51" spans="1:108" ht="21.75" customHeight="1" x14ac:dyDescent="0.3">
      <c r="A51" s="165" t="s">
        <v>510</v>
      </c>
      <c r="B51" s="166" t="s">
        <v>511</v>
      </c>
      <c r="C51" s="167" t="s">
        <v>512</v>
      </c>
      <c r="D51" s="168" t="s">
        <v>5273</v>
      </c>
      <c r="E51" s="169">
        <v>8520000</v>
      </c>
      <c r="F51" s="170">
        <v>46027</v>
      </c>
      <c r="G51" s="171">
        <f t="shared" si="0"/>
        <v>8520000</v>
      </c>
      <c r="H51" s="174">
        <v>46117</v>
      </c>
      <c r="I51" s="172">
        <f t="shared" si="2"/>
        <v>2840000</v>
      </c>
      <c r="J51" s="168" t="s">
        <v>5274</v>
      </c>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3"/>
      <c r="BR51" s="173"/>
      <c r="BS51" s="173"/>
      <c r="BT51" s="173"/>
      <c r="BU51" s="173"/>
      <c r="BV51" s="173"/>
      <c r="BW51" s="173"/>
      <c r="BX51" s="173"/>
      <c r="BY51" s="173"/>
      <c r="BZ51" s="173"/>
      <c r="CA51" s="173"/>
      <c r="CB51" s="173"/>
      <c r="CC51" s="173"/>
      <c r="CD51" s="173"/>
      <c r="CE51" s="173"/>
      <c r="CF51" s="173"/>
      <c r="CG51" s="173"/>
      <c r="CH51" s="173"/>
      <c r="CI51" s="173"/>
      <c r="CJ51" s="173"/>
      <c r="CK51" s="173"/>
      <c r="CL51" s="173"/>
      <c r="CM51" s="173"/>
      <c r="CN51" s="173"/>
      <c r="CO51" s="173"/>
      <c r="CP51" s="173"/>
      <c r="CQ51" s="173"/>
      <c r="CR51" s="173"/>
      <c r="CS51" s="173"/>
      <c r="CT51" s="173"/>
      <c r="CU51" s="173"/>
      <c r="CV51" s="173"/>
      <c r="CW51" s="173"/>
      <c r="CX51" s="173"/>
      <c r="CY51" s="173"/>
      <c r="CZ51" s="173"/>
      <c r="DA51" s="173"/>
      <c r="DB51" s="173"/>
      <c r="DC51" s="173"/>
      <c r="DD51" s="173"/>
    </row>
    <row r="52" spans="1:108" ht="21.75" customHeight="1" x14ac:dyDescent="0.3">
      <c r="A52" s="165" t="s">
        <v>518</v>
      </c>
      <c r="B52" s="166" t="s">
        <v>519</v>
      </c>
      <c r="C52" s="167" t="s">
        <v>521</v>
      </c>
      <c r="D52" s="168" t="s">
        <v>5273</v>
      </c>
      <c r="E52" s="169" t="s">
        <v>5173</v>
      </c>
      <c r="F52" s="170">
        <v>46027</v>
      </c>
      <c r="G52" s="171" t="str">
        <f t="shared" si="0"/>
        <v>30.180.600</v>
      </c>
      <c r="H52" s="174">
        <v>46117</v>
      </c>
      <c r="I52" s="172">
        <f t="shared" si="2"/>
        <v>10060200</v>
      </c>
      <c r="J52" s="168" t="s">
        <v>5274</v>
      </c>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3"/>
      <c r="BR52" s="173"/>
      <c r="BS52" s="173"/>
      <c r="BT52" s="173"/>
      <c r="BU52" s="173"/>
      <c r="BV52" s="173"/>
      <c r="BW52" s="173"/>
      <c r="BX52" s="173"/>
      <c r="BY52" s="173"/>
      <c r="BZ52" s="173"/>
      <c r="CA52" s="173"/>
      <c r="CB52" s="173"/>
      <c r="CC52" s="173"/>
      <c r="CD52" s="173"/>
      <c r="CE52" s="173"/>
      <c r="CF52" s="173"/>
      <c r="CG52" s="173"/>
      <c r="CH52" s="173"/>
      <c r="CI52" s="173"/>
      <c r="CJ52" s="173"/>
      <c r="CK52" s="173"/>
      <c r="CL52" s="173"/>
      <c r="CM52" s="173"/>
      <c r="CN52" s="173"/>
      <c r="CO52" s="173"/>
      <c r="CP52" s="173"/>
      <c r="CQ52" s="173"/>
      <c r="CR52" s="173"/>
      <c r="CS52" s="173"/>
      <c r="CT52" s="173"/>
      <c r="CU52" s="173"/>
      <c r="CV52" s="173"/>
      <c r="CW52" s="173"/>
      <c r="CX52" s="173"/>
      <c r="CY52" s="173"/>
      <c r="CZ52" s="173"/>
      <c r="DA52" s="173"/>
      <c r="DB52" s="173"/>
      <c r="DC52" s="173"/>
      <c r="DD52" s="173"/>
    </row>
    <row r="53" spans="1:108" ht="21.75" customHeight="1" x14ac:dyDescent="0.3">
      <c r="A53" s="165" t="s">
        <v>530</v>
      </c>
      <c r="B53" s="166" t="s">
        <v>531</v>
      </c>
      <c r="C53" s="167" t="s">
        <v>533</v>
      </c>
      <c r="D53" s="168" t="s">
        <v>5273</v>
      </c>
      <c r="E53" s="169" t="s">
        <v>5176</v>
      </c>
      <c r="F53" s="170">
        <v>46027</v>
      </c>
      <c r="G53" s="171" t="str">
        <f t="shared" si="0"/>
        <v>12.624.000</v>
      </c>
      <c r="H53" s="174">
        <v>46117</v>
      </c>
      <c r="I53" s="172">
        <f t="shared" si="2"/>
        <v>4208000</v>
      </c>
      <c r="J53" s="168" t="s">
        <v>5274</v>
      </c>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73"/>
      <c r="AZ53" s="173"/>
      <c r="BA53" s="173"/>
      <c r="BB53" s="173"/>
      <c r="BC53" s="173"/>
      <c r="BD53" s="173"/>
      <c r="BE53" s="173"/>
      <c r="BF53" s="173"/>
      <c r="BG53" s="173"/>
      <c r="BH53" s="173"/>
      <c r="BI53" s="173"/>
      <c r="BJ53" s="173"/>
      <c r="BK53" s="173"/>
      <c r="BL53" s="173"/>
      <c r="BM53" s="173"/>
      <c r="BN53" s="173"/>
      <c r="BO53" s="173"/>
      <c r="BP53" s="173"/>
      <c r="BQ53" s="173"/>
      <c r="BR53" s="173"/>
      <c r="BS53" s="173"/>
      <c r="BT53" s="173"/>
      <c r="BU53" s="173"/>
      <c r="BV53" s="173"/>
      <c r="BW53" s="173"/>
      <c r="BX53" s="173"/>
      <c r="BY53" s="173"/>
      <c r="BZ53" s="173"/>
      <c r="CA53" s="173"/>
      <c r="CB53" s="173"/>
      <c r="CC53" s="173"/>
      <c r="CD53" s="173"/>
      <c r="CE53" s="173"/>
      <c r="CF53" s="173"/>
      <c r="CG53" s="173"/>
      <c r="CH53" s="173"/>
      <c r="CI53" s="173"/>
      <c r="CJ53" s="173"/>
      <c r="CK53" s="173"/>
      <c r="CL53" s="173"/>
      <c r="CM53" s="173"/>
      <c r="CN53" s="173"/>
      <c r="CO53" s="173"/>
      <c r="CP53" s="173"/>
      <c r="CQ53" s="173"/>
      <c r="CR53" s="173"/>
      <c r="CS53" s="173"/>
      <c r="CT53" s="173"/>
      <c r="CU53" s="173"/>
      <c r="CV53" s="173"/>
      <c r="CW53" s="173"/>
      <c r="CX53" s="173"/>
      <c r="CY53" s="173"/>
      <c r="CZ53" s="173"/>
      <c r="DA53" s="173"/>
      <c r="DB53" s="173"/>
      <c r="DC53" s="173"/>
      <c r="DD53" s="173"/>
    </row>
    <row r="54" spans="1:108" ht="21.75" customHeight="1" x14ac:dyDescent="0.3">
      <c r="A54" s="165" t="s">
        <v>541</v>
      </c>
      <c r="B54" s="166" t="s">
        <v>542</v>
      </c>
      <c r="C54" s="167" t="s">
        <v>544</v>
      </c>
      <c r="D54" s="168" t="s">
        <v>5273</v>
      </c>
      <c r="E54" s="169" t="s">
        <v>5173</v>
      </c>
      <c r="F54" s="170">
        <v>46027</v>
      </c>
      <c r="G54" s="171" t="str">
        <f t="shared" si="0"/>
        <v>30.180.600</v>
      </c>
      <c r="H54" s="174">
        <v>46112</v>
      </c>
      <c r="I54" s="172">
        <f t="shared" si="2"/>
        <v>10060200</v>
      </c>
      <c r="J54" s="168" t="s">
        <v>5274</v>
      </c>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3"/>
      <c r="BE54" s="173"/>
      <c r="BF54" s="173"/>
      <c r="BG54" s="173"/>
      <c r="BH54" s="173"/>
      <c r="BI54" s="173"/>
      <c r="BJ54" s="173"/>
      <c r="BK54" s="173"/>
      <c r="BL54" s="173"/>
      <c r="BM54" s="173"/>
      <c r="BN54" s="173"/>
      <c r="BO54" s="173"/>
      <c r="BP54" s="173"/>
      <c r="BQ54" s="173"/>
      <c r="BR54" s="173"/>
      <c r="BS54" s="173"/>
      <c r="BT54" s="173"/>
      <c r="BU54" s="173"/>
      <c r="BV54" s="173"/>
      <c r="BW54" s="173"/>
      <c r="BX54" s="173"/>
      <c r="BY54" s="173"/>
      <c r="BZ54" s="173"/>
      <c r="CA54" s="173"/>
      <c r="CB54" s="173"/>
      <c r="CC54" s="173"/>
      <c r="CD54" s="173"/>
      <c r="CE54" s="173"/>
      <c r="CF54" s="173"/>
      <c r="CG54" s="173"/>
      <c r="CH54" s="173"/>
      <c r="CI54" s="173"/>
      <c r="CJ54" s="173"/>
      <c r="CK54" s="173"/>
      <c r="CL54" s="173"/>
      <c r="CM54" s="173"/>
      <c r="CN54" s="173"/>
      <c r="CO54" s="173"/>
      <c r="CP54" s="173"/>
      <c r="CQ54" s="173"/>
      <c r="CR54" s="173"/>
      <c r="CS54" s="173"/>
      <c r="CT54" s="173"/>
      <c r="CU54" s="173"/>
      <c r="CV54" s="173"/>
      <c r="CW54" s="173"/>
      <c r="CX54" s="173"/>
      <c r="CY54" s="173"/>
      <c r="CZ54" s="173"/>
      <c r="DA54" s="173"/>
      <c r="DB54" s="173"/>
      <c r="DC54" s="173"/>
      <c r="DD54" s="173"/>
    </row>
    <row r="55" spans="1:108" ht="21.75" customHeight="1" x14ac:dyDescent="0.3">
      <c r="A55" s="165" t="s">
        <v>550</v>
      </c>
      <c r="B55" s="167" t="s">
        <v>551</v>
      </c>
      <c r="C55" s="167" t="s">
        <v>553</v>
      </c>
      <c r="D55" s="168" t="s">
        <v>5273</v>
      </c>
      <c r="E55" s="169" t="s">
        <v>5297</v>
      </c>
      <c r="F55" s="170">
        <v>46027</v>
      </c>
      <c r="G55" s="171" t="str">
        <f t="shared" si="0"/>
        <v>35.210.700</v>
      </c>
      <c r="H55" s="174">
        <v>46112</v>
      </c>
      <c r="I55" s="172">
        <f t="shared" si="2"/>
        <v>11736900</v>
      </c>
      <c r="J55" s="168" t="s">
        <v>5274</v>
      </c>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3"/>
      <c r="BA55" s="173"/>
      <c r="BB55" s="173"/>
      <c r="BC55" s="173"/>
      <c r="BD55" s="173"/>
      <c r="BE55" s="173"/>
      <c r="BF55" s="173"/>
      <c r="BG55" s="173"/>
      <c r="BH55" s="173"/>
      <c r="BI55" s="173"/>
      <c r="BJ55" s="173"/>
      <c r="BK55" s="173"/>
      <c r="BL55" s="173"/>
      <c r="BM55" s="173"/>
      <c r="BN55" s="173"/>
      <c r="BO55" s="173"/>
      <c r="BP55" s="173"/>
      <c r="BQ55" s="173"/>
      <c r="BR55" s="173"/>
      <c r="BS55" s="173"/>
      <c r="BT55" s="173"/>
      <c r="BU55" s="173"/>
      <c r="BV55" s="173"/>
      <c r="BW55" s="173"/>
      <c r="BX55" s="173"/>
      <c r="BY55" s="173"/>
      <c r="BZ55" s="173"/>
      <c r="CA55" s="173"/>
      <c r="CB55" s="173"/>
      <c r="CC55" s="173"/>
      <c r="CD55" s="173"/>
      <c r="CE55" s="173"/>
      <c r="CF55" s="173"/>
      <c r="CG55" s="173"/>
      <c r="CH55" s="173"/>
      <c r="CI55" s="173"/>
      <c r="CJ55" s="173"/>
      <c r="CK55" s="173"/>
      <c r="CL55" s="173"/>
      <c r="CM55" s="173"/>
      <c r="CN55" s="173"/>
      <c r="CO55" s="173"/>
      <c r="CP55" s="173"/>
      <c r="CQ55" s="173"/>
      <c r="CR55" s="173"/>
      <c r="CS55" s="173"/>
      <c r="CT55" s="173"/>
      <c r="CU55" s="173"/>
      <c r="CV55" s="173"/>
      <c r="CW55" s="173"/>
      <c r="CX55" s="173"/>
      <c r="CY55" s="173"/>
      <c r="CZ55" s="173"/>
      <c r="DA55" s="173"/>
      <c r="DB55" s="173"/>
      <c r="DC55" s="173"/>
      <c r="DD55" s="173"/>
    </row>
    <row r="56" spans="1:108" ht="21.75" customHeight="1" x14ac:dyDescent="0.3">
      <c r="A56" s="165" t="s">
        <v>559</v>
      </c>
      <c r="B56" s="167" t="s">
        <v>560</v>
      </c>
      <c r="C56" s="167" t="s">
        <v>561</v>
      </c>
      <c r="D56" s="168" t="s">
        <v>5273</v>
      </c>
      <c r="E56" s="169" t="s">
        <v>5177</v>
      </c>
      <c r="F56" s="170">
        <v>46028</v>
      </c>
      <c r="G56" s="171" t="str">
        <f t="shared" si="0"/>
        <v>15.090.300</v>
      </c>
      <c r="H56" s="174">
        <v>46112</v>
      </c>
      <c r="I56" s="172">
        <f t="shared" si="2"/>
        <v>5030100</v>
      </c>
      <c r="J56" s="168" t="s">
        <v>5274</v>
      </c>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3"/>
      <c r="BY56" s="173"/>
      <c r="BZ56" s="173"/>
      <c r="CA56" s="173"/>
      <c r="CB56" s="173"/>
      <c r="CC56" s="173"/>
      <c r="CD56" s="173"/>
      <c r="CE56" s="173"/>
      <c r="CF56" s="173"/>
      <c r="CG56" s="173"/>
      <c r="CH56" s="173"/>
      <c r="CI56" s="173"/>
      <c r="CJ56" s="173"/>
      <c r="CK56" s="173"/>
      <c r="CL56" s="173"/>
      <c r="CM56" s="173"/>
      <c r="CN56" s="173"/>
      <c r="CO56" s="173"/>
      <c r="CP56" s="173"/>
      <c r="CQ56" s="173"/>
      <c r="CR56" s="173"/>
      <c r="CS56" s="173"/>
      <c r="CT56" s="173"/>
      <c r="CU56" s="173"/>
      <c r="CV56" s="173"/>
      <c r="CW56" s="173"/>
      <c r="CX56" s="173"/>
      <c r="CY56" s="173"/>
      <c r="CZ56" s="173"/>
      <c r="DA56" s="173"/>
      <c r="DB56" s="173"/>
      <c r="DC56" s="173"/>
      <c r="DD56" s="173"/>
    </row>
    <row r="57" spans="1:108" ht="21.75" customHeight="1" x14ac:dyDescent="0.3">
      <c r="A57" s="165" t="s">
        <v>567</v>
      </c>
      <c r="B57" s="167" t="s">
        <v>560</v>
      </c>
      <c r="C57" s="167" t="s">
        <v>568</v>
      </c>
      <c r="D57" s="168" t="s">
        <v>5273</v>
      </c>
      <c r="E57" s="169" t="s">
        <v>5179</v>
      </c>
      <c r="F57" s="170">
        <v>46028</v>
      </c>
      <c r="G57" s="171" t="str">
        <f t="shared" si="0"/>
        <v>25.150.500</v>
      </c>
      <c r="H57" s="174">
        <v>46112</v>
      </c>
      <c r="I57" s="172">
        <f t="shared" si="2"/>
        <v>8383500</v>
      </c>
      <c r="J57" s="168" t="s">
        <v>5274</v>
      </c>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3"/>
      <c r="BC57" s="173"/>
      <c r="BD57" s="173"/>
      <c r="BE57" s="173"/>
      <c r="BF57" s="173"/>
      <c r="BG57" s="173"/>
      <c r="BH57" s="173"/>
      <c r="BI57" s="173"/>
      <c r="BJ57" s="173"/>
      <c r="BK57" s="173"/>
      <c r="BL57" s="173"/>
      <c r="BM57" s="173"/>
      <c r="BN57" s="173"/>
      <c r="BO57" s="173"/>
      <c r="BP57" s="173"/>
      <c r="BQ57" s="173"/>
      <c r="BR57" s="173"/>
      <c r="BS57" s="173"/>
      <c r="BT57" s="173"/>
      <c r="BU57" s="173"/>
      <c r="BV57" s="173"/>
      <c r="BW57" s="173"/>
      <c r="BX57" s="173"/>
      <c r="BY57" s="173"/>
      <c r="BZ57" s="173"/>
      <c r="CA57" s="173"/>
      <c r="CB57" s="173"/>
      <c r="CC57" s="173"/>
      <c r="CD57" s="173"/>
      <c r="CE57" s="173"/>
      <c r="CF57" s="173"/>
      <c r="CG57" s="173"/>
      <c r="CH57" s="173"/>
      <c r="CI57" s="173"/>
      <c r="CJ57" s="173"/>
      <c r="CK57" s="173"/>
      <c r="CL57" s="173"/>
      <c r="CM57" s="173"/>
      <c r="CN57" s="173"/>
      <c r="CO57" s="173"/>
      <c r="CP57" s="173"/>
      <c r="CQ57" s="173"/>
      <c r="CR57" s="173"/>
      <c r="CS57" s="173"/>
      <c r="CT57" s="173"/>
      <c r="CU57" s="173"/>
      <c r="CV57" s="173"/>
      <c r="CW57" s="173"/>
      <c r="CX57" s="173"/>
      <c r="CY57" s="173"/>
      <c r="CZ57" s="173"/>
      <c r="DA57" s="173"/>
      <c r="DB57" s="173"/>
      <c r="DC57" s="173"/>
      <c r="DD57" s="173"/>
    </row>
    <row r="58" spans="1:108" ht="21.75" customHeight="1" x14ac:dyDescent="0.3">
      <c r="A58" s="165" t="s">
        <v>575</v>
      </c>
      <c r="B58" s="167" t="s">
        <v>576</v>
      </c>
      <c r="C58" s="167" t="s">
        <v>577</v>
      </c>
      <c r="D58" s="168" t="s">
        <v>5273</v>
      </c>
      <c r="E58" s="169" t="s">
        <v>5298</v>
      </c>
      <c r="F58" s="170">
        <v>46028</v>
      </c>
      <c r="G58" s="171" t="str">
        <f t="shared" si="0"/>
        <v>15.990.000</v>
      </c>
      <c r="H58" s="174">
        <v>46118</v>
      </c>
      <c r="I58" s="172">
        <f t="shared" si="2"/>
        <v>5330000</v>
      </c>
      <c r="J58" s="168" t="s">
        <v>5274</v>
      </c>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3"/>
      <c r="BR58" s="173"/>
      <c r="BS58" s="173"/>
      <c r="BT58" s="173"/>
      <c r="BU58" s="173"/>
      <c r="BV58" s="173"/>
      <c r="BW58" s="173"/>
      <c r="BX58" s="173"/>
      <c r="BY58" s="173"/>
      <c r="BZ58" s="173"/>
      <c r="CA58" s="173"/>
      <c r="CB58" s="173"/>
      <c r="CC58" s="173"/>
      <c r="CD58" s="173"/>
      <c r="CE58" s="173"/>
      <c r="CF58" s="173"/>
      <c r="CG58" s="173"/>
      <c r="CH58" s="173"/>
      <c r="CI58" s="173"/>
      <c r="CJ58" s="173"/>
      <c r="CK58" s="173"/>
      <c r="CL58" s="173"/>
      <c r="CM58" s="173"/>
      <c r="CN58" s="173"/>
      <c r="CO58" s="173"/>
      <c r="CP58" s="173"/>
      <c r="CQ58" s="173"/>
      <c r="CR58" s="173"/>
      <c r="CS58" s="173"/>
      <c r="CT58" s="173"/>
      <c r="CU58" s="173"/>
      <c r="CV58" s="173"/>
      <c r="CW58" s="173"/>
      <c r="CX58" s="173"/>
      <c r="CY58" s="173"/>
      <c r="CZ58" s="173"/>
      <c r="DA58" s="173"/>
      <c r="DB58" s="173"/>
      <c r="DC58" s="173"/>
      <c r="DD58" s="173"/>
    </row>
    <row r="59" spans="1:108" ht="21.75" customHeight="1" x14ac:dyDescent="0.3">
      <c r="A59" s="165" t="s">
        <v>584</v>
      </c>
      <c r="B59" s="167" t="s">
        <v>585</v>
      </c>
      <c r="C59" s="167" t="s">
        <v>586</v>
      </c>
      <c r="D59" s="168" t="s">
        <v>5273</v>
      </c>
      <c r="E59" s="169" t="s">
        <v>5298</v>
      </c>
      <c r="F59" s="170">
        <v>46028</v>
      </c>
      <c r="G59" s="171" t="str">
        <f t="shared" si="0"/>
        <v>15.990.000</v>
      </c>
      <c r="H59" s="174">
        <v>46120</v>
      </c>
      <c r="I59" s="172">
        <f t="shared" si="2"/>
        <v>5330000</v>
      </c>
      <c r="J59" s="168" t="s">
        <v>5274</v>
      </c>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3"/>
      <c r="BR59" s="173"/>
      <c r="BS59" s="173"/>
      <c r="BT59" s="173"/>
      <c r="BU59" s="173"/>
      <c r="BV59" s="173"/>
      <c r="BW59" s="173"/>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3"/>
      <c r="CY59" s="173"/>
      <c r="CZ59" s="173"/>
      <c r="DA59" s="173"/>
      <c r="DB59" s="173"/>
      <c r="DC59" s="173"/>
      <c r="DD59" s="173"/>
    </row>
    <row r="60" spans="1:108" ht="21.75" customHeight="1" x14ac:dyDescent="0.3">
      <c r="A60" s="165" t="s">
        <v>592</v>
      </c>
      <c r="B60" s="167" t="s">
        <v>594</v>
      </c>
      <c r="C60" s="167" t="s">
        <v>595</v>
      </c>
      <c r="D60" s="168" t="s">
        <v>5273</v>
      </c>
      <c r="E60" s="169">
        <v>7355745</v>
      </c>
      <c r="F60" s="170">
        <v>46028</v>
      </c>
      <c r="G60" s="171">
        <f t="shared" si="0"/>
        <v>7355745</v>
      </c>
      <c r="H60" s="174">
        <v>46118</v>
      </c>
      <c r="I60" s="172">
        <f t="shared" si="2"/>
        <v>2451915</v>
      </c>
      <c r="J60" s="168" t="s">
        <v>5274</v>
      </c>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3"/>
      <c r="CC60" s="173"/>
      <c r="CD60" s="173"/>
      <c r="CE60" s="173"/>
      <c r="CF60" s="173"/>
      <c r="CG60" s="173"/>
      <c r="CH60" s="173"/>
      <c r="CI60" s="173"/>
      <c r="CJ60" s="173"/>
      <c r="CK60" s="173"/>
      <c r="CL60" s="173"/>
      <c r="CM60" s="173"/>
      <c r="CN60" s="173"/>
      <c r="CO60" s="173"/>
      <c r="CP60" s="173"/>
      <c r="CQ60" s="173"/>
      <c r="CR60" s="173"/>
      <c r="CS60" s="173"/>
      <c r="CT60" s="173"/>
      <c r="CU60" s="173"/>
      <c r="CV60" s="173"/>
      <c r="CW60" s="173"/>
      <c r="CX60" s="173"/>
      <c r="CY60" s="173"/>
      <c r="CZ60" s="173"/>
      <c r="DA60" s="173"/>
      <c r="DB60" s="173"/>
      <c r="DC60" s="173"/>
      <c r="DD60" s="173"/>
    </row>
    <row r="61" spans="1:108" ht="21.75" customHeight="1" x14ac:dyDescent="0.3">
      <c r="A61" s="165" t="s">
        <v>601</v>
      </c>
      <c r="B61" s="167" t="s">
        <v>603</v>
      </c>
      <c r="C61" s="167" t="s">
        <v>605</v>
      </c>
      <c r="D61" s="168" t="s">
        <v>5273</v>
      </c>
      <c r="E61" s="169" t="s">
        <v>5278</v>
      </c>
      <c r="F61" s="170">
        <v>46028</v>
      </c>
      <c r="G61" s="171" t="str">
        <f t="shared" si="0"/>
        <v>11.833.155</v>
      </c>
      <c r="H61" s="174">
        <v>46117</v>
      </c>
      <c r="I61" s="172">
        <f t="shared" si="2"/>
        <v>3944385</v>
      </c>
      <c r="J61" s="168" t="s">
        <v>5274</v>
      </c>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3"/>
      <c r="CC61" s="173"/>
      <c r="CD61" s="173"/>
      <c r="CE61" s="173"/>
      <c r="CF61" s="173"/>
      <c r="CG61" s="173"/>
      <c r="CH61" s="173"/>
      <c r="CI61" s="173"/>
      <c r="CJ61" s="173"/>
      <c r="CK61" s="173"/>
      <c r="CL61" s="173"/>
      <c r="CM61" s="173"/>
      <c r="CN61" s="173"/>
      <c r="CO61" s="173"/>
      <c r="CP61" s="173"/>
      <c r="CQ61" s="173"/>
      <c r="CR61" s="173"/>
      <c r="CS61" s="173"/>
      <c r="CT61" s="173"/>
      <c r="CU61" s="173"/>
      <c r="CV61" s="173"/>
      <c r="CW61" s="173"/>
      <c r="CX61" s="173"/>
      <c r="CY61" s="173"/>
      <c r="CZ61" s="173"/>
      <c r="DA61" s="173"/>
      <c r="DB61" s="173"/>
      <c r="DC61" s="173"/>
      <c r="DD61" s="173"/>
    </row>
    <row r="62" spans="1:108" ht="21.75" customHeight="1" x14ac:dyDescent="0.3">
      <c r="A62" s="165" t="s">
        <v>613</v>
      </c>
      <c r="B62" s="167" t="s">
        <v>614</v>
      </c>
      <c r="C62" s="167" t="s">
        <v>615</v>
      </c>
      <c r="D62" s="168" t="s">
        <v>5273</v>
      </c>
      <c r="E62" s="169" t="s">
        <v>5172</v>
      </c>
      <c r="F62" s="170">
        <v>46028</v>
      </c>
      <c r="G62" s="171" t="str">
        <f t="shared" si="0"/>
        <v>7.355.745</v>
      </c>
      <c r="H62" s="174">
        <v>46118</v>
      </c>
      <c r="I62" s="172">
        <f t="shared" si="2"/>
        <v>2451915</v>
      </c>
      <c r="J62" s="168" t="s">
        <v>5274</v>
      </c>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c r="BZ62" s="173"/>
      <c r="CA62" s="173"/>
      <c r="CB62" s="173"/>
      <c r="CC62" s="173"/>
      <c r="CD62" s="173"/>
      <c r="CE62" s="173"/>
      <c r="CF62" s="173"/>
      <c r="CG62" s="173"/>
      <c r="CH62" s="173"/>
      <c r="CI62" s="173"/>
      <c r="CJ62" s="173"/>
      <c r="CK62" s="173"/>
      <c r="CL62" s="173"/>
      <c r="CM62" s="173"/>
      <c r="CN62" s="173"/>
      <c r="CO62" s="173"/>
      <c r="CP62" s="173"/>
      <c r="CQ62" s="173"/>
      <c r="CR62" s="173"/>
      <c r="CS62" s="173"/>
      <c r="CT62" s="173"/>
      <c r="CU62" s="173"/>
      <c r="CV62" s="173"/>
      <c r="CW62" s="173"/>
      <c r="CX62" s="173"/>
      <c r="CY62" s="173"/>
      <c r="CZ62" s="173"/>
      <c r="DA62" s="173"/>
      <c r="DB62" s="173"/>
      <c r="DC62" s="173"/>
      <c r="DD62" s="173"/>
    </row>
    <row r="63" spans="1:108" ht="21.75" customHeight="1" x14ac:dyDescent="0.3">
      <c r="A63" s="165" t="s">
        <v>621</v>
      </c>
      <c r="B63" s="167" t="s">
        <v>623</v>
      </c>
      <c r="C63" s="167" t="s">
        <v>624</v>
      </c>
      <c r="D63" s="168" t="s">
        <v>5273</v>
      </c>
      <c r="E63" s="169" t="s">
        <v>5172</v>
      </c>
      <c r="F63" s="170">
        <v>46028</v>
      </c>
      <c r="G63" s="171" t="str">
        <f t="shared" si="0"/>
        <v>7.355.745</v>
      </c>
      <c r="H63" s="174">
        <v>46118</v>
      </c>
      <c r="I63" s="172">
        <f t="shared" si="2"/>
        <v>2451915</v>
      </c>
      <c r="J63" s="168" t="s">
        <v>5274</v>
      </c>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73"/>
      <c r="CA63" s="173"/>
      <c r="CB63" s="173"/>
      <c r="CC63" s="173"/>
      <c r="CD63" s="173"/>
      <c r="CE63" s="173"/>
      <c r="CF63" s="173"/>
      <c r="CG63" s="173"/>
      <c r="CH63" s="173"/>
      <c r="CI63" s="173"/>
      <c r="CJ63" s="173"/>
      <c r="CK63" s="173"/>
      <c r="CL63" s="173"/>
      <c r="CM63" s="173"/>
      <c r="CN63" s="173"/>
      <c r="CO63" s="173"/>
      <c r="CP63" s="173"/>
      <c r="CQ63" s="173"/>
      <c r="CR63" s="173"/>
      <c r="CS63" s="173"/>
      <c r="CT63" s="173"/>
      <c r="CU63" s="173"/>
      <c r="CV63" s="173"/>
      <c r="CW63" s="173"/>
      <c r="CX63" s="173"/>
      <c r="CY63" s="173"/>
      <c r="CZ63" s="173"/>
      <c r="DA63" s="173"/>
      <c r="DB63" s="173"/>
      <c r="DC63" s="173"/>
      <c r="DD63" s="173"/>
    </row>
    <row r="64" spans="1:108" ht="21.75" customHeight="1" x14ac:dyDescent="0.3">
      <c r="A64" s="165" t="s">
        <v>631</v>
      </c>
      <c r="B64" s="167" t="s">
        <v>632</v>
      </c>
      <c r="C64" s="167" t="s">
        <v>633</v>
      </c>
      <c r="D64" s="168" t="s">
        <v>5273</v>
      </c>
      <c r="E64" s="169" t="s">
        <v>5172</v>
      </c>
      <c r="F64" s="170">
        <v>46028</v>
      </c>
      <c r="G64" s="171" t="str">
        <f t="shared" si="0"/>
        <v>7.355.745</v>
      </c>
      <c r="H64" s="174">
        <v>46118</v>
      </c>
      <c r="I64" s="172">
        <f t="shared" ref="I64:I85" si="3">+G64/3</f>
        <v>2451915</v>
      </c>
      <c r="J64" s="168" t="s">
        <v>5274</v>
      </c>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c r="BZ64" s="173"/>
      <c r="CA64" s="173"/>
      <c r="CB64" s="173"/>
      <c r="CC64" s="173"/>
      <c r="CD64" s="173"/>
      <c r="CE64" s="173"/>
      <c r="CF64" s="173"/>
      <c r="CG64" s="173"/>
      <c r="CH64" s="173"/>
      <c r="CI64" s="173"/>
      <c r="CJ64" s="173"/>
      <c r="CK64" s="173"/>
      <c r="CL64" s="173"/>
      <c r="CM64" s="173"/>
      <c r="CN64" s="173"/>
      <c r="CO64" s="173"/>
      <c r="CP64" s="173"/>
      <c r="CQ64" s="173"/>
      <c r="CR64" s="173"/>
      <c r="CS64" s="173"/>
      <c r="CT64" s="173"/>
      <c r="CU64" s="173"/>
      <c r="CV64" s="173"/>
      <c r="CW64" s="173"/>
      <c r="CX64" s="173"/>
      <c r="CY64" s="173"/>
      <c r="CZ64" s="173"/>
      <c r="DA64" s="173"/>
      <c r="DB64" s="173"/>
      <c r="DC64" s="173"/>
      <c r="DD64" s="173"/>
    </row>
    <row r="65" spans="1:108" ht="21.75" customHeight="1" x14ac:dyDescent="0.3">
      <c r="A65" s="165" t="s">
        <v>639</v>
      </c>
      <c r="B65" s="167" t="s">
        <v>4679</v>
      </c>
      <c r="C65" s="167" t="s">
        <v>4681</v>
      </c>
      <c r="D65" s="168" t="s">
        <v>5273</v>
      </c>
      <c r="E65" s="169" t="s">
        <v>5172</v>
      </c>
      <c r="F65" s="170">
        <v>46029</v>
      </c>
      <c r="G65" s="171" t="str">
        <f t="shared" si="0"/>
        <v>7.355.745</v>
      </c>
      <c r="H65" s="174">
        <v>46119</v>
      </c>
      <c r="I65" s="172">
        <f t="shared" si="3"/>
        <v>2451915</v>
      </c>
      <c r="J65" s="168" t="s">
        <v>5274</v>
      </c>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3"/>
      <c r="BR65" s="173"/>
      <c r="BS65" s="173"/>
      <c r="BT65" s="173"/>
      <c r="BU65" s="173"/>
      <c r="BV65" s="173"/>
      <c r="BW65" s="173"/>
      <c r="BX65" s="173"/>
      <c r="BY65" s="173"/>
      <c r="BZ65" s="173"/>
      <c r="CA65" s="173"/>
      <c r="CB65" s="173"/>
      <c r="CC65" s="173"/>
      <c r="CD65" s="173"/>
      <c r="CE65" s="173"/>
      <c r="CF65" s="173"/>
      <c r="CG65" s="173"/>
      <c r="CH65" s="173"/>
      <c r="CI65" s="173"/>
      <c r="CJ65" s="173"/>
      <c r="CK65" s="173"/>
      <c r="CL65" s="173"/>
      <c r="CM65" s="173"/>
      <c r="CN65" s="173"/>
      <c r="CO65" s="173"/>
      <c r="CP65" s="173"/>
      <c r="CQ65" s="173"/>
      <c r="CR65" s="173"/>
      <c r="CS65" s="173"/>
      <c r="CT65" s="173"/>
      <c r="CU65" s="173"/>
      <c r="CV65" s="173"/>
      <c r="CW65" s="173"/>
      <c r="CX65" s="173"/>
      <c r="CY65" s="173"/>
      <c r="CZ65" s="173"/>
      <c r="DA65" s="173"/>
      <c r="DB65" s="173"/>
      <c r="DC65" s="173"/>
      <c r="DD65" s="173"/>
    </row>
    <row r="66" spans="1:108" ht="21.75" customHeight="1" x14ac:dyDescent="0.3">
      <c r="A66" s="165" t="s">
        <v>641</v>
      </c>
      <c r="B66" s="167" t="s">
        <v>642</v>
      </c>
      <c r="C66" s="167" t="s">
        <v>644</v>
      </c>
      <c r="D66" s="168" t="s">
        <v>5273</v>
      </c>
      <c r="E66" s="169" t="s">
        <v>5299</v>
      </c>
      <c r="F66" s="170">
        <v>46029</v>
      </c>
      <c r="G66" s="171" t="str">
        <f t="shared" si="0"/>
        <v>13.572.000</v>
      </c>
      <c r="H66" s="174">
        <v>46119</v>
      </c>
      <c r="I66" s="172">
        <f t="shared" si="3"/>
        <v>4524000</v>
      </c>
      <c r="J66" s="168" t="s">
        <v>5274</v>
      </c>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c r="BZ66" s="173"/>
      <c r="CA66" s="173"/>
      <c r="CB66" s="173"/>
      <c r="CC66" s="173"/>
      <c r="CD66" s="173"/>
      <c r="CE66" s="173"/>
      <c r="CF66" s="173"/>
      <c r="CG66" s="173"/>
      <c r="CH66" s="173"/>
      <c r="CI66" s="173"/>
      <c r="CJ66" s="173"/>
      <c r="CK66" s="173"/>
      <c r="CL66" s="173"/>
      <c r="CM66" s="173"/>
      <c r="CN66" s="173"/>
      <c r="CO66" s="173"/>
      <c r="CP66" s="173"/>
      <c r="CQ66" s="173"/>
      <c r="CR66" s="173"/>
      <c r="CS66" s="173"/>
      <c r="CT66" s="173"/>
      <c r="CU66" s="173"/>
      <c r="CV66" s="173"/>
      <c r="CW66" s="173"/>
      <c r="CX66" s="173"/>
      <c r="CY66" s="173"/>
      <c r="CZ66" s="173"/>
      <c r="DA66" s="173"/>
      <c r="DB66" s="173"/>
      <c r="DC66" s="173"/>
      <c r="DD66" s="173"/>
    </row>
    <row r="67" spans="1:108" ht="21.75" customHeight="1" x14ac:dyDescent="0.3">
      <c r="A67" s="165" t="s">
        <v>651</v>
      </c>
      <c r="B67" s="167" t="s">
        <v>652</v>
      </c>
      <c r="C67" s="167" t="s">
        <v>654</v>
      </c>
      <c r="D67" s="168" t="s">
        <v>5273</v>
      </c>
      <c r="E67" s="169" t="s">
        <v>5175</v>
      </c>
      <c r="F67" s="170">
        <v>46029</v>
      </c>
      <c r="G67" s="171" t="str">
        <f t="shared" si="0"/>
        <v>11.513.340</v>
      </c>
      <c r="H67" s="174">
        <v>46112</v>
      </c>
      <c r="I67" s="172">
        <f t="shared" si="3"/>
        <v>3837780</v>
      </c>
      <c r="J67" s="168" t="s">
        <v>5274</v>
      </c>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3"/>
      <c r="BY67" s="173"/>
      <c r="BZ67" s="173"/>
      <c r="CA67" s="173"/>
      <c r="CB67" s="173"/>
      <c r="CC67" s="173"/>
      <c r="CD67" s="173"/>
      <c r="CE67" s="173"/>
      <c r="CF67" s="173"/>
      <c r="CG67" s="173"/>
      <c r="CH67" s="173"/>
      <c r="CI67" s="173"/>
      <c r="CJ67" s="173"/>
      <c r="CK67" s="173"/>
      <c r="CL67" s="173"/>
      <c r="CM67" s="173"/>
      <c r="CN67" s="173"/>
      <c r="CO67" s="173"/>
      <c r="CP67" s="173"/>
      <c r="CQ67" s="173"/>
      <c r="CR67" s="173"/>
      <c r="CS67" s="173"/>
      <c r="CT67" s="173"/>
      <c r="CU67" s="173"/>
      <c r="CV67" s="173"/>
      <c r="CW67" s="173"/>
      <c r="CX67" s="173"/>
      <c r="CY67" s="173"/>
      <c r="CZ67" s="173"/>
      <c r="DA67" s="173"/>
      <c r="DB67" s="173"/>
      <c r="DC67" s="173"/>
      <c r="DD67" s="173"/>
    </row>
    <row r="68" spans="1:108" ht="21.75" customHeight="1" x14ac:dyDescent="0.3">
      <c r="A68" s="165" t="s">
        <v>660</v>
      </c>
      <c r="B68" s="167" t="s">
        <v>661</v>
      </c>
      <c r="C68" s="167" t="s">
        <v>663</v>
      </c>
      <c r="D68" s="168" t="s">
        <v>5273</v>
      </c>
      <c r="E68" s="169" t="s">
        <v>5300</v>
      </c>
      <c r="F68" s="170">
        <v>46029</v>
      </c>
      <c r="G68" s="171" t="str">
        <f t="shared" si="0"/>
        <v>16.500.000</v>
      </c>
      <c r="H68" s="174">
        <v>46112</v>
      </c>
      <c r="I68" s="172">
        <f t="shared" si="3"/>
        <v>5500000</v>
      </c>
      <c r="J68" s="168" t="s">
        <v>5274</v>
      </c>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3"/>
      <c r="CC68" s="173"/>
      <c r="CD68" s="173"/>
      <c r="CE68" s="173"/>
      <c r="CF68" s="173"/>
      <c r="CG68" s="173"/>
      <c r="CH68" s="173"/>
      <c r="CI68" s="173"/>
      <c r="CJ68" s="173"/>
      <c r="CK68" s="173"/>
      <c r="CL68" s="173"/>
      <c r="CM68" s="173"/>
      <c r="CN68" s="173"/>
      <c r="CO68" s="173"/>
      <c r="CP68" s="173"/>
      <c r="CQ68" s="173"/>
      <c r="CR68" s="173"/>
      <c r="CS68" s="173"/>
      <c r="CT68" s="173"/>
      <c r="CU68" s="173"/>
      <c r="CV68" s="173"/>
      <c r="CW68" s="173"/>
      <c r="CX68" s="173"/>
      <c r="CY68" s="173"/>
      <c r="CZ68" s="173"/>
      <c r="DA68" s="173"/>
      <c r="DB68" s="173"/>
      <c r="DC68" s="173"/>
      <c r="DD68" s="173"/>
    </row>
    <row r="69" spans="1:108" ht="21.75" customHeight="1" x14ac:dyDescent="0.3">
      <c r="A69" s="165" t="s">
        <v>669</v>
      </c>
      <c r="B69" s="167" t="s">
        <v>671</v>
      </c>
      <c r="C69" s="167" t="s">
        <v>673</v>
      </c>
      <c r="D69" s="168" t="s">
        <v>5273</v>
      </c>
      <c r="E69" s="169" t="s">
        <v>5292</v>
      </c>
      <c r="F69" s="170">
        <v>46030</v>
      </c>
      <c r="G69" s="171" t="str">
        <f t="shared" si="0"/>
        <v>19.188.900</v>
      </c>
      <c r="H69" s="174">
        <v>46120</v>
      </c>
      <c r="I69" s="172">
        <f t="shared" si="3"/>
        <v>6396300</v>
      </c>
      <c r="J69" s="168" t="s">
        <v>5274</v>
      </c>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3"/>
      <c r="AZ69" s="173"/>
      <c r="BA69" s="173"/>
      <c r="BB69" s="173"/>
      <c r="BC69" s="173"/>
      <c r="BD69" s="173"/>
      <c r="BE69" s="173"/>
      <c r="BF69" s="173"/>
      <c r="BG69" s="173"/>
      <c r="BH69" s="173"/>
      <c r="BI69" s="173"/>
      <c r="BJ69" s="173"/>
      <c r="BK69" s="173"/>
      <c r="BL69" s="173"/>
      <c r="BM69" s="173"/>
      <c r="BN69" s="173"/>
      <c r="BO69" s="173"/>
      <c r="BP69" s="173"/>
      <c r="BQ69" s="173"/>
      <c r="BR69" s="173"/>
      <c r="BS69" s="173"/>
      <c r="BT69" s="173"/>
      <c r="BU69" s="173"/>
      <c r="BV69" s="173"/>
      <c r="BW69" s="173"/>
      <c r="BX69" s="173"/>
      <c r="BY69" s="173"/>
      <c r="BZ69" s="173"/>
      <c r="CA69" s="173"/>
      <c r="CB69" s="173"/>
      <c r="CC69" s="173"/>
      <c r="CD69" s="173"/>
      <c r="CE69" s="173"/>
      <c r="CF69" s="173"/>
      <c r="CG69" s="173"/>
      <c r="CH69" s="173"/>
      <c r="CI69" s="173"/>
      <c r="CJ69" s="173"/>
      <c r="CK69" s="173"/>
      <c r="CL69" s="173"/>
      <c r="CM69" s="173"/>
      <c r="CN69" s="173"/>
      <c r="CO69" s="173"/>
      <c r="CP69" s="173"/>
      <c r="CQ69" s="173"/>
      <c r="CR69" s="173"/>
      <c r="CS69" s="173"/>
      <c r="CT69" s="173"/>
      <c r="CU69" s="173"/>
      <c r="CV69" s="173"/>
      <c r="CW69" s="173"/>
      <c r="CX69" s="173"/>
      <c r="CY69" s="173"/>
      <c r="CZ69" s="173"/>
      <c r="DA69" s="173"/>
      <c r="DB69" s="173"/>
      <c r="DC69" s="173"/>
      <c r="DD69" s="173"/>
    </row>
    <row r="70" spans="1:108" ht="21.75" customHeight="1" x14ac:dyDescent="0.3">
      <c r="A70" s="165" t="s">
        <v>680</v>
      </c>
      <c r="B70" s="166" t="s">
        <v>682</v>
      </c>
      <c r="C70" s="167" t="s">
        <v>684</v>
      </c>
      <c r="D70" s="168" t="s">
        <v>5273</v>
      </c>
      <c r="E70" s="169">
        <v>12000000</v>
      </c>
      <c r="F70" s="170">
        <v>46031</v>
      </c>
      <c r="G70" s="171">
        <f t="shared" ref="G70:G133" si="4">+E70</f>
        <v>12000000</v>
      </c>
      <c r="H70" s="174">
        <v>46120</v>
      </c>
      <c r="I70" s="172">
        <f t="shared" si="3"/>
        <v>4000000</v>
      </c>
      <c r="J70" s="168" t="s">
        <v>5274</v>
      </c>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3"/>
      <c r="BA70" s="173"/>
      <c r="BB70" s="173"/>
      <c r="BC70" s="173"/>
      <c r="BD70" s="173"/>
      <c r="BE70" s="173"/>
      <c r="BF70" s="173"/>
      <c r="BG70" s="173"/>
      <c r="BH70" s="173"/>
      <c r="BI70" s="173"/>
      <c r="BJ70" s="173"/>
      <c r="BK70" s="173"/>
      <c r="BL70" s="173"/>
      <c r="BM70" s="173"/>
      <c r="BN70" s="173"/>
      <c r="BO70" s="173"/>
      <c r="BP70" s="173"/>
      <c r="BQ70" s="173"/>
      <c r="BR70" s="173"/>
      <c r="BS70" s="173"/>
      <c r="BT70" s="173"/>
      <c r="BU70" s="173"/>
      <c r="BV70" s="173"/>
      <c r="BW70" s="173"/>
      <c r="BX70" s="173"/>
      <c r="BY70" s="173"/>
      <c r="BZ70" s="173"/>
      <c r="CA70" s="173"/>
      <c r="CB70" s="173"/>
      <c r="CC70" s="173"/>
      <c r="CD70" s="173"/>
      <c r="CE70" s="173"/>
      <c r="CF70" s="173"/>
      <c r="CG70" s="173"/>
      <c r="CH70" s="173"/>
      <c r="CI70" s="173"/>
      <c r="CJ70" s="173"/>
      <c r="CK70" s="173"/>
      <c r="CL70" s="173"/>
      <c r="CM70" s="173"/>
      <c r="CN70" s="173"/>
      <c r="CO70" s="173"/>
      <c r="CP70" s="173"/>
      <c r="CQ70" s="173"/>
      <c r="CR70" s="173"/>
      <c r="CS70" s="173"/>
      <c r="CT70" s="173"/>
      <c r="CU70" s="173"/>
      <c r="CV70" s="173"/>
      <c r="CW70" s="173"/>
      <c r="CX70" s="173"/>
      <c r="CY70" s="173"/>
      <c r="CZ70" s="173"/>
      <c r="DA70" s="173"/>
      <c r="DB70" s="173"/>
      <c r="DC70" s="173"/>
      <c r="DD70" s="173"/>
    </row>
    <row r="71" spans="1:108" ht="21.75" customHeight="1" x14ac:dyDescent="0.3">
      <c r="A71" s="165" t="s">
        <v>689</v>
      </c>
      <c r="B71" s="167" t="s">
        <v>661</v>
      </c>
      <c r="C71" s="167" t="s">
        <v>690</v>
      </c>
      <c r="D71" s="168" t="s">
        <v>5273</v>
      </c>
      <c r="E71" s="169">
        <v>15090300</v>
      </c>
      <c r="F71" s="170">
        <v>46031</v>
      </c>
      <c r="G71" s="171">
        <f t="shared" si="4"/>
        <v>15090300</v>
      </c>
      <c r="H71" s="174">
        <v>46124</v>
      </c>
      <c r="I71" s="172">
        <f t="shared" si="3"/>
        <v>5030100</v>
      </c>
      <c r="J71" s="168" t="s">
        <v>5274</v>
      </c>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c r="AZ71" s="173"/>
      <c r="BA71" s="173"/>
      <c r="BB71" s="173"/>
      <c r="BC71" s="173"/>
      <c r="BD71" s="173"/>
      <c r="BE71" s="173"/>
      <c r="BF71" s="173"/>
      <c r="BG71" s="173"/>
      <c r="BH71" s="173"/>
      <c r="BI71" s="173"/>
      <c r="BJ71" s="173"/>
      <c r="BK71" s="173"/>
      <c r="BL71" s="173"/>
      <c r="BM71" s="173"/>
      <c r="BN71" s="173"/>
      <c r="BO71" s="173"/>
      <c r="BP71" s="173"/>
      <c r="BQ71" s="173"/>
      <c r="BR71" s="173"/>
      <c r="BS71" s="173"/>
      <c r="BT71" s="173"/>
      <c r="BU71" s="173"/>
      <c r="BV71" s="173"/>
      <c r="BW71" s="173"/>
      <c r="BX71" s="173"/>
      <c r="BY71" s="173"/>
      <c r="BZ71" s="173"/>
      <c r="CA71" s="173"/>
      <c r="CB71" s="173"/>
      <c r="CC71" s="173"/>
      <c r="CD71" s="173"/>
      <c r="CE71" s="173"/>
      <c r="CF71" s="173"/>
      <c r="CG71" s="173"/>
      <c r="CH71" s="173"/>
      <c r="CI71" s="173"/>
      <c r="CJ71" s="173"/>
      <c r="CK71" s="173"/>
      <c r="CL71" s="173"/>
      <c r="CM71" s="173"/>
      <c r="CN71" s="173"/>
      <c r="CO71" s="173"/>
      <c r="CP71" s="173"/>
      <c r="CQ71" s="173"/>
      <c r="CR71" s="173"/>
      <c r="CS71" s="173"/>
      <c r="CT71" s="173"/>
      <c r="CU71" s="173"/>
      <c r="CV71" s="173"/>
      <c r="CW71" s="173"/>
      <c r="CX71" s="173"/>
      <c r="CY71" s="173"/>
      <c r="CZ71" s="173"/>
      <c r="DA71" s="173"/>
      <c r="DB71" s="173"/>
      <c r="DC71" s="173"/>
      <c r="DD71" s="173"/>
    </row>
    <row r="72" spans="1:108" ht="21.75" customHeight="1" x14ac:dyDescent="0.3">
      <c r="A72" s="165" t="s">
        <v>695</v>
      </c>
      <c r="B72" s="166" t="s">
        <v>467</v>
      </c>
      <c r="C72" s="167" t="s">
        <v>696</v>
      </c>
      <c r="D72" s="168" t="s">
        <v>5273</v>
      </c>
      <c r="E72" s="169">
        <v>7355745</v>
      </c>
      <c r="F72" s="170">
        <v>46031</v>
      </c>
      <c r="G72" s="171">
        <f t="shared" si="4"/>
        <v>7355745</v>
      </c>
      <c r="H72" s="174">
        <v>46120</v>
      </c>
      <c r="I72" s="172">
        <f t="shared" si="3"/>
        <v>2451915</v>
      </c>
      <c r="J72" s="168" t="s">
        <v>5274</v>
      </c>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3"/>
      <c r="BA72" s="173"/>
      <c r="BB72" s="173"/>
      <c r="BC72" s="173"/>
      <c r="BD72" s="173"/>
      <c r="BE72" s="173"/>
      <c r="BF72" s="173"/>
      <c r="BG72" s="173"/>
      <c r="BH72" s="173"/>
      <c r="BI72" s="173"/>
      <c r="BJ72" s="173"/>
      <c r="BK72" s="173"/>
      <c r="BL72" s="173"/>
      <c r="BM72" s="173"/>
      <c r="BN72" s="173"/>
      <c r="BO72" s="173"/>
      <c r="BP72" s="173"/>
      <c r="BQ72" s="173"/>
      <c r="BR72" s="173"/>
      <c r="BS72" s="173"/>
      <c r="BT72" s="173"/>
      <c r="BU72" s="173"/>
      <c r="BV72" s="173"/>
      <c r="BW72" s="173"/>
      <c r="BX72" s="173"/>
      <c r="BY72" s="173"/>
      <c r="BZ72" s="173"/>
      <c r="CA72" s="173"/>
      <c r="CB72" s="173"/>
      <c r="CC72" s="173"/>
      <c r="CD72" s="173"/>
      <c r="CE72" s="173"/>
      <c r="CF72" s="173"/>
      <c r="CG72" s="173"/>
      <c r="CH72" s="173"/>
      <c r="CI72" s="173"/>
      <c r="CJ72" s="173"/>
      <c r="CK72" s="173"/>
      <c r="CL72" s="173"/>
      <c r="CM72" s="173"/>
      <c r="CN72" s="173"/>
      <c r="CO72" s="173"/>
      <c r="CP72" s="173"/>
      <c r="CQ72" s="173"/>
      <c r="CR72" s="173"/>
      <c r="CS72" s="173"/>
      <c r="CT72" s="173"/>
      <c r="CU72" s="173"/>
      <c r="CV72" s="173"/>
      <c r="CW72" s="173"/>
      <c r="CX72" s="173"/>
      <c r="CY72" s="173"/>
      <c r="CZ72" s="173"/>
      <c r="DA72" s="173"/>
      <c r="DB72" s="173"/>
      <c r="DC72" s="173"/>
      <c r="DD72" s="173"/>
    </row>
    <row r="73" spans="1:108" ht="21.75" customHeight="1" x14ac:dyDescent="0.3">
      <c r="A73" s="165" t="s">
        <v>702</v>
      </c>
      <c r="B73" s="166" t="s">
        <v>467</v>
      </c>
      <c r="C73" s="167" t="s">
        <v>703</v>
      </c>
      <c r="D73" s="168" t="s">
        <v>5273</v>
      </c>
      <c r="E73" s="169">
        <v>7355745</v>
      </c>
      <c r="F73" s="170">
        <v>46031</v>
      </c>
      <c r="G73" s="171">
        <f t="shared" si="4"/>
        <v>7355745</v>
      </c>
      <c r="H73" s="174">
        <v>46120</v>
      </c>
      <c r="I73" s="172">
        <f t="shared" si="3"/>
        <v>2451915</v>
      </c>
      <c r="J73" s="168" t="s">
        <v>5274</v>
      </c>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3"/>
      <c r="BH73" s="173"/>
      <c r="BI73" s="173"/>
      <c r="BJ73" s="173"/>
      <c r="BK73" s="173"/>
      <c r="BL73" s="173"/>
      <c r="BM73" s="173"/>
      <c r="BN73" s="173"/>
      <c r="BO73" s="173"/>
      <c r="BP73" s="173"/>
      <c r="BQ73" s="173"/>
      <c r="BR73" s="173"/>
      <c r="BS73" s="173"/>
      <c r="BT73" s="173"/>
      <c r="BU73" s="173"/>
      <c r="BV73" s="173"/>
      <c r="BW73" s="173"/>
      <c r="BX73" s="173"/>
      <c r="BY73" s="173"/>
      <c r="BZ73" s="173"/>
      <c r="CA73" s="173"/>
      <c r="CB73" s="173"/>
      <c r="CC73" s="173"/>
      <c r="CD73" s="173"/>
      <c r="CE73" s="173"/>
      <c r="CF73" s="173"/>
      <c r="CG73" s="173"/>
      <c r="CH73" s="173"/>
      <c r="CI73" s="173"/>
      <c r="CJ73" s="173"/>
      <c r="CK73" s="173"/>
      <c r="CL73" s="173"/>
      <c r="CM73" s="173"/>
      <c r="CN73" s="173"/>
      <c r="CO73" s="173"/>
      <c r="CP73" s="173"/>
      <c r="CQ73" s="173"/>
      <c r="CR73" s="173"/>
      <c r="CS73" s="173"/>
      <c r="CT73" s="173"/>
      <c r="CU73" s="173"/>
      <c r="CV73" s="173"/>
      <c r="CW73" s="173"/>
      <c r="CX73" s="173"/>
      <c r="CY73" s="173"/>
      <c r="CZ73" s="173"/>
      <c r="DA73" s="173"/>
      <c r="DB73" s="173"/>
      <c r="DC73" s="173"/>
      <c r="DD73" s="173"/>
    </row>
    <row r="74" spans="1:108" ht="21.75" customHeight="1" x14ac:dyDescent="0.3">
      <c r="A74" s="165" t="s">
        <v>708</v>
      </c>
      <c r="B74" s="166" t="s">
        <v>467</v>
      </c>
      <c r="C74" s="167" t="s">
        <v>709</v>
      </c>
      <c r="D74" s="168" t="s">
        <v>5273</v>
      </c>
      <c r="E74" s="169">
        <v>7355745</v>
      </c>
      <c r="F74" s="170">
        <v>46031</v>
      </c>
      <c r="G74" s="171">
        <f t="shared" si="4"/>
        <v>7355745</v>
      </c>
      <c r="H74" s="174">
        <v>46120</v>
      </c>
      <c r="I74" s="172">
        <f t="shared" si="3"/>
        <v>2451915</v>
      </c>
      <c r="J74" s="168" t="s">
        <v>5274</v>
      </c>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3"/>
      <c r="BY74" s="173"/>
      <c r="BZ74" s="173"/>
      <c r="CA74" s="173"/>
      <c r="CB74" s="173"/>
      <c r="CC74" s="173"/>
      <c r="CD74" s="173"/>
      <c r="CE74" s="173"/>
      <c r="CF74" s="173"/>
      <c r="CG74" s="173"/>
      <c r="CH74" s="173"/>
      <c r="CI74" s="173"/>
      <c r="CJ74" s="173"/>
      <c r="CK74" s="173"/>
      <c r="CL74" s="173"/>
      <c r="CM74" s="173"/>
      <c r="CN74" s="173"/>
      <c r="CO74" s="173"/>
      <c r="CP74" s="173"/>
      <c r="CQ74" s="173"/>
      <c r="CR74" s="173"/>
      <c r="CS74" s="173"/>
      <c r="CT74" s="173"/>
      <c r="CU74" s="173"/>
      <c r="CV74" s="173"/>
      <c r="CW74" s="173"/>
      <c r="CX74" s="173"/>
      <c r="CY74" s="173"/>
      <c r="CZ74" s="173"/>
      <c r="DA74" s="173"/>
      <c r="DB74" s="173"/>
      <c r="DC74" s="173"/>
      <c r="DD74" s="173"/>
    </row>
    <row r="75" spans="1:108" ht="21.75" customHeight="1" x14ac:dyDescent="0.3">
      <c r="A75" s="165" t="s">
        <v>714</v>
      </c>
      <c r="B75" s="185" t="s">
        <v>715</v>
      </c>
      <c r="C75" s="185" t="s">
        <v>718</v>
      </c>
      <c r="D75" s="168" t="s">
        <v>5273</v>
      </c>
      <c r="E75" s="169">
        <v>30180600</v>
      </c>
      <c r="F75" s="170">
        <v>45666</v>
      </c>
      <c r="G75" s="171">
        <f t="shared" si="4"/>
        <v>30180600</v>
      </c>
      <c r="H75" s="174">
        <v>46112</v>
      </c>
      <c r="I75" s="172">
        <f t="shared" si="3"/>
        <v>10060200</v>
      </c>
      <c r="J75" s="168" t="s">
        <v>5274</v>
      </c>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3"/>
      <c r="BY75" s="173"/>
      <c r="BZ75" s="173"/>
      <c r="CA75" s="173"/>
      <c r="CB75" s="173"/>
      <c r="CC75" s="173"/>
      <c r="CD75" s="173"/>
      <c r="CE75" s="173"/>
      <c r="CF75" s="173"/>
      <c r="CG75" s="173"/>
      <c r="CH75" s="173"/>
      <c r="CI75" s="173"/>
      <c r="CJ75" s="173"/>
      <c r="CK75" s="173"/>
      <c r="CL75" s="173"/>
      <c r="CM75" s="173"/>
      <c r="CN75" s="173"/>
      <c r="CO75" s="173"/>
      <c r="CP75" s="173"/>
      <c r="CQ75" s="173"/>
      <c r="CR75" s="173"/>
      <c r="CS75" s="173"/>
      <c r="CT75" s="173"/>
      <c r="CU75" s="173"/>
      <c r="CV75" s="173"/>
      <c r="CW75" s="173"/>
      <c r="CX75" s="173"/>
      <c r="CY75" s="173"/>
      <c r="CZ75" s="173"/>
      <c r="DA75" s="173"/>
      <c r="DB75" s="173"/>
      <c r="DC75" s="173"/>
      <c r="DD75" s="173"/>
    </row>
    <row r="76" spans="1:108" ht="21.75" customHeight="1" x14ac:dyDescent="0.3">
      <c r="A76" s="165" t="s">
        <v>724</v>
      </c>
      <c r="B76" s="166" t="s">
        <v>726</v>
      </c>
      <c r="C76" s="167" t="s">
        <v>728</v>
      </c>
      <c r="D76" s="168" t="s">
        <v>5273</v>
      </c>
      <c r="E76" s="169">
        <v>13260999</v>
      </c>
      <c r="F76" s="170">
        <v>45670</v>
      </c>
      <c r="G76" s="171">
        <f t="shared" si="4"/>
        <v>13260999</v>
      </c>
      <c r="H76" s="174">
        <v>46126</v>
      </c>
      <c r="I76" s="172">
        <f t="shared" si="3"/>
        <v>4420333</v>
      </c>
      <c r="J76" s="168" t="s">
        <v>5274</v>
      </c>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c r="AQ76" s="173"/>
      <c r="AR76" s="173"/>
      <c r="AS76" s="173"/>
      <c r="AT76" s="173"/>
      <c r="AU76" s="173"/>
      <c r="AV76" s="173"/>
      <c r="AW76" s="173"/>
      <c r="AX76" s="173"/>
      <c r="AY76" s="173"/>
      <c r="AZ76" s="173"/>
      <c r="BA76" s="173"/>
      <c r="BB76" s="173"/>
      <c r="BC76" s="173"/>
      <c r="BD76" s="173"/>
      <c r="BE76" s="173"/>
      <c r="BF76" s="173"/>
      <c r="BG76" s="173"/>
      <c r="BH76" s="173"/>
      <c r="BI76" s="173"/>
      <c r="BJ76" s="173"/>
      <c r="BK76" s="173"/>
      <c r="BL76" s="173"/>
      <c r="BM76" s="173"/>
      <c r="BN76" s="173"/>
      <c r="BO76" s="173"/>
      <c r="BP76" s="173"/>
      <c r="BQ76" s="173"/>
      <c r="BR76" s="173"/>
      <c r="BS76" s="173"/>
      <c r="BT76" s="173"/>
      <c r="BU76" s="173"/>
      <c r="BV76" s="173"/>
      <c r="BW76" s="173"/>
      <c r="BX76" s="173"/>
      <c r="BY76" s="173"/>
      <c r="BZ76" s="173"/>
      <c r="CA76" s="173"/>
      <c r="CB76" s="173"/>
      <c r="CC76" s="173"/>
      <c r="CD76" s="173"/>
      <c r="CE76" s="173"/>
      <c r="CF76" s="173"/>
      <c r="CG76" s="173"/>
      <c r="CH76" s="173"/>
      <c r="CI76" s="173"/>
      <c r="CJ76" s="173"/>
      <c r="CK76" s="173"/>
      <c r="CL76" s="173"/>
      <c r="CM76" s="173"/>
      <c r="CN76" s="173"/>
      <c r="CO76" s="173"/>
      <c r="CP76" s="173"/>
      <c r="CQ76" s="173"/>
      <c r="CR76" s="173"/>
      <c r="CS76" s="173"/>
      <c r="CT76" s="173"/>
      <c r="CU76" s="173"/>
      <c r="CV76" s="173"/>
      <c r="CW76" s="173"/>
      <c r="CX76" s="173"/>
      <c r="CY76" s="173"/>
      <c r="CZ76" s="173"/>
      <c r="DA76" s="173"/>
      <c r="DB76" s="173"/>
      <c r="DC76" s="173"/>
      <c r="DD76" s="173"/>
    </row>
    <row r="77" spans="1:108" ht="21.75" customHeight="1" x14ac:dyDescent="0.3">
      <c r="A77" s="165" t="s">
        <v>734</v>
      </c>
      <c r="B77" s="167" t="s">
        <v>736</v>
      </c>
      <c r="C77" s="167" t="s">
        <v>738</v>
      </c>
      <c r="D77" s="168" t="s">
        <v>5273</v>
      </c>
      <c r="E77" s="169" t="s">
        <v>5172</v>
      </c>
      <c r="F77" s="170">
        <v>45670</v>
      </c>
      <c r="G77" s="171" t="str">
        <f t="shared" si="4"/>
        <v>7.355.745</v>
      </c>
      <c r="H77" s="174">
        <v>46126</v>
      </c>
      <c r="I77" s="172">
        <f t="shared" si="3"/>
        <v>2451915</v>
      </c>
      <c r="J77" s="168" t="s">
        <v>5274</v>
      </c>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173"/>
      <c r="AW77" s="173"/>
      <c r="AX77" s="173"/>
      <c r="AY77" s="173"/>
      <c r="AZ77" s="173"/>
      <c r="BA77" s="173"/>
      <c r="BB77" s="173"/>
      <c r="BC77" s="173"/>
      <c r="BD77" s="173"/>
      <c r="BE77" s="173"/>
      <c r="BF77" s="173"/>
      <c r="BG77" s="173"/>
      <c r="BH77" s="173"/>
      <c r="BI77" s="173"/>
      <c r="BJ77" s="173"/>
      <c r="BK77" s="173"/>
      <c r="BL77" s="173"/>
      <c r="BM77" s="173"/>
      <c r="BN77" s="173"/>
      <c r="BO77" s="173"/>
      <c r="BP77" s="173"/>
      <c r="BQ77" s="173"/>
      <c r="BR77" s="173"/>
      <c r="BS77" s="173"/>
      <c r="BT77" s="173"/>
      <c r="BU77" s="173"/>
      <c r="BV77" s="173"/>
      <c r="BW77" s="173"/>
      <c r="BX77" s="173"/>
      <c r="BY77" s="173"/>
      <c r="BZ77" s="173"/>
      <c r="CA77" s="173"/>
      <c r="CB77" s="173"/>
      <c r="CC77" s="173"/>
      <c r="CD77" s="173"/>
      <c r="CE77" s="173"/>
      <c r="CF77" s="173"/>
      <c r="CG77" s="173"/>
      <c r="CH77" s="173"/>
      <c r="CI77" s="173"/>
      <c r="CJ77" s="173"/>
      <c r="CK77" s="173"/>
      <c r="CL77" s="173"/>
      <c r="CM77" s="173"/>
      <c r="CN77" s="173"/>
      <c r="CO77" s="173"/>
      <c r="CP77" s="173"/>
      <c r="CQ77" s="173"/>
      <c r="CR77" s="173"/>
      <c r="CS77" s="173"/>
      <c r="CT77" s="173"/>
      <c r="CU77" s="173"/>
      <c r="CV77" s="173"/>
      <c r="CW77" s="173"/>
      <c r="CX77" s="173"/>
      <c r="CY77" s="173"/>
      <c r="CZ77" s="173"/>
      <c r="DA77" s="173"/>
      <c r="DB77" s="173"/>
      <c r="DC77" s="173"/>
      <c r="DD77" s="173"/>
    </row>
    <row r="78" spans="1:108" ht="21.75" customHeight="1" x14ac:dyDescent="0.3">
      <c r="A78" s="165" t="s">
        <v>745</v>
      </c>
      <c r="B78" s="167" t="s">
        <v>736</v>
      </c>
      <c r="C78" s="167" t="s">
        <v>746</v>
      </c>
      <c r="D78" s="168" t="s">
        <v>5273</v>
      </c>
      <c r="E78" s="169" t="s">
        <v>5172</v>
      </c>
      <c r="F78" s="170">
        <v>45670</v>
      </c>
      <c r="G78" s="171" t="str">
        <f t="shared" si="4"/>
        <v>7.355.745</v>
      </c>
      <c r="H78" s="174">
        <v>46126</v>
      </c>
      <c r="I78" s="172">
        <f t="shared" si="3"/>
        <v>2451915</v>
      </c>
      <c r="J78" s="168" t="s">
        <v>5274</v>
      </c>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173"/>
      <c r="AW78" s="173"/>
      <c r="AX78" s="173"/>
      <c r="AY78" s="173"/>
      <c r="AZ78" s="173"/>
      <c r="BA78" s="173"/>
      <c r="BB78" s="173"/>
      <c r="BC78" s="173"/>
      <c r="BD78" s="173"/>
      <c r="BE78" s="173"/>
      <c r="BF78" s="173"/>
      <c r="BG78" s="173"/>
      <c r="BH78" s="173"/>
      <c r="BI78" s="173"/>
      <c r="BJ78" s="173"/>
      <c r="BK78" s="173"/>
      <c r="BL78" s="173"/>
      <c r="BM78" s="173"/>
      <c r="BN78" s="173"/>
      <c r="BO78" s="173"/>
      <c r="BP78" s="173"/>
      <c r="BQ78" s="173"/>
      <c r="BR78" s="173"/>
      <c r="BS78" s="173"/>
      <c r="BT78" s="173"/>
      <c r="BU78" s="173"/>
      <c r="BV78" s="173"/>
      <c r="BW78" s="173"/>
      <c r="BX78" s="173"/>
      <c r="BY78" s="173"/>
      <c r="BZ78" s="173"/>
      <c r="CA78" s="173"/>
      <c r="CB78" s="173"/>
      <c r="CC78" s="173"/>
      <c r="CD78" s="173"/>
      <c r="CE78" s="173"/>
      <c r="CF78" s="173"/>
      <c r="CG78" s="173"/>
      <c r="CH78" s="173"/>
      <c r="CI78" s="173"/>
      <c r="CJ78" s="173"/>
      <c r="CK78" s="173"/>
      <c r="CL78" s="173"/>
      <c r="CM78" s="173"/>
      <c r="CN78" s="173"/>
      <c r="CO78" s="173"/>
      <c r="CP78" s="173"/>
      <c r="CQ78" s="173"/>
      <c r="CR78" s="173"/>
      <c r="CS78" s="173"/>
      <c r="CT78" s="173"/>
      <c r="CU78" s="173"/>
      <c r="CV78" s="173"/>
      <c r="CW78" s="173"/>
      <c r="CX78" s="173"/>
      <c r="CY78" s="173"/>
      <c r="CZ78" s="173"/>
      <c r="DA78" s="173"/>
      <c r="DB78" s="173"/>
      <c r="DC78" s="173"/>
      <c r="DD78" s="173"/>
    </row>
    <row r="79" spans="1:108" ht="21.75" customHeight="1" x14ac:dyDescent="0.3">
      <c r="A79" s="165" t="s">
        <v>751</v>
      </c>
      <c r="B79" s="167" t="s">
        <v>753</v>
      </c>
      <c r="C79" s="167" t="s">
        <v>754</v>
      </c>
      <c r="D79" s="168" t="s">
        <v>5273</v>
      </c>
      <c r="E79" s="169">
        <v>19188900</v>
      </c>
      <c r="F79" s="170">
        <v>46035</v>
      </c>
      <c r="G79" s="171">
        <f t="shared" si="4"/>
        <v>19188900</v>
      </c>
      <c r="H79" s="174">
        <v>46125</v>
      </c>
      <c r="I79" s="172">
        <f t="shared" si="3"/>
        <v>6396300</v>
      </c>
      <c r="J79" s="168" t="s">
        <v>5274</v>
      </c>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c r="AW79" s="173"/>
      <c r="AX79" s="173"/>
      <c r="AY79" s="173"/>
      <c r="AZ79" s="173"/>
      <c r="BA79" s="173"/>
      <c r="BB79" s="173"/>
      <c r="BC79" s="173"/>
      <c r="BD79" s="173"/>
      <c r="BE79" s="173"/>
      <c r="BF79" s="173"/>
      <c r="BG79" s="173"/>
      <c r="BH79" s="173"/>
      <c r="BI79" s="173"/>
      <c r="BJ79" s="173"/>
      <c r="BK79" s="173"/>
      <c r="BL79" s="173"/>
      <c r="BM79" s="173"/>
      <c r="BN79" s="173"/>
      <c r="BO79" s="173"/>
      <c r="BP79" s="173"/>
      <c r="BQ79" s="173"/>
      <c r="BR79" s="173"/>
      <c r="BS79" s="173"/>
      <c r="BT79" s="173"/>
      <c r="BU79" s="173"/>
      <c r="BV79" s="173"/>
      <c r="BW79" s="173"/>
      <c r="BX79" s="173"/>
      <c r="BY79" s="173"/>
      <c r="BZ79" s="173"/>
      <c r="CA79" s="173"/>
      <c r="CB79" s="173"/>
      <c r="CC79" s="173"/>
      <c r="CD79" s="173"/>
      <c r="CE79" s="173"/>
      <c r="CF79" s="173"/>
      <c r="CG79" s="173"/>
      <c r="CH79" s="173"/>
      <c r="CI79" s="173"/>
      <c r="CJ79" s="173"/>
      <c r="CK79" s="173"/>
      <c r="CL79" s="173"/>
      <c r="CM79" s="173"/>
      <c r="CN79" s="173"/>
      <c r="CO79" s="173"/>
      <c r="CP79" s="173"/>
      <c r="CQ79" s="173"/>
      <c r="CR79" s="173"/>
      <c r="CS79" s="173"/>
      <c r="CT79" s="173"/>
      <c r="CU79" s="173"/>
      <c r="CV79" s="173"/>
      <c r="CW79" s="173"/>
      <c r="CX79" s="173"/>
      <c r="CY79" s="173"/>
      <c r="CZ79" s="173"/>
      <c r="DA79" s="173"/>
      <c r="DB79" s="173"/>
      <c r="DC79" s="173"/>
      <c r="DD79" s="173"/>
    </row>
    <row r="80" spans="1:108" ht="21.75" customHeight="1" x14ac:dyDescent="0.3">
      <c r="A80" s="165" t="s">
        <v>760</v>
      </c>
      <c r="B80" s="166" t="s">
        <v>762</v>
      </c>
      <c r="C80" s="167" t="s">
        <v>763</v>
      </c>
      <c r="D80" s="168" t="s">
        <v>5273</v>
      </c>
      <c r="E80" s="169">
        <v>9938000</v>
      </c>
      <c r="F80" s="170">
        <v>46035</v>
      </c>
      <c r="G80" s="171">
        <f t="shared" si="4"/>
        <v>9938000</v>
      </c>
      <c r="H80" s="174">
        <v>46125</v>
      </c>
      <c r="I80" s="172">
        <f t="shared" si="3"/>
        <v>3312666.6666666665</v>
      </c>
      <c r="J80" s="168" t="s">
        <v>5274</v>
      </c>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c r="AQ80" s="173"/>
      <c r="AR80" s="173"/>
      <c r="AS80" s="173"/>
      <c r="AT80" s="173"/>
      <c r="AU80" s="173"/>
      <c r="AV80" s="173"/>
      <c r="AW80" s="173"/>
      <c r="AX80" s="173"/>
      <c r="AY80" s="173"/>
      <c r="AZ80" s="173"/>
      <c r="BA80" s="173"/>
      <c r="BB80" s="173"/>
      <c r="BC80" s="173"/>
      <c r="BD80" s="173"/>
      <c r="BE80" s="173"/>
      <c r="BF80" s="173"/>
      <c r="BG80" s="173"/>
      <c r="BH80" s="173"/>
      <c r="BI80" s="173"/>
      <c r="BJ80" s="173"/>
      <c r="BK80" s="173"/>
      <c r="BL80" s="173"/>
      <c r="BM80" s="173"/>
      <c r="BN80" s="173"/>
      <c r="BO80" s="173"/>
      <c r="BP80" s="173"/>
      <c r="BQ80" s="173"/>
      <c r="BR80" s="173"/>
      <c r="BS80" s="173"/>
      <c r="BT80" s="173"/>
      <c r="BU80" s="173"/>
      <c r="BV80" s="173"/>
      <c r="BW80" s="173"/>
      <c r="BX80" s="173"/>
      <c r="BY80" s="173"/>
      <c r="BZ80" s="173"/>
      <c r="CA80" s="173"/>
      <c r="CB80" s="173"/>
      <c r="CC80" s="173"/>
      <c r="CD80" s="173"/>
      <c r="CE80" s="173"/>
      <c r="CF80" s="173"/>
      <c r="CG80" s="173"/>
      <c r="CH80" s="173"/>
      <c r="CI80" s="173"/>
      <c r="CJ80" s="173"/>
      <c r="CK80" s="173"/>
      <c r="CL80" s="173"/>
      <c r="CM80" s="173"/>
      <c r="CN80" s="173"/>
      <c r="CO80" s="173"/>
      <c r="CP80" s="173"/>
      <c r="CQ80" s="173"/>
      <c r="CR80" s="173"/>
      <c r="CS80" s="173"/>
      <c r="CT80" s="173"/>
      <c r="CU80" s="173"/>
      <c r="CV80" s="173"/>
      <c r="CW80" s="173"/>
      <c r="CX80" s="173"/>
      <c r="CY80" s="173"/>
      <c r="CZ80" s="173"/>
      <c r="DA80" s="173"/>
      <c r="DB80" s="173"/>
      <c r="DC80" s="173"/>
      <c r="DD80" s="173"/>
    </row>
    <row r="81" spans="1:108" ht="21.75" customHeight="1" x14ac:dyDescent="0.3">
      <c r="A81" s="165" t="s">
        <v>767</v>
      </c>
      <c r="B81" s="166" t="s">
        <v>768</v>
      </c>
      <c r="C81" s="167" t="s">
        <v>770</v>
      </c>
      <c r="D81" s="168" t="s">
        <v>5273</v>
      </c>
      <c r="E81" s="169">
        <v>12000000</v>
      </c>
      <c r="F81" s="170">
        <v>46035</v>
      </c>
      <c r="G81" s="171">
        <f t="shared" si="4"/>
        <v>12000000</v>
      </c>
      <c r="H81" s="174">
        <v>46130</v>
      </c>
      <c r="I81" s="172">
        <f t="shared" si="3"/>
        <v>4000000</v>
      </c>
      <c r="J81" s="168" t="s">
        <v>5274</v>
      </c>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3"/>
      <c r="CA81" s="173"/>
      <c r="CB81" s="173"/>
      <c r="CC81" s="173"/>
      <c r="CD81" s="173"/>
      <c r="CE81" s="173"/>
      <c r="CF81" s="173"/>
      <c r="CG81" s="173"/>
      <c r="CH81" s="173"/>
      <c r="CI81" s="173"/>
      <c r="CJ81" s="173"/>
      <c r="CK81" s="173"/>
      <c r="CL81" s="173"/>
      <c r="CM81" s="173"/>
      <c r="CN81" s="173"/>
      <c r="CO81" s="173"/>
      <c r="CP81" s="173"/>
      <c r="CQ81" s="173"/>
      <c r="CR81" s="173"/>
      <c r="CS81" s="173"/>
      <c r="CT81" s="173"/>
      <c r="CU81" s="173"/>
      <c r="CV81" s="173"/>
      <c r="CW81" s="173"/>
      <c r="CX81" s="173"/>
      <c r="CY81" s="173"/>
      <c r="CZ81" s="173"/>
      <c r="DA81" s="173"/>
      <c r="DB81" s="173"/>
      <c r="DC81" s="173"/>
      <c r="DD81" s="173"/>
    </row>
    <row r="82" spans="1:108" ht="21.75" customHeight="1" x14ac:dyDescent="0.3">
      <c r="A82" s="165" t="s">
        <v>777</v>
      </c>
      <c r="B82" s="166" t="s">
        <v>768</v>
      </c>
      <c r="C82" s="167" t="s">
        <v>778</v>
      </c>
      <c r="D82" s="168" t="s">
        <v>5273</v>
      </c>
      <c r="E82" s="169">
        <v>12000000</v>
      </c>
      <c r="F82" s="170">
        <v>46035</v>
      </c>
      <c r="G82" s="171">
        <f t="shared" si="4"/>
        <v>12000000</v>
      </c>
      <c r="H82" s="174">
        <v>46125</v>
      </c>
      <c r="I82" s="172">
        <f t="shared" si="3"/>
        <v>4000000</v>
      </c>
      <c r="J82" s="168" t="s">
        <v>5274</v>
      </c>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Y82" s="173"/>
      <c r="CZ82" s="173"/>
      <c r="DA82" s="173"/>
      <c r="DB82" s="173"/>
      <c r="DC82" s="173"/>
      <c r="DD82" s="173"/>
    </row>
    <row r="83" spans="1:108" ht="21.75" customHeight="1" x14ac:dyDescent="0.3">
      <c r="A83" s="165" t="s">
        <v>783</v>
      </c>
      <c r="B83" s="166" t="s">
        <v>768</v>
      </c>
      <c r="C83" s="167" t="s">
        <v>5301</v>
      </c>
      <c r="D83" s="168" t="s">
        <v>5273</v>
      </c>
      <c r="E83" s="169">
        <v>12000000</v>
      </c>
      <c r="F83" s="170">
        <v>46035</v>
      </c>
      <c r="G83" s="171">
        <f t="shared" si="4"/>
        <v>12000000</v>
      </c>
      <c r="H83" s="174">
        <v>46125</v>
      </c>
      <c r="I83" s="172">
        <f t="shared" si="3"/>
        <v>4000000</v>
      </c>
      <c r="J83" s="168" t="s">
        <v>5274</v>
      </c>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3"/>
      <c r="BA83" s="173"/>
      <c r="BB83" s="173"/>
      <c r="BC83" s="173"/>
      <c r="BD83" s="173"/>
      <c r="BE83" s="173"/>
      <c r="BF83" s="173"/>
      <c r="BG83" s="173"/>
      <c r="BH83" s="173"/>
      <c r="BI83" s="173"/>
      <c r="BJ83" s="173"/>
      <c r="BK83" s="173"/>
      <c r="BL83" s="173"/>
      <c r="BM83" s="173"/>
      <c r="BN83" s="173"/>
      <c r="BO83" s="173"/>
      <c r="BP83" s="173"/>
      <c r="BQ83" s="173"/>
      <c r="BR83" s="173"/>
      <c r="BS83" s="173"/>
      <c r="BT83" s="173"/>
      <c r="BU83" s="173"/>
      <c r="BV83" s="173"/>
      <c r="BW83" s="173"/>
      <c r="BX83" s="173"/>
      <c r="BY83" s="173"/>
      <c r="BZ83" s="173"/>
      <c r="CA83" s="173"/>
      <c r="CB83" s="173"/>
      <c r="CC83" s="173"/>
      <c r="CD83" s="173"/>
      <c r="CE83" s="173"/>
      <c r="CF83" s="173"/>
      <c r="CG83" s="173"/>
      <c r="CH83" s="173"/>
      <c r="CI83" s="173"/>
      <c r="CJ83" s="173"/>
      <c r="CK83" s="173"/>
      <c r="CL83" s="173"/>
      <c r="CM83" s="173"/>
      <c r="CN83" s="173"/>
      <c r="CO83" s="173"/>
      <c r="CP83" s="173"/>
      <c r="CQ83" s="173"/>
      <c r="CR83" s="173"/>
      <c r="CS83" s="173"/>
      <c r="CT83" s="173"/>
      <c r="CU83" s="173"/>
      <c r="CV83" s="173"/>
      <c r="CW83" s="173"/>
      <c r="CX83" s="173"/>
      <c r="CY83" s="173"/>
      <c r="CZ83" s="173"/>
      <c r="DA83" s="173"/>
      <c r="DB83" s="173"/>
      <c r="DC83" s="173"/>
      <c r="DD83" s="173"/>
    </row>
    <row r="84" spans="1:108" ht="21.75" customHeight="1" x14ac:dyDescent="0.3">
      <c r="A84" s="186">
        <v>80</v>
      </c>
      <c r="B84" s="185" t="s">
        <v>789</v>
      </c>
      <c r="C84" s="185" t="s">
        <v>791</v>
      </c>
      <c r="D84" s="168" t="s">
        <v>5273</v>
      </c>
      <c r="E84" s="192">
        <v>15900000</v>
      </c>
      <c r="F84" s="193">
        <v>46036</v>
      </c>
      <c r="G84" s="171">
        <f t="shared" si="4"/>
        <v>15900000</v>
      </c>
      <c r="H84" s="174">
        <v>46125</v>
      </c>
      <c r="I84" s="172">
        <f t="shared" si="3"/>
        <v>5300000</v>
      </c>
      <c r="J84" s="168" t="s">
        <v>5274</v>
      </c>
      <c r="K84" s="173"/>
      <c r="L84" s="173"/>
      <c r="M84" s="173"/>
      <c r="N84" s="173"/>
      <c r="O84" s="173"/>
      <c r="P84" s="173"/>
      <c r="Q84" s="173"/>
      <c r="R84" s="173"/>
      <c r="S84" s="173"/>
      <c r="T84" s="173"/>
      <c r="U84" s="173"/>
      <c r="V84" s="173"/>
      <c r="W84" s="173"/>
      <c r="X84" s="173"/>
      <c r="Y84" s="173"/>
      <c r="Z84" s="176"/>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row>
    <row r="85" spans="1:108" ht="21.75" customHeight="1" x14ac:dyDescent="0.3">
      <c r="A85" s="165" t="s">
        <v>797</v>
      </c>
      <c r="B85" s="185" t="s">
        <v>798</v>
      </c>
      <c r="C85" s="167" t="s">
        <v>800</v>
      </c>
      <c r="D85" s="168" t="s">
        <v>5273</v>
      </c>
      <c r="E85" s="169">
        <v>19188900</v>
      </c>
      <c r="F85" s="170">
        <v>46036</v>
      </c>
      <c r="G85" s="171">
        <f t="shared" si="4"/>
        <v>19188900</v>
      </c>
      <c r="H85" s="174">
        <v>46125</v>
      </c>
      <c r="I85" s="172">
        <f t="shared" si="3"/>
        <v>6396300</v>
      </c>
      <c r="J85" s="168" t="s">
        <v>5274</v>
      </c>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3"/>
      <c r="AP85" s="173"/>
      <c r="AQ85" s="173"/>
      <c r="AR85" s="173"/>
      <c r="AS85" s="173"/>
      <c r="AT85" s="173"/>
      <c r="AU85" s="173"/>
      <c r="AV85" s="173"/>
      <c r="AW85" s="173"/>
      <c r="AX85" s="173"/>
      <c r="AY85" s="173"/>
      <c r="AZ85" s="173"/>
      <c r="BA85" s="173"/>
      <c r="BB85" s="173"/>
      <c r="BC85" s="173"/>
      <c r="BD85" s="173"/>
      <c r="BE85" s="173"/>
      <c r="BF85" s="173"/>
      <c r="BG85" s="173"/>
      <c r="BH85" s="173"/>
      <c r="BI85" s="173"/>
      <c r="BJ85" s="173"/>
      <c r="BK85" s="173"/>
      <c r="BL85" s="173"/>
      <c r="BM85" s="173"/>
      <c r="BN85" s="173"/>
      <c r="BO85" s="173"/>
      <c r="BP85" s="173"/>
      <c r="BQ85" s="173"/>
      <c r="BR85" s="173"/>
      <c r="BS85" s="173"/>
      <c r="BT85" s="173"/>
      <c r="BU85" s="173"/>
      <c r="BV85" s="173"/>
      <c r="BW85" s="173"/>
      <c r="BX85" s="173"/>
      <c r="BY85" s="173"/>
      <c r="BZ85" s="173"/>
      <c r="CA85" s="173"/>
      <c r="CB85" s="173"/>
      <c r="CC85" s="173"/>
      <c r="CD85" s="173"/>
      <c r="CE85" s="173"/>
      <c r="CF85" s="173"/>
      <c r="CG85" s="173"/>
      <c r="CH85" s="173"/>
      <c r="CI85" s="173"/>
      <c r="CJ85" s="173"/>
      <c r="CK85" s="173"/>
      <c r="CL85" s="173"/>
      <c r="CM85" s="173"/>
      <c r="CN85" s="173"/>
      <c r="CO85" s="173"/>
      <c r="CP85" s="173"/>
      <c r="CQ85" s="173"/>
      <c r="CR85" s="173"/>
      <c r="CS85" s="173"/>
      <c r="CT85" s="173"/>
      <c r="CU85" s="173"/>
      <c r="CV85" s="173"/>
      <c r="CW85" s="173"/>
      <c r="CX85" s="173"/>
      <c r="CY85" s="173"/>
      <c r="CZ85" s="173"/>
      <c r="DA85" s="173"/>
      <c r="DB85" s="173"/>
      <c r="DC85" s="173"/>
      <c r="DD85" s="173"/>
    </row>
    <row r="86" spans="1:108" ht="21.75" customHeight="1" x14ac:dyDescent="0.3">
      <c r="A86" s="186">
        <v>82</v>
      </c>
      <c r="B86" s="185" t="s">
        <v>808</v>
      </c>
      <c r="C86" s="185" t="s">
        <v>811</v>
      </c>
      <c r="D86" s="168" t="s">
        <v>5273</v>
      </c>
      <c r="E86" s="192">
        <v>140000000</v>
      </c>
      <c r="F86" s="193">
        <v>46037</v>
      </c>
      <c r="G86" s="171">
        <f t="shared" si="4"/>
        <v>140000000</v>
      </c>
      <c r="H86" s="174">
        <v>46387</v>
      </c>
      <c r="I86" s="172">
        <f>+G86/12</f>
        <v>11666666.666666666</v>
      </c>
      <c r="J86" s="168" t="s">
        <v>5274</v>
      </c>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c r="AQ86" s="173"/>
      <c r="AR86" s="173"/>
      <c r="AS86" s="173"/>
      <c r="AT86" s="173"/>
      <c r="AU86" s="173"/>
      <c r="AV86" s="173"/>
      <c r="AW86" s="173"/>
      <c r="AX86" s="173"/>
      <c r="AY86" s="173"/>
      <c r="AZ86" s="173"/>
      <c r="BA86" s="173"/>
      <c r="BB86" s="173"/>
      <c r="BC86" s="173"/>
      <c r="BD86" s="173"/>
      <c r="BE86" s="173"/>
      <c r="BF86" s="173"/>
      <c r="BG86" s="173"/>
      <c r="BH86" s="173"/>
      <c r="BI86" s="173"/>
      <c r="BJ86" s="173"/>
      <c r="BK86" s="173"/>
      <c r="BL86" s="173"/>
      <c r="BM86" s="173"/>
      <c r="BN86" s="173"/>
      <c r="BO86" s="173"/>
      <c r="BP86" s="173"/>
      <c r="BQ86" s="173"/>
      <c r="BR86" s="173"/>
      <c r="BS86" s="173"/>
      <c r="BT86" s="173"/>
      <c r="BU86" s="173"/>
      <c r="BV86" s="173"/>
      <c r="BW86" s="173"/>
      <c r="BX86" s="173"/>
      <c r="BY86" s="173"/>
      <c r="BZ86" s="173"/>
      <c r="CA86" s="173"/>
      <c r="CB86" s="173"/>
      <c r="CC86" s="173"/>
      <c r="CD86" s="173"/>
      <c r="CE86" s="173"/>
      <c r="CF86" s="173"/>
      <c r="CG86" s="173"/>
      <c r="CH86" s="173"/>
      <c r="CI86" s="173"/>
      <c r="CJ86" s="173"/>
      <c r="CK86" s="173"/>
      <c r="CL86" s="173"/>
      <c r="CM86" s="173"/>
      <c r="CN86" s="173"/>
      <c r="CO86" s="173"/>
      <c r="CP86" s="173"/>
      <c r="CQ86" s="173"/>
      <c r="CR86" s="173"/>
      <c r="CS86" s="173"/>
      <c r="CT86" s="173"/>
      <c r="CU86" s="173"/>
      <c r="CV86" s="173"/>
      <c r="CW86" s="173"/>
      <c r="CX86" s="173"/>
      <c r="CY86" s="173"/>
      <c r="CZ86" s="173"/>
      <c r="DA86" s="173"/>
      <c r="DB86" s="173"/>
      <c r="DC86" s="173"/>
      <c r="DD86" s="173"/>
    </row>
    <row r="87" spans="1:108" ht="21.75" customHeight="1" x14ac:dyDescent="0.3">
      <c r="A87" s="165" t="s">
        <v>5302</v>
      </c>
      <c r="B87" s="185" t="s">
        <v>817</v>
      </c>
      <c r="C87" s="167" t="s">
        <v>819</v>
      </c>
      <c r="D87" s="168" t="s">
        <v>5273</v>
      </c>
      <c r="E87" s="169">
        <v>56915000</v>
      </c>
      <c r="F87" s="170">
        <v>46037</v>
      </c>
      <c r="G87" s="171">
        <f t="shared" si="4"/>
        <v>56915000</v>
      </c>
      <c r="H87" s="174">
        <v>46387</v>
      </c>
      <c r="I87" s="172">
        <f>+G87/12</f>
        <v>4742916.666666667</v>
      </c>
      <c r="J87" s="168" t="s">
        <v>5274</v>
      </c>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c r="CZ87" s="173"/>
      <c r="DA87" s="173"/>
      <c r="DB87" s="173"/>
      <c r="DC87" s="173"/>
      <c r="DD87" s="173"/>
    </row>
    <row r="88" spans="1:108" ht="21.75" customHeight="1" x14ac:dyDescent="0.3">
      <c r="A88" s="165" t="s">
        <v>5303</v>
      </c>
      <c r="B88" s="167" t="s">
        <v>826</v>
      </c>
      <c r="C88" s="167" t="s">
        <v>827</v>
      </c>
      <c r="D88" s="168" t="s">
        <v>5273</v>
      </c>
      <c r="E88" s="169">
        <v>15990000</v>
      </c>
      <c r="F88" s="170">
        <v>46038</v>
      </c>
      <c r="G88" s="171">
        <f t="shared" si="4"/>
        <v>15990000</v>
      </c>
      <c r="H88" s="174">
        <v>46130</v>
      </c>
      <c r="I88" s="172">
        <f t="shared" ref="I88:I113" si="5">+G88/3</f>
        <v>5330000</v>
      </c>
      <c r="J88" s="168" t="s">
        <v>5274</v>
      </c>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c r="DB88" s="173"/>
      <c r="DC88" s="173"/>
      <c r="DD88" s="173"/>
    </row>
    <row r="89" spans="1:108" ht="21.75" customHeight="1" x14ac:dyDescent="0.3">
      <c r="A89" s="165" t="s">
        <v>5304</v>
      </c>
      <c r="B89" s="166" t="s">
        <v>835</v>
      </c>
      <c r="C89" s="167" t="s">
        <v>837</v>
      </c>
      <c r="D89" s="168" t="s">
        <v>5273</v>
      </c>
      <c r="E89" s="169">
        <v>11833155</v>
      </c>
      <c r="F89" s="170">
        <v>46038</v>
      </c>
      <c r="G89" s="171">
        <f t="shared" si="4"/>
        <v>11833155</v>
      </c>
      <c r="H89" s="174">
        <v>46127</v>
      </c>
      <c r="I89" s="172">
        <f t="shared" si="5"/>
        <v>3944385</v>
      </c>
      <c r="J89" s="168" t="s">
        <v>5274</v>
      </c>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c r="CZ89" s="173"/>
      <c r="DA89" s="173"/>
      <c r="DB89" s="173"/>
      <c r="DC89" s="173"/>
      <c r="DD89" s="173"/>
    </row>
    <row r="90" spans="1:108" ht="21.75" customHeight="1" x14ac:dyDescent="0.3">
      <c r="A90" s="165" t="s">
        <v>5305</v>
      </c>
      <c r="B90" s="167" t="s">
        <v>844</v>
      </c>
      <c r="C90" s="167" t="s">
        <v>845</v>
      </c>
      <c r="D90" s="168" t="s">
        <v>5273</v>
      </c>
      <c r="E90" s="169">
        <v>7995375</v>
      </c>
      <c r="F90" s="170">
        <v>46038</v>
      </c>
      <c r="G90" s="171">
        <f t="shared" si="4"/>
        <v>7995375</v>
      </c>
      <c r="H90" s="174">
        <v>46131</v>
      </c>
      <c r="I90" s="172">
        <f t="shared" si="5"/>
        <v>2665125</v>
      </c>
      <c r="J90" s="168" t="s">
        <v>5274</v>
      </c>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c r="AX90" s="173"/>
      <c r="AY90" s="173"/>
      <c r="AZ90" s="173"/>
      <c r="BA90" s="173"/>
      <c r="BB90" s="173"/>
      <c r="BC90" s="173"/>
      <c r="BD90" s="173"/>
      <c r="BE90" s="173"/>
      <c r="BF90" s="173"/>
      <c r="BG90" s="173"/>
      <c r="BH90" s="173"/>
      <c r="BI90" s="173"/>
      <c r="BJ90" s="173"/>
      <c r="BK90" s="173"/>
      <c r="BL90" s="173"/>
      <c r="BM90" s="173"/>
      <c r="BN90" s="173"/>
      <c r="BO90" s="173"/>
      <c r="BP90" s="173"/>
      <c r="BQ90" s="173"/>
      <c r="BR90" s="173"/>
      <c r="BS90" s="173"/>
      <c r="BT90" s="173"/>
      <c r="BU90" s="173"/>
      <c r="BV90" s="173"/>
      <c r="BW90" s="173"/>
      <c r="BX90" s="173"/>
      <c r="BY90" s="173"/>
      <c r="BZ90" s="173"/>
      <c r="CA90" s="173"/>
      <c r="CB90" s="173"/>
      <c r="CC90" s="173"/>
      <c r="CD90" s="173"/>
      <c r="CE90" s="173"/>
      <c r="CF90" s="173"/>
      <c r="CG90" s="173"/>
      <c r="CH90" s="173"/>
      <c r="CI90" s="173"/>
      <c r="CJ90" s="173"/>
      <c r="CK90" s="173"/>
      <c r="CL90" s="173"/>
      <c r="CM90" s="173"/>
      <c r="CN90" s="173"/>
      <c r="CO90" s="173"/>
      <c r="CP90" s="173"/>
      <c r="CQ90" s="173"/>
      <c r="CR90" s="173"/>
      <c r="CS90" s="173"/>
      <c r="CT90" s="173"/>
      <c r="CU90" s="173"/>
      <c r="CV90" s="173"/>
      <c r="CW90" s="173"/>
      <c r="CX90" s="173"/>
      <c r="CY90" s="173"/>
      <c r="CZ90" s="173"/>
      <c r="DA90" s="173"/>
      <c r="DB90" s="173"/>
      <c r="DC90" s="173"/>
      <c r="DD90" s="173"/>
    </row>
    <row r="91" spans="1:108" ht="21.75" customHeight="1" x14ac:dyDescent="0.3">
      <c r="A91" s="165" t="s">
        <v>5306</v>
      </c>
      <c r="B91" s="167" t="s">
        <v>844</v>
      </c>
      <c r="C91" s="167" t="s">
        <v>852</v>
      </c>
      <c r="D91" s="168" t="s">
        <v>5273</v>
      </c>
      <c r="E91" s="169">
        <v>7995375</v>
      </c>
      <c r="F91" s="170">
        <v>46038</v>
      </c>
      <c r="G91" s="171">
        <f t="shared" si="4"/>
        <v>7995375</v>
      </c>
      <c r="H91" s="174">
        <v>46131</v>
      </c>
      <c r="I91" s="172">
        <f t="shared" si="5"/>
        <v>2665125</v>
      </c>
      <c r="J91" s="168" t="s">
        <v>5274</v>
      </c>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3"/>
      <c r="BI91" s="173"/>
      <c r="BJ91" s="173"/>
      <c r="BK91" s="173"/>
      <c r="BL91" s="173"/>
      <c r="BM91" s="173"/>
      <c r="BN91" s="173"/>
      <c r="BO91" s="173"/>
      <c r="BP91" s="173"/>
      <c r="BQ91" s="173"/>
      <c r="BR91" s="173"/>
      <c r="BS91" s="173"/>
      <c r="BT91" s="173"/>
      <c r="BU91" s="173"/>
      <c r="BV91" s="173"/>
      <c r="BW91" s="173"/>
      <c r="BX91" s="173"/>
      <c r="BY91" s="173"/>
      <c r="BZ91" s="173"/>
      <c r="CA91" s="173"/>
      <c r="CB91" s="173"/>
      <c r="CC91" s="173"/>
      <c r="CD91" s="173"/>
      <c r="CE91" s="173"/>
      <c r="CF91" s="173"/>
      <c r="CG91" s="173"/>
      <c r="CH91" s="173"/>
      <c r="CI91" s="173"/>
      <c r="CJ91" s="173"/>
      <c r="CK91" s="173"/>
      <c r="CL91" s="173"/>
      <c r="CM91" s="173"/>
      <c r="CN91" s="173"/>
      <c r="CO91" s="173"/>
      <c r="CP91" s="173"/>
      <c r="CQ91" s="173"/>
      <c r="CR91" s="173"/>
      <c r="CS91" s="173"/>
      <c r="CT91" s="173"/>
      <c r="CU91" s="173"/>
      <c r="CV91" s="173"/>
      <c r="CW91" s="173"/>
      <c r="CX91" s="173"/>
      <c r="CY91" s="173"/>
      <c r="CZ91" s="173"/>
      <c r="DA91" s="173"/>
      <c r="DB91" s="173"/>
      <c r="DC91" s="173"/>
      <c r="DD91" s="173"/>
    </row>
    <row r="92" spans="1:108" ht="21.75" customHeight="1" x14ac:dyDescent="0.3">
      <c r="A92" s="165" t="s">
        <v>5307</v>
      </c>
      <c r="B92" s="167" t="s">
        <v>844</v>
      </c>
      <c r="C92" s="167" t="s">
        <v>858</v>
      </c>
      <c r="D92" s="168" t="s">
        <v>5273</v>
      </c>
      <c r="E92" s="169">
        <v>7995375</v>
      </c>
      <c r="F92" s="170">
        <v>46038</v>
      </c>
      <c r="G92" s="171">
        <f t="shared" si="4"/>
        <v>7995375</v>
      </c>
      <c r="H92" s="174">
        <v>46132</v>
      </c>
      <c r="I92" s="172">
        <f t="shared" si="5"/>
        <v>2665125</v>
      </c>
      <c r="J92" s="168" t="s">
        <v>5274</v>
      </c>
      <c r="K92" s="173"/>
      <c r="L92" s="173"/>
      <c r="M92" s="173"/>
      <c r="N92" s="173"/>
      <c r="O92" s="173"/>
      <c r="P92" s="173"/>
      <c r="Q92" s="173"/>
      <c r="R92" s="173"/>
      <c r="S92" s="173"/>
      <c r="T92" s="173"/>
      <c r="U92" s="173"/>
      <c r="V92" s="173"/>
      <c r="W92" s="173"/>
      <c r="X92" s="173"/>
      <c r="Y92" s="173"/>
      <c r="Z92" s="173"/>
      <c r="AA92" s="173"/>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c r="AX92" s="173"/>
      <c r="AY92" s="173"/>
      <c r="AZ92" s="173"/>
      <c r="BA92" s="173"/>
      <c r="BB92" s="173"/>
      <c r="BC92" s="173"/>
      <c r="BD92" s="173"/>
      <c r="BE92" s="173"/>
      <c r="BF92" s="173"/>
      <c r="BG92" s="173"/>
      <c r="BH92" s="173"/>
      <c r="BI92" s="173"/>
      <c r="BJ92" s="173"/>
      <c r="BK92" s="173"/>
      <c r="BL92" s="173"/>
      <c r="BM92" s="173"/>
      <c r="BN92" s="173"/>
      <c r="BO92" s="173"/>
      <c r="BP92" s="173"/>
      <c r="BQ92" s="173"/>
      <c r="BR92" s="173"/>
      <c r="BS92" s="173"/>
      <c r="BT92" s="173"/>
      <c r="BU92" s="173"/>
      <c r="BV92" s="173"/>
      <c r="BW92" s="173"/>
      <c r="BX92" s="173"/>
      <c r="BY92" s="173"/>
      <c r="BZ92" s="173"/>
      <c r="CA92" s="173"/>
      <c r="CB92" s="173"/>
      <c r="CC92" s="173"/>
      <c r="CD92" s="173"/>
      <c r="CE92" s="173"/>
      <c r="CF92" s="173"/>
      <c r="CG92" s="173"/>
      <c r="CH92" s="173"/>
      <c r="CI92" s="173"/>
      <c r="CJ92" s="173"/>
      <c r="CK92" s="173"/>
      <c r="CL92" s="173"/>
      <c r="CM92" s="173"/>
      <c r="CN92" s="173"/>
      <c r="CO92" s="173"/>
      <c r="CP92" s="173"/>
      <c r="CQ92" s="173"/>
      <c r="CR92" s="173"/>
      <c r="CS92" s="173"/>
      <c r="CT92" s="173"/>
      <c r="CU92" s="173"/>
      <c r="CV92" s="173"/>
      <c r="CW92" s="173"/>
      <c r="CX92" s="173"/>
      <c r="CY92" s="173"/>
      <c r="CZ92" s="173"/>
      <c r="DA92" s="173"/>
      <c r="DB92" s="173"/>
      <c r="DC92" s="173"/>
      <c r="DD92" s="173"/>
    </row>
    <row r="93" spans="1:108" ht="21.75" customHeight="1" x14ac:dyDescent="0.3">
      <c r="A93" s="165" t="s">
        <v>5308</v>
      </c>
      <c r="B93" s="166" t="s">
        <v>866</v>
      </c>
      <c r="C93" s="167" t="s">
        <v>868</v>
      </c>
      <c r="D93" s="168" t="s">
        <v>5273</v>
      </c>
      <c r="E93" s="169">
        <v>12254475</v>
      </c>
      <c r="F93" s="170">
        <v>46041</v>
      </c>
      <c r="G93" s="171">
        <f t="shared" si="4"/>
        <v>12254475</v>
      </c>
      <c r="H93" s="174">
        <v>46132</v>
      </c>
      <c r="I93" s="172">
        <f t="shared" si="5"/>
        <v>4084825</v>
      </c>
      <c r="J93" s="168" t="s">
        <v>5274</v>
      </c>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173"/>
      <c r="CA93" s="173"/>
      <c r="CB93" s="173"/>
      <c r="CC93" s="173"/>
      <c r="CD93" s="173"/>
      <c r="CE93" s="173"/>
      <c r="CF93" s="173"/>
      <c r="CG93" s="173"/>
      <c r="CH93" s="173"/>
      <c r="CI93" s="173"/>
      <c r="CJ93" s="173"/>
      <c r="CK93" s="173"/>
      <c r="CL93" s="173"/>
      <c r="CM93" s="173"/>
      <c r="CN93" s="173"/>
      <c r="CO93" s="173"/>
      <c r="CP93" s="173"/>
      <c r="CQ93" s="173"/>
      <c r="CR93" s="173"/>
      <c r="CS93" s="173"/>
      <c r="CT93" s="173"/>
      <c r="CU93" s="173"/>
      <c r="CV93" s="173"/>
      <c r="CW93" s="173"/>
      <c r="CX93" s="173"/>
      <c r="CY93" s="173"/>
      <c r="CZ93" s="173"/>
      <c r="DA93" s="173"/>
      <c r="DB93" s="173"/>
      <c r="DC93" s="173"/>
      <c r="DD93" s="173"/>
    </row>
    <row r="94" spans="1:108" ht="21.75" customHeight="1" x14ac:dyDescent="0.3">
      <c r="A94" s="165" t="s">
        <v>5309</v>
      </c>
      <c r="B94" s="166" t="s">
        <v>875</v>
      </c>
      <c r="C94" s="167" t="s">
        <v>877</v>
      </c>
      <c r="D94" s="168" t="s">
        <v>5273</v>
      </c>
      <c r="E94" s="169">
        <v>7355745</v>
      </c>
      <c r="F94" s="170">
        <v>46041</v>
      </c>
      <c r="G94" s="171">
        <f t="shared" si="4"/>
        <v>7355745</v>
      </c>
      <c r="H94" s="174">
        <v>46132</v>
      </c>
      <c r="I94" s="172">
        <f t="shared" si="5"/>
        <v>2451915</v>
      </c>
      <c r="J94" s="168" t="s">
        <v>5274</v>
      </c>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173"/>
      <c r="BC94" s="173"/>
      <c r="BD94" s="173"/>
      <c r="BE94" s="173"/>
      <c r="BF94" s="173"/>
      <c r="BG94" s="173"/>
      <c r="BH94" s="173"/>
      <c r="BI94" s="173"/>
      <c r="BJ94" s="173"/>
      <c r="BK94" s="173"/>
      <c r="BL94" s="173"/>
      <c r="BM94" s="173"/>
      <c r="BN94" s="173"/>
      <c r="BO94" s="173"/>
      <c r="BP94" s="173"/>
      <c r="BQ94" s="173"/>
      <c r="BR94" s="173"/>
      <c r="BS94" s="173"/>
      <c r="BT94" s="173"/>
      <c r="BU94" s="173"/>
      <c r="BV94" s="173"/>
      <c r="BW94" s="173"/>
      <c r="BX94" s="173"/>
      <c r="BY94" s="173"/>
      <c r="BZ94" s="173"/>
      <c r="CA94" s="173"/>
      <c r="CB94" s="173"/>
      <c r="CC94" s="173"/>
      <c r="CD94" s="173"/>
      <c r="CE94" s="173"/>
      <c r="CF94" s="173"/>
      <c r="CG94" s="173"/>
      <c r="CH94" s="173"/>
      <c r="CI94" s="173"/>
      <c r="CJ94" s="173"/>
      <c r="CK94" s="173"/>
      <c r="CL94" s="173"/>
      <c r="CM94" s="173"/>
      <c r="CN94" s="173"/>
      <c r="CO94" s="173"/>
      <c r="CP94" s="173"/>
      <c r="CQ94" s="173"/>
      <c r="CR94" s="173"/>
      <c r="CS94" s="173"/>
      <c r="CT94" s="173"/>
      <c r="CU94" s="173"/>
      <c r="CV94" s="173"/>
      <c r="CW94" s="173"/>
      <c r="CX94" s="173"/>
      <c r="CY94" s="173"/>
      <c r="CZ94" s="173"/>
      <c r="DA94" s="173"/>
      <c r="DB94" s="173"/>
      <c r="DC94" s="173"/>
      <c r="DD94" s="173"/>
    </row>
    <row r="95" spans="1:108" ht="21.75" customHeight="1" x14ac:dyDescent="0.3">
      <c r="A95" s="165" t="s">
        <v>5310</v>
      </c>
      <c r="B95" s="166" t="s">
        <v>875</v>
      </c>
      <c r="C95" s="167" t="s">
        <v>883</v>
      </c>
      <c r="D95" s="168" t="s">
        <v>5273</v>
      </c>
      <c r="E95" s="169">
        <v>7355745</v>
      </c>
      <c r="F95" s="170">
        <v>46041</v>
      </c>
      <c r="G95" s="171">
        <f t="shared" si="4"/>
        <v>7355745</v>
      </c>
      <c r="H95" s="174">
        <v>46132</v>
      </c>
      <c r="I95" s="172">
        <f t="shared" si="5"/>
        <v>2451915</v>
      </c>
      <c r="J95" s="168" t="s">
        <v>5274</v>
      </c>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3"/>
      <c r="BF95" s="173"/>
      <c r="BG95" s="173"/>
      <c r="BH95" s="173"/>
      <c r="BI95" s="173"/>
      <c r="BJ95" s="173"/>
      <c r="BK95" s="173"/>
      <c r="BL95" s="173"/>
      <c r="BM95" s="173"/>
      <c r="BN95" s="173"/>
      <c r="BO95" s="173"/>
      <c r="BP95" s="173"/>
      <c r="BQ95" s="173"/>
      <c r="BR95" s="173"/>
      <c r="BS95" s="173"/>
      <c r="BT95" s="173"/>
      <c r="BU95" s="173"/>
      <c r="BV95" s="173"/>
      <c r="BW95" s="173"/>
      <c r="BX95" s="173"/>
      <c r="BY95" s="173"/>
      <c r="BZ95" s="173"/>
      <c r="CA95" s="173"/>
      <c r="CB95" s="173"/>
      <c r="CC95" s="173"/>
      <c r="CD95" s="173"/>
      <c r="CE95" s="173"/>
      <c r="CF95" s="173"/>
      <c r="CG95" s="173"/>
      <c r="CH95" s="173"/>
      <c r="CI95" s="173"/>
      <c r="CJ95" s="173"/>
      <c r="CK95" s="173"/>
      <c r="CL95" s="173"/>
      <c r="CM95" s="173"/>
      <c r="CN95" s="173"/>
      <c r="CO95" s="173"/>
      <c r="CP95" s="173"/>
      <c r="CQ95" s="173"/>
      <c r="CR95" s="173"/>
      <c r="CS95" s="173"/>
      <c r="CT95" s="173"/>
      <c r="CU95" s="173"/>
      <c r="CV95" s="173"/>
      <c r="CW95" s="173"/>
      <c r="CX95" s="173"/>
      <c r="CY95" s="173"/>
      <c r="CZ95" s="173"/>
      <c r="DA95" s="173"/>
      <c r="DB95" s="173"/>
      <c r="DC95" s="173"/>
      <c r="DD95" s="173"/>
    </row>
    <row r="96" spans="1:108" ht="21.75" customHeight="1" x14ac:dyDescent="0.3">
      <c r="A96" s="165" t="s">
        <v>5311</v>
      </c>
      <c r="B96" s="167" t="s">
        <v>844</v>
      </c>
      <c r="C96" s="167" t="s">
        <v>890</v>
      </c>
      <c r="D96" s="168" t="s">
        <v>5273</v>
      </c>
      <c r="E96" s="169">
        <v>7995375</v>
      </c>
      <c r="F96" s="170">
        <v>46042</v>
      </c>
      <c r="G96" s="171">
        <f t="shared" si="4"/>
        <v>7995375</v>
      </c>
      <c r="H96" s="174" t="s">
        <v>892</v>
      </c>
      <c r="I96" s="172">
        <f t="shared" si="5"/>
        <v>2665125</v>
      </c>
      <c r="J96" s="168" t="s">
        <v>5274</v>
      </c>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3"/>
      <c r="BF96" s="173"/>
      <c r="BG96" s="173"/>
      <c r="BH96" s="173"/>
      <c r="BI96" s="173"/>
      <c r="BJ96" s="173"/>
      <c r="BK96" s="173"/>
      <c r="BL96" s="173"/>
      <c r="BM96" s="173"/>
      <c r="BN96" s="173"/>
      <c r="BO96" s="173"/>
      <c r="BP96" s="173"/>
      <c r="BQ96" s="173"/>
      <c r="BR96" s="173"/>
      <c r="BS96" s="173"/>
      <c r="BT96" s="173"/>
      <c r="BU96" s="173"/>
      <c r="BV96" s="173"/>
      <c r="BW96" s="173"/>
      <c r="BX96" s="173"/>
      <c r="BY96" s="173"/>
      <c r="BZ96" s="173"/>
      <c r="CA96" s="173"/>
      <c r="CB96" s="173"/>
      <c r="CC96" s="173"/>
      <c r="CD96" s="173"/>
      <c r="CE96" s="173"/>
      <c r="CF96" s="173"/>
      <c r="CG96" s="173"/>
      <c r="CH96" s="173"/>
      <c r="CI96" s="173"/>
      <c r="CJ96" s="173"/>
      <c r="CK96" s="173"/>
      <c r="CL96" s="173"/>
      <c r="CM96" s="173"/>
      <c r="CN96" s="173"/>
      <c r="CO96" s="173"/>
      <c r="CP96" s="173"/>
      <c r="CQ96" s="173"/>
      <c r="CR96" s="173"/>
      <c r="CS96" s="173"/>
      <c r="CT96" s="173"/>
      <c r="CU96" s="173"/>
      <c r="CV96" s="173"/>
      <c r="CW96" s="173"/>
      <c r="CX96" s="173"/>
      <c r="CY96" s="173"/>
      <c r="CZ96" s="173"/>
      <c r="DA96" s="173"/>
      <c r="DB96" s="173"/>
      <c r="DC96" s="173"/>
      <c r="DD96" s="173"/>
    </row>
    <row r="97" spans="1:108" ht="21.75" customHeight="1" x14ac:dyDescent="0.3">
      <c r="A97" s="165" t="s">
        <v>5312</v>
      </c>
      <c r="B97" s="167" t="s">
        <v>844</v>
      </c>
      <c r="C97" s="167" t="s">
        <v>898</v>
      </c>
      <c r="D97" s="168" t="s">
        <v>5273</v>
      </c>
      <c r="E97" s="169">
        <v>7995375</v>
      </c>
      <c r="F97" s="170">
        <v>46042</v>
      </c>
      <c r="G97" s="171">
        <f t="shared" si="4"/>
        <v>7995375</v>
      </c>
      <c r="H97" s="174">
        <v>46134</v>
      </c>
      <c r="I97" s="172">
        <f t="shared" si="5"/>
        <v>2665125</v>
      </c>
      <c r="J97" s="168" t="s">
        <v>5274</v>
      </c>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3"/>
      <c r="BY97" s="173"/>
      <c r="BZ97" s="173"/>
      <c r="CA97" s="173"/>
      <c r="CB97" s="173"/>
      <c r="CC97" s="173"/>
      <c r="CD97" s="173"/>
      <c r="CE97" s="173"/>
      <c r="CF97" s="173"/>
      <c r="CG97" s="173"/>
      <c r="CH97" s="173"/>
      <c r="CI97" s="173"/>
      <c r="CJ97" s="173"/>
      <c r="CK97" s="173"/>
      <c r="CL97" s="173"/>
      <c r="CM97" s="173"/>
      <c r="CN97" s="173"/>
      <c r="CO97" s="173"/>
      <c r="CP97" s="173"/>
      <c r="CQ97" s="173"/>
      <c r="CR97" s="173"/>
      <c r="CS97" s="173"/>
      <c r="CT97" s="173"/>
      <c r="CU97" s="173"/>
      <c r="CV97" s="173"/>
      <c r="CW97" s="173"/>
      <c r="CX97" s="173"/>
      <c r="CY97" s="173"/>
      <c r="CZ97" s="173"/>
      <c r="DA97" s="173"/>
      <c r="DB97" s="173"/>
      <c r="DC97" s="173"/>
      <c r="DD97" s="173"/>
    </row>
    <row r="98" spans="1:108" ht="21.75" customHeight="1" x14ac:dyDescent="0.3">
      <c r="A98" s="165" t="s">
        <v>5313</v>
      </c>
      <c r="B98" s="167" t="s">
        <v>844</v>
      </c>
      <c r="C98" s="177" t="s">
        <v>904</v>
      </c>
      <c r="D98" s="168" t="s">
        <v>5273</v>
      </c>
      <c r="E98" s="169">
        <v>7995375</v>
      </c>
      <c r="F98" s="170">
        <v>46042</v>
      </c>
      <c r="G98" s="171">
        <f t="shared" si="4"/>
        <v>7995375</v>
      </c>
      <c r="H98" s="174">
        <v>46133</v>
      </c>
      <c r="I98" s="172">
        <f t="shared" si="5"/>
        <v>2665125</v>
      </c>
      <c r="J98" s="168" t="s">
        <v>5274</v>
      </c>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3"/>
      <c r="BA98" s="173"/>
      <c r="BB98" s="173"/>
      <c r="BC98" s="173"/>
      <c r="BD98" s="173"/>
      <c r="BE98" s="173"/>
      <c r="BF98" s="173"/>
      <c r="BG98" s="173"/>
      <c r="BH98" s="173"/>
      <c r="BI98" s="173"/>
      <c r="BJ98" s="173"/>
      <c r="BK98" s="173"/>
      <c r="BL98" s="173"/>
      <c r="BM98" s="173"/>
      <c r="BN98" s="173"/>
      <c r="BO98" s="173"/>
      <c r="BP98" s="173"/>
      <c r="BQ98" s="173"/>
      <c r="BR98" s="173"/>
      <c r="BS98" s="173"/>
      <c r="BT98" s="173"/>
      <c r="BU98" s="173"/>
      <c r="BV98" s="173"/>
      <c r="BW98" s="173"/>
      <c r="BX98" s="173"/>
      <c r="BY98" s="173"/>
      <c r="BZ98" s="173"/>
      <c r="CA98" s="173"/>
      <c r="CB98" s="173"/>
      <c r="CC98" s="173"/>
      <c r="CD98" s="173"/>
      <c r="CE98" s="173"/>
      <c r="CF98" s="173"/>
      <c r="CG98" s="173"/>
      <c r="CH98" s="173"/>
      <c r="CI98" s="173"/>
      <c r="CJ98" s="173"/>
      <c r="CK98" s="173"/>
      <c r="CL98" s="173"/>
      <c r="CM98" s="173"/>
      <c r="CN98" s="173"/>
      <c r="CO98" s="173"/>
      <c r="CP98" s="173"/>
      <c r="CQ98" s="173"/>
      <c r="CR98" s="173"/>
      <c r="CS98" s="173"/>
      <c r="CT98" s="173"/>
      <c r="CU98" s="173"/>
      <c r="CV98" s="173"/>
      <c r="CW98" s="173"/>
      <c r="CX98" s="173"/>
      <c r="CY98" s="173"/>
      <c r="CZ98" s="173"/>
      <c r="DA98" s="173"/>
      <c r="DB98" s="173"/>
      <c r="DC98" s="173"/>
      <c r="DD98" s="173"/>
    </row>
    <row r="99" spans="1:108" ht="21.75" customHeight="1" x14ac:dyDescent="0.3">
      <c r="A99" s="165" t="s">
        <v>5314</v>
      </c>
      <c r="B99" s="167" t="s">
        <v>844</v>
      </c>
      <c r="C99" s="177" t="s">
        <v>909</v>
      </c>
      <c r="D99" s="168" t="s">
        <v>5273</v>
      </c>
      <c r="E99" s="169">
        <v>7995375</v>
      </c>
      <c r="F99" s="170">
        <v>46042</v>
      </c>
      <c r="G99" s="171">
        <f t="shared" si="4"/>
        <v>7995375</v>
      </c>
      <c r="H99" s="174">
        <v>46133</v>
      </c>
      <c r="I99" s="172">
        <f t="shared" si="5"/>
        <v>2665125</v>
      </c>
      <c r="J99" s="168" t="s">
        <v>5274</v>
      </c>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3"/>
      <c r="CT99" s="173"/>
      <c r="CU99" s="173"/>
      <c r="CV99" s="173"/>
      <c r="CW99" s="173"/>
      <c r="CX99" s="173"/>
      <c r="CY99" s="173"/>
      <c r="CZ99" s="173"/>
      <c r="DA99" s="173"/>
      <c r="DB99" s="173"/>
      <c r="DC99" s="173"/>
      <c r="DD99" s="173"/>
    </row>
    <row r="100" spans="1:108" ht="21.75" customHeight="1" x14ac:dyDescent="0.3">
      <c r="A100" s="165" t="s">
        <v>5315</v>
      </c>
      <c r="B100" s="167" t="s">
        <v>844</v>
      </c>
      <c r="C100" s="177" t="s">
        <v>915</v>
      </c>
      <c r="D100" s="168" t="s">
        <v>5273</v>
      </c>
      <c r="E100" s="169">
        <v>7995375</v>
      </c>
      <c r="F100" s="170">
        <v>46042</v>
      </c>
      <c r="G100" s="171">
        <f t="shared" si="4"/>
        <v>7995375</v>
      </c>
      <c r="H100" s="174">
        <v>46134</v>
      </c>
      <c r="I100" s="172">
        <f t="shared" si="5"/>
        <v>2665125</v>
      </c>
      <c r="J100" s="168" t="s">
        <v>5274</v>
      </c>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173"/>
      <c r="CA100" s="173"/>
      <c r="CB100" s="173"/>
      <c r="CC100" s="173"/>
      <c r="CD100" s="173"/>
      <c r="CE100" s="173"/>
      <c r="CF100" s="173"/>
      <c r="CG100" s="173"/>
      <c r="CH100" s="173"/>
      <c r="CI100" s="173"/>
      <c r="CJ100" s="173"/>
      <c r="CK100" s="173"/>
      <c r="CL100" s="173"/>
      <c r="CM100" s="173"/>
      <c r="CN100" s="173"/>
      <c r="CO100" s="173"/>
      <c r="CP100" s="173"/>
      <c r="CQ100" s="173"/>
      <c r="CR100" s="173"/>
      <c r="CS100" s="173"/>
      <c r="CT100" s="173"/>
      <c r="CU100" s="173"/>
      <c r="CV100" s="173"/>
      <c r="CW100" s="173"/>
      <c r="CX100" s="173"/>
      <c r="CY100" s="173"/>
      <c r="CZ100" s="173"/>
      <c r="DA100" s="173"/>
      <c r="DB100" s="173"/>
      <c r="DC100" s="173"/>
      <c r="DD100" s="173"/>
    </row>
    <row r="101" spans="1:108" ht="21.75" customHeight="1" x14ac:dyDescent="0.3">
      <c r="A101" s="165" t="s">
        <v>5316</v>
      </c>
      <c r="B101" s="167" t="s">
        <v>844</v>
      </c>
      <c r="C101" s="177" t="s">
        <v>922</v>
      </c>
      <c r="D101" s="168" t="s">
        <v>5273</v>
      </c>
      <c r="E101" s="169">
        <v>7995375</v>
      </c>
      <c r="F101" s="170">
        <v>46042</v>
      </c>
      <c r="G101" s="171">
        <f t="shared" si="4"/>
        <v>7995375</v>
      </c>
      <c r="H101" s="174">
        <v>46134</v>
      </c>
      <c r="I101" s="172">
        <f t="shared" si="5"/>
        <v>2665125</v>
      </c>
      <c r="J101" s="168" t="s">
        <v>5274</v>
      </c>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3"/>
      <c r="BA101" s="173"/>
      <c r="BB101" s="173"/>
      <c r="BC101" s="173"/>
      <c r="BD101" s="173"/>
      <c r="BE101" s="173"/>
      <c r="BF101" s="173"/>
      <c r="BG101" s="173"/>
      <c r="BH101" s="173"/>
      <c r="BI101" s="173"/>
      <c r="BJ101" s="173"/>
      <c r="BK101" s="173"/>
      <c r="BL101" s="173"/>
      <c r="BM101" s="173"/>
      <c r="BN101" s="173"/>
      <c r="BO101" s="173"/>
      <c r="BP101" s="173"/>
      <c r="BQ101" s="173"/>
      <c r="BR101" s="173"/>
      <c r="BS101" s="173"/>
      <c r="BT101" s="173"/>
      <c r="BU101" s="173"/>
      <c r="BV101" s="173"/>
      <c r="BW101" s="173"/>
      <c r="BX101" s="173"/>
      <c r="BY101" s="173"/>
      <c r="BZ101" s="173"/>
      <c r="CA101" s="173"/>
      <c r="CB101" s="173"/>
      <c r="CC101" s="173"/>
      <c r="CD101" s="173"/>
      <c r="CE101" s="173"/>
      <c r="CF101" s="173"/>
      <c r="CG101" s="173"/>
      <c r="CH101" s="173"/>
      <c r="CI101" s="173"/>
      <c r="CJ101" s="173"/>
      <c r="CK101" s="173"/>
      <c r="CL101" s="173"/>
      <c r="CM101" s="173"/>
      <c r="CN101" s="173"/>
      <c r="CO101" s="173"/>
      <c r="CP101" s="173"/>
      <c r="CQ101" s="173"/>
      <c r="CR101" s="173"/>
      <c r="CS101" s="173"/>
      <c r="CT101" s="173"/>
      <c r="CU101" s="173"/>
      <c r="CV101" s="173"/>
      <c r="CW101" s="173"/>
      <c r="CX101" s="173"/>
      <c r="CY101" s="173"/>
      <c r="CZ101" s="173"/>
      <c r="DA101" s="173"/>
      <c r="DB101" s="173"/>
      <c r="DC101" s="173"/>
      <c r="DD101" s="173"/>
    </row>
    <row r="102" spans="1:108" ht="21.75" customHeight="1" x14ac:dyDescent="0.3">
      <c r="A102" s="186">
        <v>98</v>
      </c>
      <c r="B102" s="185" t="s">
        <v>929</v>
      </c>
      <c r="C102" s="185" t="s">
        <v>931</v>
      </c>
      <c r="D102" s="168" t="s">
        <v>5273</v>
      </c>
      <c r="E102" s="192">
        <v>15990750</v>
      </c>
      <c r="F102" s="193">
        <v>46043</v>
      </c>
      <c r="G102" s="171">
        <f t="shared" si="4"/>
        <v>15990750</v>
      </c>
      <c r="H102" s="174">
        <v>46134</v>
      </c>
      <c r="I102" s="172">
        <f t="shared" si="5"/>
        <v>5330250</v>
      </c>
      <c r="J102" s="168" t="s">
        <v>5274</v>
      </c>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173"/>
      <c r="AP102" s="173"/>
      <c r="AQ102" s="173"/>
      <c r="AR102" s="173"/>
      <c r="AS102" s="173"/>
      <c r="AT102" s="173"/>
      <c r="AU102" s="173"/>
      <c r="AV102" s="173"/>
      <c r="AW102" s="173"/>
      <c r="AX102" s="173"/>
      <c r="AY102" s="173"/>
      <c r="AZ102" s="173"/>
      <c r="BA102" s="173"/>
      <c r="BB102" s="173"/>
      <c r="BC102" s="173"/>
      <c r="BD102" s="173"/>
      <c r="BE102" s="173"/>
      <c r="BF102" s="173"/>
      <c r="BG102" s="173"/>
      <c r="BH102" s="173"/>
      <c r="BI102" s="173"/>
      <c r="BJ102" s="173"/>
      <c r="BK102" s="173"/>
      <c r="BL102" s="173"/>
      <c r="BM102" s="173"/>
      <c r="BN102" s="173"/>
      <c r="BO102" s="173"/>
      <c r="BP102" s="173"/>
      <c r="BQ102" s="173"/>
      <c r="BR102" s="173"/>
      <c r="BS102" s="173"/>
      <c r="BT102" s="173"/>
      <c r="BU102" s="173"/>
      <c r="BV102" s="173"/>
      <c r="BW102" s="173"/>
      <c r="BX102" s="173"/>
      <c r="BY102" s="173"/>
      <c r="BZ102" s="173"/>
      <c r="CA102" s="173"/>
      <c r="CB102" s="173"/>
      <c r="CC102" s="173"/>
      <c r="CD102" s="173"/>
      <c r="CE102" s="173"/>
      <c r="CF102" s="173"/>
      <c r="CG102" s="173"/>
      <c r="CH102" s="173"/>
      <c r="CI102" s="173"/>
      <c r="CJ102" s="173"/>
      <c r="CK102" s="173"/>
      <c r="CL102" s="173"/>
      <c r="CM102" s="173"/>
      <c r="CN102" s="173"/>
      <c r="CO102" s="173"/>
      <c r="CP102" s="173"/>
      <c r="CQ102" s="173"/>
      <c r="CR102" s="173"/>
      <c r="CS102" s="173"/>
      <c r="CT102" s="173"/>
      <c r="CU102" s="173"/>
      <c r="CV102" s="173"/>
      <c r="CW102" s="173"/>
      <c r="CX102" s="173"/>
      <c r="CY102" s="173"/>
      <c r="CZ102" s="173"/>
      <c r="DA102" s="173"/>
      <c r="DB102" s="173"/>
      <c r="DC102" s="173"/>
      <c r="DD102" s="173"/>
    </row>
    <row r="103" spans="1:108" ht="21.75" customHeight="1" x14ac:dyDescent="0.3">
      <c r="A103" s="165" t="s">
        <v>5317</v>
      </c>
      <c r="B103" s="166" t="s">
        <v>937</v>
      </c>
      <c r="C103" s="167" t="s">
        <v>938</v>
      </c>
      <c r="D103" s="168" t="s">
        <v>5273</v>
      </c>
      <c r="E103" s="169">
        <v>7995375</v>
      </c>
      <c r="F103" s="170">
        <v>46043</v>
      </c>
      <c r="G103" s="171">
        <f t="shared" si="4"/>
        <v>7995375</v>
      </c>
      <c r="H103" s="174">
        <v>46134</v>
      </c>
      <c r="I103" s="172">
        <f t="shared" si="5"/>
        <v>2665125</v>
      </c>
      <c r="J103" s="168" t="s">
        <v>5274</v>
      </c>
      <c r="K103" s="173"/>
      <c r="L103" s="173"/>
      <c r="M103" s="173"/>
      <c r="N103" s="173"/>
      <c r="O103" s="173"/>
      <c r="P103" s="173"/>
      <c r="Q103" s="173"/>
      <c r="R103" s="173"/>
      <c r="S103" s="173"/>
      <c r="T103" s="173"/>
      <c r="U103" s="173"/>
      <c r="V103" s="173"/>
      <c r="W103" s="173"/>
      <c r="X103" s="173"/>
      <c r="Y103" s="173"/>
      <c r="Z103" s="173"/>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3"/>
      <c r="BF103" s="173"/>
      <c r="BG103" s="173"/>
      <c r="BH103" s="173"/>
      <c r="BI103" s="173"/>
      <c r="BJ103" s="173"/>
      <c r="BK103" s="173"/>
      <c r="BL103" s="173"/>
      <c r="BM103" s="173"/>
      <c r="BN103" s="173"/>
      <c r="BO103" s="173"/>
      <c r="BP103" s="173"/>
      <c r="BQ103" s="173"/>
      <c r="BR103" s="173"/>
      <c r="BS103" s="173"/>
      <c r="BT103" s="173"/>
      <c r="BU103" s="173"/>
      <c r="BV103" s="173"/>
      <c r="BW103" s="173"/>
      <c r="BX103" s="173"/>
      <c r="BY103" s="173"/>
      <c r="BZ103" s="173"/>
      <c r="CA103" s="173"/>
      <c r="CB103" s="173"/>
      <c r="CC103" s="173"/>
      <c r="CD103" s="173"/>
      <c r="CE103" s="173"/>
      <c r="CF103" s="173"/>
      <c r="CG103" s="173"/>
      <c r="CH103" s="173"/>
      <c r="CI103" s="173"/>
      <c r="CJ103" s="173"/>
      <c r="CK103" s="173"/>
      <c r="CL103" s="173"/>
      <c r="CM103" s="173"/>
      <c r="CN103" s="173"/>
      <c r="CO103" s="173"/>
      <c r="CP103" s="173"/>
      <c r="CQ103" s="173"/>
      <c r="CR103" s="173"/>
      <c r="CS103" s="173"/>
      <c r="CT103" s="173"/>
      <c r="CU103" s="173"/>
      <c r="CV103" s="173"/>
      <c r="CW103" s="173"/>
      <c r="CX103" s="173"/>
      <c r="CY103" s="173"/>
      <c r="CZ103" s="173"/>
      <c r="DA103" s="173"/>
      <c r="DB103" s="173"/>
      <c r="DC103" s="173"/>
      <c r="DD103" s="173"/>
    </row>
    <row r="104" spans="1:108" ht="21.75" customHeight="1" x14ac:dyDescent="0.3">
      <c r="A104" s="165" t="s">
        <v>944</v>
      </c>
      <c r="B104" s="166" t="s">
        <v>937</v>
      </c>
      <c r="C104" s="167" t="s">
        <v>945</v>
      </c>
      <c r="D104" s="168" t="s">
        <v>5273</v>
      </c>
      <c r="E104" s="169">
        <v>7995375</v>
      </c>
      <c r="F104" s="170">
        <v>46043</v>
      </c>
      <c r="G104" s="171">
        <f t="shared" si="4"/>
        <v>7995375</v>
      </c>
      <c r="H104" s="174">
        <v>46134</v>
      </c>
      <c r="I104" s="172">
        <f t="shared" si="5"/>
        <v>2665125</v>
      </c>
      <c r="J104" s="168" t="s">
        <v>5274</v>
      </c>
      <c r="K104" s="173"/>
      <c r="L104" s="173"/>
      <c r="M104" s="173"/>
      <c r="N104" s="173"/>
      <c r="O104" s="173"/>
      <c r="P104" s="173"/>
      <c r="Q104" s="173"/>
      <c r="R104" s="173"/>
      <c r="S104" s="173"/>
      <c r="T104" s="173"/>
      <c r="U104" s="173"/>
      <c r="V104" s="173"/>
      <c r="W104" s="173"/>
      <c r="X104" s="173"/>
      <c r="Y104" s="173"/>
      <c r="Z104" s="173"/>
      <c r="AA104" s="173"/>
      <c r="AB104" s="173"/>
      <c r="AC104" s="173"/>
      <c r="AD104" s="173"/>
      <c r="AE104" s="173"/>
      <c r="AF104" s="173"/>
      <c r="AG104" s="173"/>
      <c r="AH104" s="173"/>
      <c r="AI104" s="173"/>
      <c r="AJ104" s="173"/>
      <c r="AK104" s="173"/>
      <c r="AL104" s="173"/>
      <c r="AM104" s="173"/>
      <c r="AN104" s="173"/>
      <c r="AO104" s="173"/>
      <c r="AP104" s="173"/>
      <c r="AQ104" s="173"/>
      <c r="AR104" s="173"/>
      <c r="AS104" s="173"/>
      <c r="AT104" s="173"/>
      <c r="AU104" s="173"/>
      <c r="AV104" s="173"/>
      <c r="AW104" s="173"/>
      <c r="AX104" s="173"/>
      <c r="AY104" s="173"/>
      <c r="AZ104" s="173"/>
      <c r="BA104" s="173"/>
      <c r="BB104" s="173"/>
      <c r="BC104" s="173"/>
      <c r="BD104" s="173"/>
      <c r="BE104" s="173"/>
      <c r="BF104" s="173"/>
      <c r="BG104" s="173"/>
      <c r="BH104" s="173"/>
      <c r="BI104" s="173"/>
      <c r="BJ104" s="173"/>
      <c r="BK104" s="173"/>
      <c r="BL104" s="173"/>
      <c r="BM104" s="173"/>
      <c r="BN104" s="173"/>
      <c r="BO104" s="173"/>
      <c r="BP104" s="173"/>
      <c r="BQ104" s="173"/>
      <c r="BR104" s="173"/>
      <c r="BS104" s="173"/>
      <c r="BT104" s="173"/>
      <c r="BU104" s="173"/>
      <c r="BV104" s="173"/>
      <c r="BW104" s="173"/>
      <c r="BX104" s="173"/>
      <c r="BY104" s="173"/>
      <c r="BZ104" s="173"/>
      <c r="CA104" s="173"/>
      <c r="CB104" s="173"/>
      <c r="CC104" s="173"/>
      <c r="CD104" s="173"/>
      <c r="CE104" s="173"/>
      <c r="CF104" s="173"/>
      <c r="CG104" s="173"/>
      <c r="CH104" s="173"/>
      <c r="CI104" s="173"/>
      <c r="CJ104" s="173"/>
      <c r="CK104" s="173"/>
      <c r="CL104" s="173"/>
      <c r="CM104" s="173"/>
      <c r="CN104" s="173"/>
      <c r="CO104" s="173"/>
      <c r="CP104" s="173"/>
      <c r="CQ104" s="173"/>
      <c r="CR104" s="173"/>
      <c r="CS104" s="173"/>
      <c r="CT104" s="173"/>
      <c r="CU104" s="173"/>
      <c r="CV104" s="173"/>
      <c r="CW104" s="173"/>
      <c r="CX104" s="173"/>
      <c r="CY104" s="173"/>
      <c r="CZ104" s="173"/>
      <c r="DA104" s="173"/>
      <c r="DB104" s="173"/>
      <c r="DC104" s="173"/>
      <c r="DD104" s="173"/>
    </row>
    <row r="105" spans="1:108" ht="21.75" customHeight="1" x14ac:dyDescent="0.3">
      <c r="A105" s="165" t="s">
        <v>950</v>
      </c>
      <c r="B105" s="166" t="s">
        <v>937</v>
      </c>
      <c r="C105" s="167" t="s">
        <v>951</v>
      </c>
      <c r="D105" s="168" t="s">
        <v>5273</v>
      </c>
      <c r="E105" s="169">
        <v>7995375</v>
      </c>
      <c r="F105" s="170">
        <v>46043</v>
      </c>
      <c r="G105" s="171">
        <f t="shared" si="4"/>
        <v>7995375</v>
      </c>
      <c r="H105" s="174">
        <v>46134</v>
      </c>
      <c r="I105" s="172">
        <f t="shared" si="5"/>
        <v>2665125</v>
      </c>
      <c r="J105" s="168" t="s">
        <v>5274</v>
      </c>
      <c r="K105" s="173"/>
      <c r="L105" s="173"/>
      <c r="M105" s="173"/>
      <c r="N105" s="173"/>
      <c r="O105" s="173"/>
      <c r="P105" s="173"/>
      <c r="Q105" s="173"/>
      <c r="R105" s="173"/>
      <c r="S105" s="173"/>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c r="BE105" s="173"/>
      <c r="BF105" s="173"/>
      <c r="BG105" s="173"/>
      <c r="BH105" s="173"/>
      <c r="BI105" s="173"/>
      <c r="BJ105" s="173"/>
      <c r="BK105" s="173"/>
      <c r="BL105" s="173"/>
      <c r="BM105" s="173"/>
      <c r="BN105" s="173"/>
      <c r="BO105" s="173"/>
      <c r="BP105" s="173"/>
      <c r="BQ105" s="173"/>
      <c r="BR105" s="173"/>
      <c r="BS105" s="173"/>
      <c r="BT105" s="173"/>
      <c r="BU105" s="173"/>
      <c r="BV105" s="173"/>
      <c r="BW105" s="173"/>
      <c r="BX105" s="173"/>
      <c r="BY105" s="173"/>
      <c r="BZ105" s="173"/>
      <c r="CA105" s="173"/>
      <c r="CB105" s="173"/>
      <c r="CC105" s="173"/>
      <c r="CD105" s="173"/>
      <c r="CE105" s="173"/>
      <c r="CF105" s="173"/>
      <c r="CG105" s="173"/>
      <c r="CH105" s="173"/>
      <c r="CI105" s="173"/>
      <c r="CJ105" s="173"/>
      <c r="CK105" s="173"/>
      <c r="CL105" s="173"/>
      <c r="CM105" s="173"/>
      <c r="CN105" s="173"/>
      <c r="CO105" s="173"/>
      <c r="CP105" s="173"/>
      <c r="CQ105" s="173"/>
      <c r="CR105" s="173"/>
      <c r="CS105" s="173"/>
      <c r="CT105" s="173"/>
      <c r="CU105" s="173"/>
      <c r="CV105" s="173"/>
      <c r="CW105" s="173"/>
      <c r="CX105" s="173"/>
      <c r="CY105" s="173"/>
      <c r="CZ105" s="173"/>
      <c r="DA105" s="173"/>
      <c r="DB105" s="173"/>
      <c r="DC105" s="173"/>
      <c r="DD105" s="173"/>
    </row>
    <row r="106" spans="1:108" ht="21.75" customHeight="1" x14ac:dyDescent="0.3">
      <c r="A106" s="165" t="s">
        <v>956</v>
      </c>
      <c r="B106" s="167" t="s">
        <v>844</v>
      </c>
      <c r="C106" s="177" t="s">
        <v>957</v>
      </c>
      <c r="D106" s="168" t="s">
        <v>5273</v>
      </c>
      <c r="E106" s="169">
        <v>7995375</v>
      </c>
      <c r="F106" s="170">
        <v>46043</v>
      </c>
      <c r="G106" s="171">
        <f t="shared" si="4"/>
        <v>7995375</v>
      </c>
      <c r="H106" s="174">
        <v>46134</v>
      </c>
      <c r="I106" s="172">
        <f t="shared" si="5"/>
        <v>2665125</v>
      </c>
      <c r="J106" s="168" t="s">
        <v>5274</v>
      </c>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c r="BI106" s="173"/>
      <c r="BJ106" s="173"/>
      <c r="BK106" s="173"/>
      <c r="BL106" s="173"/>
      <c r="BM106" s="173"/>
      <c r="BN106" s="173"/>
      <c r="BO106" s="173"/>
      <c r="BP106" s="173"/>
      <c r="BQ106" s="173"/>
      <c r="BR106" s="173"/>
      <c r="BS106" s="173"/>
      <c r="BT106" s="173"/>
      <c r="BU106" s="173"/>
      <c r="BV106" s="173"/>
      <c r="BW106" s="173"/>
      <c r="BX106" s="173"/>
      <c r="BY106" s="173"/>
      <c r="BZ106" s="173"/>
      <c r="CA106" s="173"/>
      <c r="CB106" s="173"/>
      <c r="CC106" s="173"/>
      <c r="CD106" s="173"/>
      <c r="CE106" s="173"/>
      <c r="CF106" s="173"/>
      <c r="CG106" s="173"/>
      <c r="CH106" s="173"/>
      <c r="CI106" s="173"/>
      <c r="CJ106" s="173"/>
      <c r="CK106" s="173"/>
      <c r="CL106" s="173"/>
      <c r="CM106" s="173"/>
      <c r="CN106" s="173"/>
      <c r="CO106" s="173"/>
      <c r="CP106" s="173"/>
      <c r="CQ106" s="173"/>
      <c r="CR106" s="173"/>
      <c r="CS106" s="173"/>
      <c r="CT106" s="173"/>
      <c r="CU106" s="173"/>
      <c r="CV106" s="173"/>
      <c r="CW106" s="173"/>
      <c r="CX106" s="173"/>
      <c r="CY106" s="173"/>
      <c r="CZ106" s="173"/>
      <c r="DA106" s="173"/>
      <c r="DB106" s="173"/>
      <c r="DC106" s="173"/>
      <c r="DD106" s="173"/>
    </row>
    <row r="107" spans="1:108" ht="21.75" customHeight="1" x14ac:dyDescent="0.3">
      <c r="A107" s="165" t="s">
        <v>962</v>
      </c>
      <c r="B107" s="167" t="s">
        <v>844</v>
      </c>
      <c r="C107" s="177" t="s">
        <v>963</v>
      </c>
      <c r="D107" s="168" t="s">
        <v>5273</v>
      </c>
      <c r="E107" s="169">
        <v>7995375</v>
      </c>
      <c r="F107" s="170">
        <v>46043</v>
      </c>
      <c r="G107" s="171">
        <f t="shared" si="4"/>
        <v>7995375</v>
      </c>
      <c r="H107" s="174">
        <v>46134</v>
      </c>
      <c r="I107" s="172">
        <f t="shared" si="5"/>
        <v>2665125</v>
      </c>
      <c r="J107" s="168" t="s">
        <v>5274</v>
      </c>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c r="BI107" s="173"/>
      <c r="BJ107" s="173"/>
      <c r="BK107" s="173"/>
      <c r="BL107" s="173"/>
      <c r="BM107" s="173"/>
      <c r="BN107" s="173"/>
      <c r="BO107" s="173"/>
      <c r="BP107" s="173"/>
      <c r="BQ107" s="173"/>
      <c r="BR107" s="173"/>
      <c r="BS107" s="173"/>
      <c r="BT107" s="173"/>
      <c r="BU107" s="173"/>
      <c r="BV107" s="173"/>
      <c r="BW107" s="173"/>
      <c r="BX107" s="173"/>
      <c r="BY107" s="173"/>
      <c r="BZ107" s="173"/>
      <c r="CA107" s="173"/>
      <c r="CB107" s="173"/>
      <c r="CC107" s="173"/>
      <c r="CD107" s="173"/>
      <c r="CE107" s="173"/>
      <c r="CF107" s="173"/>
      <c r="CG107" s="173"/>
      <c r="CH107" s="173"/>
      <c r="CI107" s="173"/>
      <c r="CJ107" s="173"/>
      <c r="CK107" s="173"/>
      <c r="CL107" s="173"/>
      <c r="CM107" s="173"/>
      <c r="CN107" s="173"/>
      <c r="CO107" s="173"/>
      <c r="CP107" s="173"/>
      <c r="CQ107" s="173"/>
      <c r="CR107" s="173"/>
      <c r="CS107" s="173"/>
      <c r="CT107" s="173"/>
      <c r="CU107" s="173"/>
      <c r="CV107" s="173"/>
      <c r="CW107" s="173"/>
      <c r="CX107" s="173"/>
      <c r="CY107" s="173"/>
      <c r="CZ107" s="173"/>
      <c r="DA107" s="173"/>
      <c r="DB107" s="173"/>
      <c r="DC107" s="173"/>
      <c r="DD107" s="173"/>
    </row>
    <row r="108" spans="1:108" ht="21.75" customHeight="1" x14ac:dyDescent="0.3">
      <c r="A108" s="165" t="s">
        <v>968</v>
      </c>
      <c r="B108" s="167" t="s">
        <v>844</v>
      </c>
      <c r="C108" s="177" t="s">
        <v>969</v>
      </c>
      <c r="D108" s="168" t="s">
        <v>5273</v>
      </c>
      <c r="E108" s="169">
        <v>7995375</v>
      </c>
      <c r="F108" s="170">
        <v>46043</v>
      </c>
      <c r="G108" s="171">
        <f t="shared" si="4"/>
        <v>7995375</v>
      </c>
      <c r="H108" s="174">
        <v>46134</v>
      </c>
      <c r="I108" s="172">
        <f t="shared" si="5"/>
        <v>2665125</v>
      </c>
      <c r="J108" s="168" t="s">
        <v>5274</v>
      </c>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c r="BY108" s="173"/>
      <c r="BZ108" s="173"/>
      <c r="CA108" s="173"/>
      <c r="CB108" s="173"/>
      <c r="CC108" s="173"/>
      <c r="CD108" s="173"/>
      <c r="CE108" s="173"/>
      <c r="CF108" s="173"/>
      <c r="CG108" s="173"/>
      <c r="CH108" s="173"/>
      <c r="CI108" s="173"/>
      <c r="CJ108" s="173"/>
      <c r="CK108" s="173"/>
      <c r="CL108" s="173"/>
      <c r="CM108" s="173"/>
      <c r="CN108" s="173"/>
      <c r="CO108" s="173"/>
      <c r="CP108" s="173"/>
      <c r="CQ108" s="173"/>
      <c r="CR108" s="173"/>
      <c r="CS108" s="173"/>
      <c r="CT108" s="173"/>
      <c r="CU108" s="173"/>
      <c r="CV108" s="173"/>
      <c r="CW108" s="173"/>
      <c r="CX108" s="173"/>
      <c r="CY108" s="173"/>
      <c r="CZ108" s="173"/>
      <c r="DA108" s="173"/>
      <c r="DB108" s="173"/>
      <c r="DC108" s="173"/>
      <c r="DD108" s="173"/>
    </row>
    <row r="109" spans="1:108" ht="21.75" customHeight="1" x14ac:dyDescent="0.3">
      <c r="A109" s="165" t="s">
        <v>973</v>
      </c>
      <c r="B109" s="167" t="s">
        <v>844</v>
      </c>
      <c r="C109" s="177" t="s">
        <v>974</v>
      </c>
      <c r="D109" s="168" t="s">
        <v>5273</v>
      </c>
      <c r="E109" s="169">
        <v>7995375</v>
      </c>
      <c r="F109" s="170">
        <v>46043</v>
      </c>
      <c r="G109" s="171">
        <f t="shared" si="4"/>
        <v>7995375</v>
      </c>
      <c r="H109" s="174">
        <v>46134</v>
      </c>
      <c r="I109" s="172">
        <f t="shared" si="5"/>
        <v>2665125</v>
      </c>
      <c r="J109" s="168" t="s">
        <v>5274</v>
      </c>
      <c r="K109" s="173"/>
      <c r="L109" s="173"/>
      <c r="M109" s="173"/>
      <c r="N109" s="173"/>
      <c r="O109" s="173"/>
      <c r="P109" s="173"/>
      <c r="Q109" s="173"/>
      <c r="R109" s="173"/>
      <c r="S109" s="173"/>
      <c r="T109" s="173"/>
      <c r="U109" s="173"/>
      <c r="V109" s="173"/>
      <c r="W109" s="173"/>
      <c r="X109" s="173"/>
      <c r="Y109" s="173"/>
      <c r="Z109" s="173"/>
      <c r="AA109" s="173"/>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c r="BD109" s="173"/>
      <c r="BE109" s="173"/>
      <c r="BF109" s="173"/>
      <c r="BG109" s="173"/>
      <c r="BH109" s="173"/>
      <c r="BI109" s="173"/>
      <c r="BJ109" s="173"/>
      <c r="BK109" s="173"/>
      <c r="BL109" s="173"/>
      <c r="BM109" s="173"/>
      <c r="BN109" s="173"/>
      <c r="BO109" s="173"/>
      <c r="BP109" s="173"/>
      <c r="BQ109" s="173"/>
      <c r="BR109" s="173"/>
      <c r="BS109" s="173"/>
      <c r="BT109" s="173"/>
      <c r="BU109" s="173"/>
      <c r="BV109" s="173"/>
      <c r="BW109" s="173"/>
      <c r="BX109" s="173"/>
      <c r="BY109" s="173"/>
      <c r="BZ109" s="173"/>
      <c r="CA109" s="173"/>
      <c r="CB109" s="173"/>
      <c r="CC109" s="173"/>
      <c r="CD109" s="173"/>
      <c r="CE109" s="173"/>
      <c r="CF109" s="173"/>
      <c r="CG109" s="173"/>
      <c r="CH109" s="173"/>
      <c r="CI109" s="173"/>
      <c r="CJ109" s="173"/>
      <c r="CK109" s="173"/>
      <c r="CL109" s="173"/>
      <c r="CM109" s="173"/>
      <c r="CN109" s="173"/>
      <c r="CO109" s="173"/>
      <c r="CP109" s="173"/>
      <c r="CQ109" s="173"/>
      <c r="CR109" s="173"/>
      <c r="CS109" s="173"/>
      <c r="CT109" s="173"/>
      <c r="CU109" s="173"/>
      <c r="CV109" s="173"/>
      <c r="CW109" s="173"/>
      <c r="CX109" s="173"/>
      <c r="CY109" s="173"/>
      <c r="CZ109" s="173"/>
      <c r="DA109" s="173"/>
      <c r="DB109" s="173"/>
      <c r="DC109" s="173"/>
      <c r="DD109" s="173"/>
    </row>
    <row r="110" spans="1:108" ht="21.75" customHeight="1" x14ac:dyDescent="0.3">
      <c r="A110" s="165" t="s">
        <v>980</v>
      </c>
      <c r="B110" s="167" t="s">
        <v>844</v>
      </c>
      <c r="C110" s="177" t="s">
        <v>981</v>
      </c>
      <c r="D110" s="168" t="s">
        <v>5273</v>
      </c>
      <c r="E110" s="169">
        <v>7995375</v>
      </c>
      <c r="F110" s="170">
        <v>46043</v>
      </c>
      <c r="G110" s="171">
        <f t="shared" si="4"/>
        <v>7995375</v>
      </c>
      <c r="H110" s="174">
        <v>46134</v>
      </c>
      <c r="I110" s="172">
        <f t="shared" si="5"/>
        <v>2665125</v>
      </c>
      <c r="J110" s="168" t="s">
        <v>5274</v>
      </c>
      <c r="K110" s="173"/>
      <c r="L110" s="173"/>
      <c r="M110" s="173"/>
      <c r="N110" s="173"/>
      <c r="O110" s="173"/>
      <c r="P110" s="173"/>
      <c r="Q110" s="173"/>
      <c r="R110" s="173"/>
      <c r="S110" s="173"/>
      <c r="T110" s="173"/>
      <c r="U110" s="173"/>
      <c r="V110" s="173"/>
      <c r="W110" s="173"/>
      <c r="X110" s="173"/>
      <c r="Y110" s="173"/>
      <c r="Z110" s="173"/>
      <c r="AA110" s="173"/>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c r="BI110" s="173"/>
      <c r="BJ110" s="173"/>
      <c r="BK110" s="173"/>
      <c r="BL110" s="173"/>
      <c r="BM110" s="173"/>
      <c r="BN110" s="173"/>
      <c r="BO110" s="173"/>
      <c r="BP110" s="173"/>
      <c r="BQ110" s="173"/>
      <c r="BR110" s="173"/>
      <c r="BS110" s="173"/>
      <c r="BT110" s="173"/>
      <c r="BU110" s="173"/>
      <c r="BV110" s="173"/>
      <c r="BW110" s="173"/>
      <c r="BX110" s="173"/>
      <c r="BY110" s="173"/>
      <c r="BZ110" s="173"/>
      <c r="CA110" s="173"/>
      <c r="CB110" s="173"/>
      <c r="CC110" s="173"/>
      <c r="CD110" s="173"/>
      <c r="CE110" s="173"/>
      <c r="CF110" s="173"/>
      <c r="CG110" s="173"/>
      <c r="CH110" s="173"/>
      <c r="CI110" s="173"/>
      <c r="CJ110" s="173"/>
      <c r="CK110" s="173"/>
      <c r="CL110" s="173"/>
      <c r="CM110" s="173"/>
      <c r="CN110" s="173"/>
      <c r="CO110" s="173"/>
      <c r="CP110" s="173"/>
      <c r="CQ110" s="173"/>
      <c r="CR110" s="173"/>
      <c r="CS110" s="173"/>
      <c r="CT110" s="173"/>
      <c r="CU110" s="173"/>
      <c r="CV110" s="173"/>
      <c r="CW110" s="173"/>
      <c r="CX110" s="173"/>
      <c r="CY110" s="173"/>
      <c r="CZ110" s="173"/>
      <c r="DA110" s="173"/>
      <c r="DB110" s="173"/>
      <c r="DC110" s="173"/>
      <c r="DD110" s="173"/>
    </row>
    <row r="111" spans="1:108" ht="21.75" customHeight="1" x14ac:dyDescent="0.3">
      <c r="A111" s="165" t="s">
        <v>986</v>
      </c>
      <c r="B111" s="167" t="s">
        <v>844</v>
      </c>
      <c r="C111" s="177" t="s">
        <v>987</v>
      </c>
      <c r="D111" s="168" t="s">
        <v>5273</v>
      </c>
      <c r="E111" s="169">
        <v>7995375</v>
      </c>
      <c r="F111" s="170">
        <v>46043</v>
      </c>
      <c r="G111" s="171">
        <f t="shared" si="4"/>
        <v>7995375</v>
      </c>
      <c r="H111" s="174">
        <v>46134</v>
      </c>
      <c r="I111" s="172">
        <f t="shared" si="5"/>
        <v>2665125</v>
      </c>
      <c r="J111" s="168" t="s">
        <v>5274</v>
      </c>
      <c r="K111" s="173"/>
      <c r="L111" s="173"/>
      <c r="M111" s="173"/>
      <c r="N111" s="173"/>
      <c r="O111" s="173"/>
      <c r="P111" s="173"/>
      <c r="Q111" s="173"/>
      <c r="R111" s="173"/>
      <c r="S111" s="173"/>
      <c r="T111" s="173"/>
      <c r="U111" s="173"/>
      <c r="V111" s="173"/>
      <c r="W111" s="173"/>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3"/>
      <c r="BI111" s="173"/>
      <c r="BJ111" s="173"/>
      <c r="BK111" s="173"/>
      <c r="BL111" s="173"/>
      <c r="BM111" s="173"/>
      <c r="BN111" s="173"/>
      <c r="BO111" s="173"/>
      <c r="BP111" s="173"/>
      <c r="BQ111" s="173"/>
      <c r="BR111" s="173"/>
      <c r="BS111" s="173"/>
      <c r="BT111" s="173"/>
      <c r="BU111" s="173"/>
      <c r="BV111" s="173"/>
      <c r="BW111" s="173"/>
      <c r="BX111" s="173"/>
      <c r="BY111" s="173"/>
      <c r="BZ111" s="173"/>
      <c r="CA111" s="173"/>
      <c r="CB111" s="173"/>
      <c r="CC111" s="173"/>
      <c r="CD111" s="173"/>
      <c r="CE111" s="173"/>
      <c r="CF111" s="173"/>
      <c r="CG111" s="173"/>
      <c r="CH111" s="173"/>
      <c r="CI111" s="173"/>
      <c r="CJ111" s="173"/>
      <c r="CK111" s="173"/>
      <c r="CL111" s="173"/>
      <c r="CM111" s="173"/>
      <c r="CN111" s="173"/>
      <c r="CO111" s="173"/>
      <c r="CP111" s="173"/>
      <c r="CQ111" s="173"/>
      <c r="CR111" s="173"/>
      <c r="CS111" s="173"/>
      <c r="CT111" s="173"/>
      <c r="CU111" s="173"/>
      <c r="CV111" s="173"/>
      <c r="CW111" s="173"/>
      <c r="CX111" s="173"/>
      <c r="CY111" s="173"/>
      <c r="CZ111" s="173"/>
      <c r="DA111" s="173"/>
      <c r="DB111" s="173"/>
      <c r="DC111" s="173"/>
      <c r="DD111" s="173"/>
    </row>
    <row r="112" spans="1:108" ht="21.75" customHeight="1" x14ac:dyDescent="0.3">
      <c r="A112" s="165" t="s">
        <v>993</v>
      </c>
      <c r="B112" s="167" t="s">
        <v>844</v>
      </c>
      <c r="C112" s="177" t="s">
        <v>994</v>
      </c>
      <c r="D112" s="168" t="s">
        <v>5273</v>
      </c>
      <c r="E112" s="169">
        <v>7355745</v>
      </c>
      <c r="F112" s="170">
        <v>46043</v>
      </c>
      <c r="G112" s="171">
        <f t="shared" si="4"/>
        <v>7355745</v>
      </c>
      <c r="H112" s="174">
        <v>46135</v>
      </c>
      <c r="I112" s="172">
        <f t="shared" si="5"/>
        <v>2451915</v>
      </c>
      <c r="J112" s="168" t="s">
        <v>5274</v>
      </c>
      <c r="K112" s="173"/>
      <c r="L112" s="173"/>
      <c r="M112" s="173"/>
      <c r="N112" s="173"/>
      <c r="O112" s="173"/>
      <c r="P112" s="173"/>
      <c r="Q112" s="173"/>
      <c r="R112" s="173"/>
      <c r="S112" s="173"/>
      <c r="T112" s="173"/>
      <c r="U112" s="173"/>
      <c r="V112" s="173"/>
      <c r="W112" s="173"/>
      <c r="X112" s="173"/>
      <c r="Y112" s="173"/>
      <c r="Z112" s="173"/>
      <c r="AA112" s="173"/>
      <c r="AB112" s="173"/>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3"/>
      <c r="BA112" s="173"/>
      <c r="BB112" s="173"/>
      <c r="BC112" s="173"/>
      <c r="BD112" s="173"/>
      <c r="BE112" s="173"/>
      <c r="BF112" s="173"/>
      <c r="BG112" s="173"/>
      <c r="BH112" s="173"/>
      <c r="BI112" s="173"/>
      <c r="BJ112" s="173"/>
      <c r="BK112" s="173"/>
      <c r="BL112" s="173"/>
      <c r="BM112" s="173"/>
      <c r="BN112" s="173"/>
      <c r="BO112" s="173"/>
      <c r="BP112" s="173"/>
      <c r="BQ112" s="173"/>
      <c r="BR112" s="173"/>
      <c r="BS112" s="173"/>
      <c r="BT112" s="173"/>
      <c r="BU112" s="173"/>
      <c r="BV112" s="173"/>
      <c r="BW112" s="173"/>
      <c r="BX112" s="173"/>
      <c r="BY112" s="173"/>
      <c r="BZ112" s="173"/>
      <c r="CA112" s="173"/>
      <c r="CB112" s="173"/>
      <c r="CC112" s="173"/>
      <c r="CD112" s="173"/>
      <c r="CE112" s="173"/>
      <c r="CF112" s="173"/>
      <c r="CG112" s="173"/>
      <c r="CH112" s="173"/>
      <c r="CI112" s="173"/>
      <c r="CJ112" s="173"/>
      <c r="CK112" s="173"/>
      <c r="CL112" s="173"/>
      <c r="CM112" s="173"/>
      <c r="CN112" s="173"/>
      <c r="CO112" s="173"/>
      <c r="CP112" s="173"/>
      <c r="CQ112" s="173"/>
      <c r="CR112" s="173"/>
      <c r="CS112" s="173"/>
      <c r="CT112" s="173"/>
      <c r="CU112" s="173"/>
      <c r="CV112" s="173"/>
      <c r="CW112" s="173"/>
      <c r="CX112" s="173"/>
      <c r="CY112" s="173"/>
      <c r="CZ112" s="173"/>
      <c r="DA112" s="173"/>
      <c r="DB112" s="173"/>
      <c r="DC112" s="173"/>
      <c r="DD112" s="173"/>
    </row>
    <row r="113" spans="1:108" ht="21.75" customHeight="1" x14ac:dyDescent="0.3">
      <c r="A113" s="165" t="s">
        <v>1000</v>
      </c>
      <c r="B113" s="166" t="s">
        <v>1001</v>
      </c>
      <c r="C113" s="167" t="s">
        <v>1003</v>
      </c>
      <c r="D113" s="168" t="s">
        <v>5273</v>
      </c>
      <c r="E113" s="169">
        <v>12600000</v>
      </c>
      <c r="F113" s="170">
        <v>46043</v>
      </c>
      <c r="G113" s="171">
        <f t="shared" si="4"/>
        <v>12600000</v>
      </c>
      <c r="H113" s="174">
        <v>46134</v>
      </c>
      <c r="I113" s="172">
        <f t="shared" si="5"/>
        <v>4200000</v>
      </c>
      <c r="J113" s="168" t="s">
        <v>5274</v>
      </c>
      <c r="K113" s="173"/>
      <c r="L113" s="173"/>
      <c r="M113" s="173"/>
      <c r="N113" s="173"/>
      <c r="O113" s="173"/>
      <c r="P113" s="173"/>
      <c r="Q113" s="173"/>
      <c r="R113" s="173"/>
      <c r="S113" s="173"/>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3"/>
      <c r="BI113" s="173"/>
      <c r="BJ113" s="173"/>
      <c r="BK113" s="173"/>
      <c r="BL113" s="173"/>
      <c r="BM113" s="173"/>
      <c r="BN113" s="173"/>
      <c r="BO113" s="173"/>
      <c r="BP113" s="173"/>
      <c r="BQ113" s="173"/>
      <c r="BR113" s="173"/>
      <c r="BS113" s="173"/>
      <c r="BT113" s="173"/>
      <c r="BU113" s="173"/>
      <c r="BV113" s="173"/>
      <c r="BW113" s="173"/>
      <c r="BX113" s="173"/>
      <c r="BY113" s="173"/>
      <c r="BZ113" s="173"/>
      <c r="CA113" s="173"/>
      <c r="CB113" s="173"/>
      <c r="CC113" s="173"/>
      <c r="CD113" s="173"/>
      <c r="CE113" s="173"/>
      <c r="CF113" s="173"/>
      <c r="CG113" s="173"/>
      <c r="CH113" s="173"/>
      <c r="CI113" s="173"/>
      <c r="CJ113" s="173"/>
      <c r="CK113" s="173"/>
      <c r="CL113" s="173"/>
      <c r="CM113" s="173"/>
      <c r="CN113" s="173"/>
      <c r="CO113" s="173"/>
      <c r="CP113" s="173"/>
      <c r="CQ113" s="173"/>
      <c r="CR113" s="173"/>
      <c r="CS113" s="173"/>
      <c r="CT113" s="173"/>
      <c r="CU113" s="173"/>
      <c r="CV113" s="173"/>
      <c r="CW113" s="173"/>
      <c r="CX113" s="173"/>
      <c r="CY113" s="173"/>
      <c r="CZ113" s="173"/>
      <c r="DA113" s="173"/>
      <c r="DB113" s="173"/>
      <c r="DC113" s="173"/>
      <c r="DD113" s="173"/>
    </row>
    <row r="114" spans="1:108" ht="21.75" customHeight="1" x14ac:dyDescent="0.3">
      <c r="A114" s="178" t="s">
        <v>1009</v>
      </c>
      <c r="B114" s="194" t="s">
        <v>1010</v>
      </c>
      <c r="C114" s="179" t="s">
        <v>1012</v>
      </c>
      <c r="D114" s="168" t="s">
        <v>5273</v>
      </c>
      <c r="E114" s="180">
        <v>90000000</v>
      </c>
      <c r="F114" s="181">
        <v>46043</v>
      </c>
      <c r="G114" s="182">
        <f t="shared" si="4"/>
        <v>90000000</v>
      </c>
      <c r="H114" s="183">
        <v>46387</v>
      </c>
      <c r="I114" s="184">
        <f>+G114/12</f>
        <v>7500000</v>
      </c>
      <c r="J114" s="168" t="s">
        <v>5274</v>
      </c>
      <c r="K114" s="173"/>
      <c r="L114" s="173"/>
      <c r="M114" s="173"/>
      <c r="N114" s="173"/>
      <c r="O114" s="173"/>
      <c r="P114" s="173"/>
      <c r="Q114" s="173"/>
      <c r="R114" s="173"/>
      <c r="S114" s="173"/>
      <c r="T114" s="173"/>
      <c r="U114" s="173"/>
      <c r="V114" s="173"/>
      <c r="W114" s="173"/>
      <c r="X114" s="173"/>
      <c r="Y114" s="173"/>
      <c r="Z114" s="173"/>
      <c r="AA114" s="173"/>
      <c r="AB114" s="173"/>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3"/>
      <c r="BA114" s="173"/>
      <c r="BB114" s="173"/>
      <c r="BC114" s="173"/>
      <c r="BD114" s="173"/>
      <c r="BE114" s="173"/>
      <c r="BF114" s="173"/>
      <c r="BG114" s="173"/>
      <c r="BH114" s="173"/>
      <c r="BI114" s="173"/>
      <c r="BJ114" s="173"/>
      <c r="BK114" s="173"/>
      <c r="BL114" s="173"/>
      <c r="BM114" s="173"/>
      <c r="BN114" s="173"/>
      <c r="BO114" s="173"/>
      <c r="BP114" s="173"/>
      <c r="BQ114" s="173"/>
      <c r="BR114" s="173"/>
      <c r="BS114" s="173"/>
      <c r="BT114" s="173"/>
      <c r="BU114" s="173"/>
      <c r="BV114" s="173"/>
      <c r="BW114" s="173"/>
      <c r="BX114" s="173"/>
      <c r="BY114" s="173"/>
      <c r="BZ114" s="173"/>
      <c r="CA114" s="173"/>
      <c r="CB114" s="173"/>
      <c r="CC114" s="173"/>
      <c r="CD114" s="173"/>
      <c r="CE114" s="173"/>
      <c r="CF114" s="173"/>
      <c r="CG114" s="173"/>
      <c r="CH114" s="173"/>
      <c r="CI114" s="173"/>
      <c r="CJ114" s="173"/>
      <c r="CK114" s="173"/>
      <c r="CL114" s="173"/>
      <c r="CM114" s="173"/>
      <c r="CN114" s="173"/>
      <c r="CO114" s="173"/>
      <c r="CP114" s="173"/>
      <c r="CQ114" s="173"/>
      <c r="CR114" s="173"/>
      <c r="CS114" s="173"/>
      <c r="CT114" s="173"/>
      <c r="CU114" s="173"/>
      <c r="CV114" s="173"/>
      <c r="CW114" s="173"/>
      <c r="CX114" s="173"/>
      <c r="CY114" s="173"/>
      <c r="CZ114" s="173"/>
      <c r="DA114" s="173"/>
      <c r="DB114" s="173"/>
      <c r="DC114" s="173"/>
      <c r="DD114" s="173"/>
    </row>
    <row r="115" spans="1:108" ht="21.75" customHeight="1" x14ac:dyDescent="0.3">
      <c r="A115" s="165" t="s">
        <v>1017</v>
      </c>
      <c r="B115" s="166" t="s">
        <v>1018</v>
      </c>
      <c r="C115" s="167" t="s">
        <v>1020</v>
      </c>
      <c r="D115" s="168" t="s">
        <v>5273</v>
      </c>
      <c r="E115" s="169">
        <v>3731155</v>
      </c>
      <c r="F115" s="170">
        <v>46043</v>
      </c>
      <c r="G115" s="171">
        <f t="shared" si="4"/>
        <v>3731155</v>
      </c>
      <c r="H115" s="174">
        <v>46134</v>
      </c>
      <c r="I115" s="172">
        <f>+G115</f>
        <v>3731155</v>
      </c>
      <c r="J115" s="168" t="s">
        <v>5274</v>
      </c>
      <c r="K115" s="173"/>
      <c r="L115" s="173"/>
      <c r="M115" s="173"/>
      <c r="N115" s="173"/>
      <c r="O115" s="173"/>
      <c r="P115" s="173"/>
      <c r="Q115" s="173"/>
      <c r="R115" s="173"/>
      <c r="S115" s="173"/>
      <c r="T115" s="173"/>
      <c r="U115" s="173"/>
      <c r="V115" s="173"/>
      <c r="W115" s="173"/>
      <c r="X115" s="173"/>
      <c r="Y115" s="173"/>
      <c r="Z115" s="173"/>
      <c r="AA115" s="173"/>
      <c r="AB115" s="173"/>
      <c r="AC115" s="173"/>
      <c r="AD115" s="173"/>
      <c r="AE115" s="173"/>
      <c r="AF115" s="173"/>
      <c r="AG115" s="173"/>
      <c r="AH115" s="173"/>
      <c r="AI115" s="173"/>
      <c r="AJ115" s="173"/>
      <c r="AK115" s="173"/>
      <c r="AL115" s="173"/>
      <c r="AM115" s="173"/>
      <c r="AN115" s="173"/>
      <c r="AO115" s="173"/>
      <c r="AP115" s="173"/>
      <c r="AQ115" s="173"/>
      <c r="AR115" s="173"/>
      <c r="AS115" s="173"/>
      <c r="AT115" s="173"/>
      <c r="AU115" s="173"/>
      <c r="AV115" s="173"/>
      <c r="AW115" s="173"/>
      <c r="AX115" s="173"/>
      <c r="AY115" s="173"/>
      <c r="AZ115" s="173"/>
      <c r="BA115" s="173"/>
      <c r="BB115" s="173"/>
      <c r="BC115" s="173"/>
      <c r="BD115" s="173"/>
      <c r="BE115" s="173"/>
      <c r="BF115" s="173"/>
      <c r="BG115" s="173"/>
      <c r="BH115" s="173"/>
      <c r="BI115" s="173"/>
      <c r="BJ115" s="173"/>
      <c r="BK115" s="173"/>
      <c r="BL115" s="173"/>
      <c r="BM115" s="173"/>
      <c r="BN115" s="173"/>
      <c r="BO115" s="173"/>
      <c r="BP115" s="173"/>
      <c r="BQ115" s="173"/>
      <c r="BR115" s="173"/>
      <c r="BS115" s="173"/>
      <c r="BT115" s="173"/>
      <c r="BU115" s="173"/>
      <c r="BV115" s="173"/>
      <c r="BW115" s="173"/>
      <c r="BX115" s="173"/>
      <c r="BY115" s="173"/>
      <c r="BZ115" s="173"/>
      <c r="CA115" s="173"/>
      <c r="CB115" s="173"/>
      <c r="CC115" s="173"/>
      <c r="CD115" s="173"/>
      <c r="CE115" s="173"/>
      <c r="CF115" s="173"/>
      <c r="CG115" s="173"/>
      <c r="CH115" s="173"/>
      <c r="CI115" s="173"/>
      <c r="CJ115" s="173"/>
      <c r="CK115" s="173"/>
      <c r="CL115" s="173"/>
      <c r="CM115" s="173"/>
      <c r="CN115" s="173"/>
      <c r="CO115" s="173"/>
      <c r="CP115" s="173"/>
      <c r="CQ115" s="173"/>
      <c r="CR115" s="173"/>
      <c r="CS115" s="173"/>
      <c r="CT115" s="173"/>
      <c r="CU115" s="173"/>
      <c r="CV115" s="173"/>
      <c r="CW115" s="173"/>
      <c r="CX115" s="173"/>
      <c r="CY115" s="173"/>
      <c r="CZ115" s="173"/>
      <c r="DA115" s="173"/>
      <c r="DB115" s="173"/>
      <c r="DC115" s="173"/>
      <c r="DD115" s="173"/>
    </row>
    <row r="116" spans="1:108" ht="21.75" customHeight="1" x14ac:dyDescent="0.3">
      <c r="A116" s="165" t="s">
        <v>1025</v>
      </c>
      <c r="B116" s="166" t="s">
        <v>1018</v>
      </c>
      <c r="C116" s="167" t="s">
        <v>1026</v>
      </c>
      <c r="D116" s="168" t="s">
        <v>5273</v>
      </c>
      <c r="E116" s="169">
        <v>3731155</v>
      </c>
      <c r="F116" s="170">
        <v>46043</v>
      </c>
      <c r="G116" s="171">
        <f t="shared" si="4"/>
        <v>3731155</v>
      </c>
      <c r="H116" s="174">
        <v>46075</v>
      </c>
      <c r="I116" s="172">
        <f>+G116</f>
        <v>3731155</v>
      </c>
      <c r="J116" s="168" t="s">
        <v>5274</v>
      </c>
      <c r="K116" s="173"/>
      <c r="L116" s="173"/>
      <c r="M116" s="173"/>
      <c r="N116" s="173"/>
      <c r="O116" s="173"/>
      <c r="P116" s="173"/>
      <c r="Q116" s="173"/>
      <c r="R116" s="173"/>
      <c r="S116" s="173"/>
      <c r="T116" s="173"/>
      <c r="U116" s="173"/>
      <c r="V116" s="173"/>
      <c r="W116" s="173"/>
      <c r="X116" s="173"/>
      <c r="Y116" s="173"/>
      <c r="Z116" s="173"/>
      <c r="AA116" s="173"/>
      <c r="AB116" s="173"/>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173"/>
      <c r="BF116" s="173"/>
      <c r="BG116" s="173"/>
      <c r="BH116" s="173"/>
      <c r="BI116" s="173"/>
      <c r="BJ116" s="173"/>
      <c r="BK116" s="173"/>
      <c r="BL116" s="173"/>
      <c r="BM116" s="173"/>
      <c r="BN116" s="173"/>
      <c r="BO116" s="173"/>
      <c r="BP116" s="173"/>
      <c r="BQ116" s="173"/>
      <c r="BR116" s="173"/>
      <c r="BS116" s="173"/>
      <c r="BT116" s="173"/>
      <c r="BU116" s="173"/>
      <c r="BV116" s="173"/>
      <c r="BW116" s="173"/>
      <c r="BX116" s="173"/>
      <c r="BY116" s="173"/>
      <c r="BZ116" s="173"/>
      <c r="CA116" s="173"/>
      <c r="CB116" s="173"/>
      <c r="CC116" s="173"/>
      <c r="CD116" s="173"/>
      <c r="CE116" s="173"/>
      <c r="CF116" s="173"/>
      <c r="CG116" s="173"/>
      <c r="CH116" s="173"/>
      <c r="CI116" s="173"/>
      <c r="CJ116" s="173"/>
      <c r="CK116" s="173"/>
      <c r="CL116" s="173"/>
      <c r="CM116" s="173"/>
      <c r="CN116" s="173"/>
      <c r="CO116" s="173"/>
      <c r="CP116" s="173"/>
      <c r="CQ116" s="173"/>
      <c r="CR116" s="173"/>
      <c r="CS116" s="173"/>
      <c r="CT116" s="173"/>
      <c r="CU116" s="173"/>
      <c r="CV116" s="173"/>
      <c r="CW116" s="173"/>
      <c r="CX116" s="173"/>
      <c r="CY116" s="173"/>
      <c r="CZ116" s="173"/>
      <c r="DA116" s="173"/>
      <c r="DB116" s="173"/>
      <c r="DC116" s="173"/>
      <c r="DD116" s="173"/>
    </row>
    <row r="117" spans="1:108" ht="21.75" customHeight="1" x14ac:dyDescent="0.3">
      <c r="A117" s="165" t="s">
        <v>1032</v>
      </c>
      <c r="B117" s="166" t="s">
        <v>1018</v>
      </c>
      <c r="C117" s="167" t="s">
        <v>1033</v>
      </c>
      <c r="D117" s="168" t="s">
        <v>5273</v>
      </c>
      <c r="E117" s="169">
        <v>3731155</v>
      </c>
      <c r="F117" s="170">
        <v>46043</v>
      </c>
      <c r="G117" s="171">
        <f t="shared" si="4"/>
        <v>3731155</v>
      </c>
      <c r="H117" s="174">
        <v>46044</v>
      </c>
      <c r="I117" s="172">
        <f>+G117</f>
        <v>3731155</v>
      </c>
      <c r="J117" s="168" t="s">
        <v>5274</v>
      </c>
      <c r="K117" s="173"/>
      <c r="L117" s="173"/>
      <c r="M117" s="173"/>
      <c r="N117" s="173"/>
      <c r="O117" s="173"/>
      <c r="P117" s="173"/>
      <c r="Q117" s="173"/>
      <c r="R117" s="173"/>
      <c r="S117" s="173"/>
      <c r="T117" s="173"/>
      <c r="U117" s="173"/>
      <c r="V117" s="173"/>
      <c r="W117" s="173"/>
      <c r="X117" s="173"/>
      <c r="Y117" s="173"/>
      <c r="Z117" s="173"/>
      <c r="AA117" s="173"/>
      <c r="AB117" s="173"/>
      <c r="AC117" s="173"/>
      <c r="AD117" s="173"/>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3"/>
      <c r="BI117" s="173"/>
      <c r="BJ117" s="173"/>
      <c r="BK117" s="173"/>
      <c r="BL117" s="173"/>
      <c r="BM117" s="173"/>
      <c r="BN117" s="173"/>
      <c r="BO117" s="173"/>
      <c r="BP117" s="173"/>
      <c r="BQ117" s="173"/>
      <c r="BR117" s="173"/>
      <c r="BS117" s="173"/>
      <c r="BT117" s="173"/>
      <c r="BU117" s="173"/>
      <c r="BV117" s="173"/>
      <c r="BW117" s="173"/>
      <c r="BX117" s="173"/>
      <c r="BY117" s="173"/>
      <c r="BZ117" s="173"/>
      <c r="CA117" s="173"/>
      <c r="CB117" s="173"/>
      <c r="CC117" s="173"/>
      <c r="CD117" s="173"/>
      <c r="CE117" s="173"/>
      <c r="CF117" s="173"/>
      <c r="CG117" s="173"/>
      <c r="CH117" s="173"/>
      <c r="CI117" s="173"/>
      <c r="CJ117" s="173"/>
      <c r="CK117" s="173"/>
      <c r="CL117" s="173"/>
      <c r="CM117" s="173"/>
      <c r="CN117" s="173"/>
      <c r="CO117" s="173"/>
      <c r="CP117" s="173"/>
      <c r="CQ117" s="173"/>
      <c r="CR117" s="173"/>
      <c r="CS117" s="173"/>
      <c r="CT117" s="173"/>
      <c r="CU117" s="173"/>
      <c r="CV117" s="173"/>
      <c r="CW117" s="173"/>
      <c r="CX117" s="173"/>
      <c r="CY117" s="173"/>
      <c r="CZ117" s="173"/>
      <c r="DA117" s="173"/>
      <c r="DB117" s="173"/>
      <c r="DC117" s="173"/>
      <c r="DD117" s="173"/>
    </row>
    <row r="118" spans="1:108" ht="21.75" customHeight="1" x14ac:dyDescent="0.3">
      <c r="A118" s="165" t="s">
        <v>1038</v>
      </c>
      <c r="B118" s="166" t="s">
        <v>1001</v>
      </c>
      <c r="C118" s="167" t="s">
        <v>1039</v>
      </c>
      <c r="D118" s="168" t="s">
        <v>5273</v>
      </c>
      <c r="E118" s="169">
        <v>13572000</v>
      </c>
      <c r="F118" s="170">
        <v>46044</v>
      </c>
      <c r="G118" s="171">
        <f t="shared" si="4"/>
        <v>13572000</v>
      </c>
      <c r="H118" s="174">
        <v>46137</v>
      </c>
      <c r="I118" s="172">
        <f>+G118/3</f>
        <v>4524000</v>
      </c>
      <c r="J118" s="168" t="s">
        <v>5274</v>
      </c>
      <c r="K118" s="173"/>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73"/>
      <c r="BK118" s="173"/>
      <c r="BL118" s="173"/>
      <c r="BM118" s="173"/>
      <c r="BN118" s="173"/>
      <c r="BO118" s="173"/>
      <c r="BP118" s="173"/>
      <c r="BQ118" s="173"/>
      <c r="BR118" s="173"/>
      <c r="BS118" s="173"/>
      <c r="BT118" s="173"/>
      <c r="BU118" s="173"/>
      <c r="BV118" s="173"/>
      <c r="BW118" s="173"/>
      <c r="BX118" s="173"/>
      <c r="BY118" s="173"/>
      <c r="BZ118" s="173"/>
      <c r="CA118" s="173"/>
      <c r="CB118" s="173"/>
      <c r="CC118" s="173"/>
      <c r="CD118" s="173"/>
      <c r="CE118" s="173"/>
      <c r="CF118" s="173"/>
      <c r="CG118" s="173"/>
      <c r="CH118" s="173"/>
      <c r="CI118" s="173"/>
      <c r="CJ118" s="173"/>
      <c r="CK118" s="173"/>
      <c r="CL118" s="173"/>
      <c r="CM118" s="173"/>
      <c r="CN118" s="173"/>
      <c r="CO118" s="173"/>
      <c r="CP118" s="173"/>
      <c r="CQ118" s="173"/>
      <c r="CR118" s="173"/>
      <c r="CS118" s="173"/>
      <c r="CT118" s="173"/>
      <c r="CU118" s="173"/>
      <c r="CV118" s="173"/>
      <c r="CW118" s="173"/>
      <c r="CX118" s="173"/>
      <c r="CY118" s="173"/>
      <c r="CZ118" s="173"/>
      <c r="DA118" s="173"/>
      <c r="DB118" s="173"/>
      <c r="DC118" s="173"/>
      <c r="DD118" s="173"/>
    </row>
    <row r="119" spans="1:108" ht="21.75" customHeight="1" x14ac:dyDescent="0.3">
      <c r="A119" s="165" t="s">
        <v>1044</v>
      </c>
      <c r="B119" s="166" t="s">
        <v>1001</v>
      </c>
      <c r="C119" s="167" t="s">
        <v>1045</v>
      </c>
      <c r="D119" s="168" t="s">
        <v>5273</v>
      </c>
      <c r="E119" s="169">
        <v>13572000</v>
      </c>
      <c r="F119" s="170">
        <v>46044</v>
      </c>
      <c r="G119" s="171">
        <f t="shared" si="4"/>
        <v>13572000</v>
      </c>
      <c r="H119" s="174">
        <v>46137</v>
      </c>
      <c r="I119" s="172">
        <f>+G119/3</f>
        <v>4524000</v>
      </c>
      <c r="J119" s="168" t="s">
        <v>5274</v>
      </c>
      <c r="K119" s="173"/>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c r="BY119" s="173"/>
      <c r="BZ119" s="173"/>
      <c r="CA119" s="173"/>
      <c r="CB119" s="173"/>
      <c r="CC119" s="173"/>
      <c r="CD119" s="173"/>
      <c r="CE119" s="173"/>
      <c r="CF119" s="173"/>
      <c r="CG119" s="173"/>
      <c r="CH119" s="173"/>
      <c r="CI119" s="173"/>
      <c r="CJ119" s="173"/>
      <c r="CK119" s="173"/>
      <c r="CL119" s="173"/>
      <c r="CM119" s="173"/>
      <c r="CN119" s="173"/>
      <c r="CO119" s="173"/>
      <c r="CP119" s="173"/>
      <c r="CQ119" s="173"/>
      <c r="CR119" s="173"/>
      <c r="CS119" s="173"/>
      <c r="CT119" s="173"/>
      <c r="CU119" s="173"/>
      <c r="CV119" s="173"/>
      <c r="CW119" s="173"/>
      <c r="CX119" s="173"/>
      <c r="CY119" s="173"/>
      <c r="CZ119" s="173"/>
      <c r="DA119" s="173"/>
      <c r="DB119" s="173"/>
      <c r="DC119" s="173"/>
      <c r="DD119" s="173"/>
    </row>
    <row r="120" spans="1:108" ht="21.75" customHeight="1" x14ac:dyDescent="0.3">
      <c r="A120" s="165" t="s">
        <v>1051</v>
      </c>
      <c r="B120" s="166" t="s">
        <v>937</v>
      </c>
      <c r="C120" s="167" t="s">
        <v>1052</v>
      </c>
      <c r="D120" s="168" t="s">
        <v>5273</v>
      </c>
      <c r="E120" s="169">
        <v>7995375</v>
      </c>
      <c r="F120" s="170">
        <v>46044</v>
      </c>
      <c r="G120" s="171">
        <f t="shared" si="4"/>
        <v>7995375</v>
      </c>
      <c r="H120" s="174">
        <v>46138</v>
      </c>
      <c r="I120" s="172">
        <f>+G120/3</f>
        <v>2665125</v>
      </c>
      <c r="J120" s="168" t="s">
        <v>5274</v>
      </c>
      <c r="K120" s="173"/>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row>
    <row r="121" spans="1:108" ht="21.75" customHeight="1" x14ac:dyDescent="0.3">
      <c r="A121" s="165" t="s">
        <v>1057</v>
      </c>
      <c r="B121" s="166" t="s">
        <v>1001</v>
      </c>
      <c r="C121" s="167" t="s">
        <v>1058</v>
      </c>
      <c r="D121" s="168" t="s">
        <v>5273</v>
      </c>
      <c r="E121" s="169">
        <v>13572000</v>
      </c>
      <c r="F121" s="170">
        <v>46044</v>
      </c>
      <c r="G121" s="171">
        <f t="shared" si="4"/>
        <v>13572000</v>
      </c>
      <c r="H121" s="174">
        <v>46137</v>
      </c>
      <c r="I121" s="172">
        <f>+G121/3</f>
        <v>4524000</v>
      </c>
      <c r="J121" s="168" t="s">
        <v>5274</v>
      </c>
      <c r="K121" s="173"/>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row>
    <row r="122" spans="1:108" ht="21.75" customHeight="1" x14ac:dyDescent="0.3">
      <c r="A122" s="165" t="s">
        <v>1063</v>
      </c>
      <c r="B122" s="185" t="s">
        <v>1064</v>
      </c>
      <c r="C122" s="167" t="s">
        <v>1066</v>
      </c>
      <c r="D122" s="168" t="s">
        <v>5273</v>
      </c>
      <c r="E122" s="169">
        <v>27504000</v>
      </c>
      <c r="F122" s="170">
        <v>46044</v>
      </c>
      <c r="G122" s="171">
        <f t="shared" si="4"/>
        <v>27504000</v>
      </c>
      <c r="H122" s="174">
        <v>46134</v>
      </c>
      <c r="I122" s="172">
        <f>+G122/6</f>
        <v>4584000</v>
      </c>
      <c r="J122" s="168" t="s">
        <v>5274</v>
      </c>
      <c r="K122" s="173"/>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row>
    <row r="123" spans="1:108" ht="21.75" customHeight="1" x14ac:dyDescent="0.3">
      <c r="A123" s="165" t="s">
        <v>1072</v>
      </c>
      <c r="B123" s="166" t="s">
        <v>1001</v>
      </c>
      <c r="C123" s="167" t="s">
        <v>1073</v>
      </c>
      <c r="D123" s="168" t="s">
        <v>5273</v>
      </c>
      <c r="E123" s="169">
        <v>13572000</v>
      </c>
      <c r="F123" s="170">
        <v>46044</v>
      </c>
      <c r="G123" s="171">
        <f t="shared" si="4"/>
        <v>13572000</v>
      </c>
      <c r="H123" s="174">
        <v>46138</v>
      </c>
      <c r="I123" s="172">
        <f>+G123/3</f>
        <v>4524000</v>
      </c>
      <c r="J123" s="168" t="s">
        <v>5274</v>
      </c>
      <c r="K123" s="173"/>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3"/>
      <c r="BM123" s="173"/>
      <c r="BN123" s="173"/>
      <c r="BO123" s="173"/>
      <c r="BP123" s="173"/>
      <c r="BQ123" s="173"/>
      <c r="BR123" s="173"/>
      <c r="BS123" s="173"/>
      <c r="BT123" s="173"/>
      <c r="BU123" s="173"/>
      <c r="BV123" s="173"/>
      <c r="BW123" s="173"/>
      <c r="BX123" s="173"/>
      <c r="BY123" s="173"/>
      <c r="BZ123" s="173"/>
      <c r="CA123" s="173"/>
      <c r="CB123" s="173"/>
      <c r="CC123" s="173"/>
      <c r="CD123" s="173"/>
      <c r="CE123" s="173"/>
      <c r="CF123" s="173"/>
      <c r="CG123" s="173"/>
      <c r="CH123" s="173"/>
      <c r="CI123" s="173"/>
      <c r="CJ123" s="173"/>
      <c r="CK123" s="173"/>
      <c r="CL123" s="173"/>
      <c r="CM123" s="173"/>
      <c r="CN123" s="173"/>
      <c r="CO123" s="173"/>
      <c r="CP123" s="173"/>
      <c r="CQ123" s="173"/>
      <c r="CR123" s="173"/>
      <c r="CS123" s="173"/>
      <c r="CT123" s="173"/>
      <c r="CU123" s="173"/>
      <c r="CV123" s="173"/>
      <c r="CW123" s="173"/>
      <c r="CX123" s="173"/>
      <c r="CY123" s="173"/>
      <c r="CZ123" s="173"/>
      <c r="DA123" s="173"/>
      <c r="DB123" s="173"/>
      <c r="DC123" s="173"/>
      <c r="DD123" s="173"/>
    </row>
    <row r="124" spans="1:108" ht="21.75" customHeight="1" x14ac:dyDescent="0.3">
      <c r="A124" s="165" t="s">
        <v>1078</v>
      </c>
      <c r="B124" s="166" t="s">
        <v>1001</v>
      </c>
      <c r="C124" s="167" t="s">
        <v>1079</v>
      </c>
      <c r="D124" s="168" t="s">
        <v>5273</v>
      </c>
      <c r="E124" s="169">
        <v>13572000</v>
      </c>
      <c r="F124" s="170">
        <v>46044</v>
      </c>
      <c r="G124" s="171">
        <f t="shared" si="4"/>
        <v>13572000</v>
      </c>
      <c r="H124" s="174">
        <v>46138</v>
      </c>
      <c r="I124" s="172">
        <f>+G124/3</f>
        <v>4524000</v>
      </c>
      <c r="J124" s="168" t="s">
        <v>5274</v>
      </c>
      <c r="K124" s="173"/>
      <c r="L124" s="173"/>
      <c r="M124" s="173"/>
      <c r="N124" s="173"/>
      <c r="O124" s="173"/>
      <c r="P124" s="173"/>
      <c r="Q124" s="173"/>
      <c r="R124" s="173"/>
      <c r="S124" s="173"/>
      <c r="T124" s="173"/>
      <c r="U124" s="173"/>
      <c r="V124" s="173"/>
      <c r="W124" s="173"/>
      <c r="X124" s="173"/>
      <c r="Y124" s="173"/>
      <c r="Z124" s="173"/>
      <c r="AA124" s="173"/>
      <c r="AB124" s="173"/>
      <c r="AC124" s="173"/>
      <c r="AD124" s="173"/>
      <c r="AE124" s="173"/>
      <c r="AF124" s="173"/>
      <c r="AG124" s="173"/>
      <c r="AH124" s="173"/>
      <c r="AI124" s="173"/>
      <c r="AJ124" s="173"/>
      <c r="AK124" s="173"/>
      <c r="AL124" s="173"/>
      <c r="AM124" s="173"/>
      <c r="AN124" s="173"/>
      <c r="AO124" s="173"/>
      <c r="AP124" s="173"/>
      <c r="AQ124" s="173"/>
      <c r="AR124" s="173"/>
      <c r="AS124" s="173"/>
      <c r="AT124" s="173"/>
      <c r="AU124" s="173"/>
      <c r="AV124" s="173"/>
      <c r="AW124" s="173"/>
      <c r="AX124" s="173"/>
      <c r="AY124" s="173"/>
      <c r="AZ124" s="173"/>
      <c r="BA124" s="173"/>
      <c r="BB124" s="173"/>
      <c r="BC124" s="173"/>
      <c r="BD124" s="173"/>
      <c r="BE124" s="173"/>
      <c r="BF124" s="173"/>
      <c r="BG124" s="173"/>
      <c r="BH124" s="173"/>
      <c r="BI124" s="173"/>
      <c r="BJ124" s="173"/>
      <c r="BK124" s="173"/>
      <c r="BL124" s="173"/>
      <c r="BM124" s="173"/>
      <c r="BN124" s="173"/>
      <c r="BO124" s="173"/>
      <c r="BP124" s="173"/>
      <c r="BQ124" s="173"/>
      <c r="BR124" s="173"/>
      <c r="BS124" s="173"/>
      <c r="BT124" s="173"/>
      <c r="BU124" s="173"/>
      <c r="BV124" s="173"/>
      <c r="BW124" s="173"/>
      <c r="BX124" s="173"/>
      <c r="BY124" s="173"/>
      <c r="BZ124" s="173"/>
      <c r="CA124" s="173"/>
      <c r="CB124" s="173"/>
      <c r="CC124" s="173"/>
      <c r="CD124" s="173"/>
      <c r="CE124" s="173"/>
      <c r="CF124" s="173"/>
      <c r="CG124" s="173"/>
      <c r="CH124" s="173"/>
      <c r="CI124" s="173"/>
      <c r="CJ124" s="173"/>
      <c r="CK124" s="173"/>
      <c r="CL124" s="173"/>
      <c r="CM124" s="173"/>
      <c r="CN124" s="173"/>
      <c r="CO124" s="173"/>
      <c r="CP124" s="173"/>
      <c r="CQ124" s="173"/>
      <c r="CR124" s="173"/>
      <c r="CS124" s="173"/>
      <c r="CT124" s="173"/>
      <c r="CU124" s="173"/>
      <c r="CV124" s="173"/>
      <c r="CW124" s="173"/>
      <c r="CX124" s="173"/>
      <c r="CY124" s="173"/>
      <c r="CZ124" s="173"/>
      <c r="DA124" s="173"/>
      <c r="DB124" s="173"/>
      <c r="DC124" s="173"/>
      <c r="DD124" s="173"/>
    </row>
    <row r="125" spans="1:108" ht="21.75" customHeight="1" x14ac:dyDescent="0.3">
      <c r="A125" s="165" t="s">
        <v>1084</v>
      </c>
      <c r="B125" s="166" t="s">
        <v>1018</v>
      </c>
      <c r="C125" s="167" t="s">
        <v>1085</v>
      </c>
      <c r="D125" s="168" t="s">
        <v>5273</v>
      </c>
      <c r="E125" s="169">
        <v>3731155</v>
      </c>
      <c r="F125" s="170">
        <v>46043</v>
      </c>
      <c r="G125" s="171">
        <f t="shared" si="4"/>
        <v>3731155</v>
      </c>
      <c r="H125" s="174">
        <v>46075</v>
      </c>
      <c r="I125" s="172">
        <f>+G125</f>
        <v>3731155</v>
      </c>
      <c r="J125" s="168" t="s">
        <v>5274</v>
      </c>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3"/>
      <c r="BM125" s="173"/>
      <c r="BN125" s="173"/>
      <c r="BO125" s="173"/>
      <c r="BP125" s="173"/>
      <c r="BQ125" s="173"/>
      <c r="BR125" s="173"/>
      <c r="BS125" s="173"/>
      <c r="BT125" s="173"/>
      <c r="BU125" s="173"/>
      <c r="BV125" s="173"/>
      <c r="BW125" s="173"/>
      <c r="BX125" s="173"/>
      <c r="BY125" s="173"/>
      <c r="BZ125" s="173"/>
      <c r="CA125" s="173"/>
      <c r="CB125" s="173"/>
      <c r="CC125" s="173"/>
      <c r="CD125" s="173"/>
      <c r="CE125" s="173"/>
      <c r="CF125" s="173"/>
      <c r="CG125" s="173"/>
      <c r="CH125" s="173"/>
      <c r="CI125" s="173"/>
      <c r="CJ125" s="173"/>
      <c r="CK125" s="173"/>
      <c r="CL125" s="173"/>
      <c r="CM125" s="173"/>
      <c r="CN125" s="173"/>
      <c r="CO125" s="173"/>
      <c r="CP125" s="173"/>
      <c r="CQ125" s="173"/>
      <c r="CR125" s="173"/>
      <c r="CS125" s="173"/>
      <c r="CT125" s="173"/>
      <c r="CU125" s="173"/>
      <c r="CV125" s="173"/>
      <c r="CW125" s="173"/>
      <c r="CX125" s="173"/>
      <c r="CY125" s="173"/>
      <c r="CZ125" s="173"/>
      <c r="DA125" s="173"/>
      <c r="DB125" s="173"/>
      <c r="DC125" s="173"/>
      <c r="DD125" s="173"/>
    </row>
    <row r="126" spans="1:108" ht="21.75" customHeight="1" x14ac:dyDescent="0.3">
      <c r="A126" s="165" t="s">
        <v>1089</v>
      </c>
      <c r="B126" s="185" t="s">
        <v>1090</v>
      </c>
      <c r="C126" s="167" t="s">
        <v>304</v>
      </c>
      <c r="D126" s="168" t="s">
        <v>5273</v>
      </c>
      <c r="E126" s="169">
        <v>13545000</v>
      </c>
      <c r="F126" s="170">
        <v>46045</v>
      </c>
      <c r="G126" s="171">
        <f t="shared" si="4"/>
        <v>13545000</v>
      </c>
      <c r="H126" s="174">
        <v>46145</v>
      </c>
      <c r="I126" s="172">
        <f>+G126/3</f>
        <v>4515000</v>
      </c>
      <c r="J126" s="168" t="s">
        <v>5274</v>
      </c>
      <c r="K126" s="173"/>
      <c r="L126" s="173"/>
      <c r="M126" s="173"/>
      <c r="N126" s="173"/>
      <c r="O126" s="173"/>
      <c r="P126" s="173"/>
      <c r="Q126" s="173"/>
      <c r="R126" s="173"/>
      <c r="S126" s="173"/>
      <c r="T126" s="173"/>
      <c r="U126" s="173"/>
      <c r="V126" s="173"/>
      <c r="W126" s="173"/>
      <c r="X126" s="173"/>
      <c r="Y126" s="173"/>
      <c r="Z126" s="173"/>
      <c r="AA126" s="173"/>
      <c r="AB126" s="173"/>
      <c r="AC126" s="173"/>
      <c r="AD126" s="173"/>
      <c r="AE126" s="173"/>
      <c r="AF126" s="173"/>
      <c r="AG126" s="173"/>
      <c r="AH126" s="173"/>
      <c r="AI126" s="173"/>
      <c r="AJ126" s="173"/>
      <c r="AK126" s="173"/>
      <c r="AL126" s="173"/>
      <c r="AM126" s="173"/>
      <c r="AN126" s="173"/>
      <c r="AO126" s="173"/>
      <c r="AP126" s="173"/>
      <c r="AQ126" s="173"/>
      <c r="AR126" s="173"/>
      <c r="AS126" s="173"/>
      <c r="AT126" s="173"/>
      <c r="AU126" s="173"/>
      <c r="AV126" s="173"/>
      <c r="AW126" s="173"/>
      <c r="AX126" s="173"/>
      <c r="AY126" s="173"/>
      <c r="AZ126" s="173"/>
      <c r="BA126" s="173"/>
      <c r="BB126" s="173"/>
      <c r="BC126" s="173"/>
      <c r="BD126" s="173"/>
      <c r="BE126" s="173"/>
      <c r="BF126" s="173"/>
      <c r="BG126" s="173"/>
      <c r="BH126" s="173"/>
      <c r="BI126" s="173"/>
      <c r="BJ126" s="173"/>
      <c r="BK126" s="173"/>
      <c r="BL126" s="173"/>
      <c r="BM126" s="173"/>
      <c r="BN126" s="173"/>
      <c r="BO126" s="173"/>
      <c r="BP126" s="173"/>
      <c r="BQ126" s="173"/>
      <c r="BR126" s="173"/>
      <c r="BS126" s="173"/>
      <c r="BT126" s="173"/>
      <c r="BU126" s="173"/>
      <c r="BV126" s="173"/>
      <c r="BW126" s="173"/>
      <c r="BX126" s="173"/>
      <c r="BY126" s="173"/>
      <c r="BZ126" s="173"/>
      <c r="CA126" s="173"/>
      <c r="CB126" s="173"/>
      <c r="CC126" s="173"/>
      <c r="CD126" s="173"/>
      <c r="CE126" s="173"/>
      <c r="CF126" s="173"/>
      <c r="CG126" s="173"/>
      <c r="CH126" s="173"/>
      <c r="CI126" s="173"/>
      <c r="CJ126" s="173"/>
      <c r="CK126" s="173"/>
      <c r="CL126" s="173"/>
      <c r="CM126" s="173"/>
      <c r="CN126" s="173"/>
      <c r="CO126" s="173"/>
      <c r="CP126" s="173"/>
      <c r="CQ126" s="173"/>
      <c r="CR126" s="173"/>
      <c r="CS126" s="173"/>
      <c r="CT126" s="173"/>
      <c r="CU126" s="173"/>
      <c r="CV126" s="173"/>
      <c r="CW126" s="173"/>
      <c r="CX126" s="173"/>
      <c r="CY126" s="173"/>
      <c r="CZ126" s="173"/>
      <c r="DA126" s="173"/>
      <c r="DB126" s="173"/>
      <c r="DC126" s="173"/>
      <c r="DD126" s="173"/>
    </row>
    <row r="127" spans="1:108" ht="21.75" customHeight="1" x14ac:dyDescent="0.3">
      <c r="A127" s="165" t="s">
        <v>1094</v>
      </c>
      <c r="B127" s="167" t="s">
        <v>1096</v>
      </c>
      <c r="C127" s="167" t="s">
        <v>1098</v>
      </c>
      <c r="D127" s="168" t="s">
        <v>5273</v>
      </c>
      <c r="E127" s="169">
        <v>13752045</v>
      </c>
      <c r="F127" s="170">
        <v>46045</v>
      </c>
      <c r="G127" s="171">
        <f t="shared" si="4"/>
        <v>13752045</v>
      </c>
      <c r="H127" s="174">
        <v>46145</v>
      </c>
      <c r="I127" s="172">
        <f>+G127/3</f>
        <v>4584015</v>
      </c>
      <c r="J127" s="168" t="s">
        <v>5274</v>
      </c>
      <c r="K127" s="173"/>
      <c r="L127" s="173"/>
      <c r="M127" s="173"/>
      <c r="N127" s="173"/>
      <c r="O127" s="173"/>
      <c r="P127" s="173"/>
      <c r="Q127" s="173"/>
      <c r="R127" s="173"/>
      <c r="S127" s="173"/>
      <c r="T127" s="173"/>
      <c r="U127" s="173"/>
      <c r="V127" s="173"/>
      <c r="W127" s="173"/>
      <c r="X127" s="173"/>
      <c r="Y127" s="173"/>
      <c r="Z127" s="173"/>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3"/>
      <c r="BI127" s="173"/>
      <c r="BJ127" s="173"/>
      <c r="BK127" s="173"/>
      <c r="BL127" s="173"/>
      <c r="BM127" s="173"/>
      <c r="BN127" s="173"/>
      <c r="BO127" s="173"/>
      <c r="BP127" s="173"/>
      <c r="BQ127" s="173"/>
      <c r="BR127" s="173"/>
      <c r="BS127" s="173"/>
      <c r="BT127" s="173"/>
      <c r="BU127" s="173"/>
      <c r="BV127" s="173"/>
      <c r="BW127" s="173"/>
      <c r="BX127" s="173"/>
      <c r="BY127" s="173"/>
      <c r="BZ127" s="173"/>
      <c r="CA127" s="173"/>
      <c r="CB127" s="173"/>
      <c r="CC127" s="173"/>
      <c r="CD127" s="173"/>
      <c r="CE127" s="173"/>
      <c r="CF127" s="173"/>
      <c r="CG127" s="173"/>
      <c r="CH127" s="173"/>
      <c r="CI127" s="173"/>
      <c r="CJ127" s="173"/>
      <c r="CK127" s="173"/>
      <c r="CL127" s="173"/>
      <c r="CM127" s="173"/>
      <c r="CN127" s="173"/>
      <c r="CO127" s="173"/>
      <c r="CP127" s="173"/>
      <c r="CQ127" s="173"/>
      <c r="CR127" s="173"/>
      <c r="CS127" s="173"/>
      <c r="CT127" s="173"/>
      <c r="CU127" s="173"/>
      <c r="CV127" s="173"/>
      <c r="CW127" s="173"/>
      <c r="CX127" s="173"/>
      <c r="CY127" s="173"/>
      <c r="CZ127" s="173"/>
      <c r="DA127" s="173"/>
      <c r="DB127" s="173"/>
      <c r="DC127" s="173"/>
      <c r="DD127" s="173"/>
    </row>
    <row r="128" spans="1:108" ht="21.75" customHeight="1" x14ac:dyDescent="0.3">
      <c r="A128" s="165" t="s">
        <v>1105</v>
      </c>
      <c r="B128" s="185" t="s">
        <v>1106</v>
      </c>
      <c r="C128" s="167" t="s">
        <v>1107</v>
      </c>
      <c r="D128" s="168" t="s">
        <v>5273</v>
      </c>
      <c r="E128" s="169">
        <v>19188800</v>
      </c>
      <c r="F128" s="170">
        <v>46045</v>
      </c>
      <c r="G128" s="171">
        <f t="shared" si="4"/>
        <v>19188800</v>
      </c>
      <c r="H128" s="174">
        <v>46140</v>
      </c>
      <c r="I128" s="172">
        <f>+G128/3</f>
        <v>6396266.666666667</v>
      </c>
      <c r="J128" s="168" t="s">
        <v>5274</v>
      </c>
      <c r="K128" s="173"/>
      <c r="L128" s="173"/>
      <c r="M128" s="173"/>
      <c r="N128" s="173"/>
      <c r="O128" s="173"/>
      <c r="P128" s="173"/>
      <c r="Q128" s="173"/>
      <c r="R128" s="173"/>
      <c r="S128" s="173"/>
      <c r="T128" s="173"/>
      <c r="U128" s="173"/>
      <c r="V128" s="173"/>
      <c r="W128" s="173"/>
      <c r="X128" s="173"/>
      <c r="Y128" s="173"/>
      <c r="Z128" s="173"/>
      <c r="AA128" s="173"/>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3"/>
      <c r="BI128" s="173"/>
      <c r="BJ128" s="173"/>
      <c r="BK128" s="173"/>
      <c r="BL128" s="173"/>
      <c r="BM128" s="173"/>
      <c r="BN128" s="173"/>
      <c r="BO128" s="173"/>
      <c r="BP128" s="173"/>
      <c r="BQ128" s="173"/>
      <c r="BR128" s="173"/>
      <c r="BS128" s="173"/>
      <c r="BT128" s="173"/>
      <c r="BU128" s="173"/>
      <c r="BV128" s="173"/>
      <c r="BW128" s="173"/>
      <c r="BX128" s="173"/>
      <c r="BY128" s="173"/>
      <c r="BZ128" s="173"/>
      <c r="CA128" s="173"/>
      <c r="CB128" s="173"/>
      <c r="CC128" s="173"/>
      <c r="CD128" s="173"/>
      <c r="CE128" s="173"/>
      <c r="CF128" s="173"/>
      <c r="CG128" s="173"/>
      <c r="CH128" s="173"/>
      <c r="CI128" s="173"/>
      <c r="CJ128" s="173"/>
      <c r="CK128" s="173"/>
      <c r="CL128" s="173"/>
      <c r="CM128" s="173"/>
      <c r="CN128" s="173"/>
      <c r="CO128" s="173"/>
      <c r="CP128" s="173"/>
      <c r="CQ128" s="173"/>
      <c r="CR128" s="173"/>
      <c r="CS128" s="173"/>
      <c r="CT128" s="173"/>
      <c r="CU128" s="173"/>
      <c r="CV128" s="173"/>
      <c r="CW128" s="173"/>
      <c r="CX128" s="173"/>
      <c r="CY128" s="173"/>
      <c r="CZ128" s="173"/>
      <c r="DA128" s="173"/>
      <c r="DB128" s="173"/>
      <c r="DC128" s="173"/>
      <c r="DD128" s="173"/>
    </row>
    <row r="129" spans="1:108" ht="21.75" customHeight="1" x14ac:dyDescent="0.3">
      <c r="A129" s="165" t="s">
        <v>1112</v>
      </c>
      <c r="B129" s="185" t="s">
        <v>5318</v>
      </c>
      <c r="C129" s="167" t="s">
        <v>1115</v>
      </c>
      <c r="D129" s="168" t="s">
        <v>5273</v>
      </c>
      <c r="E129" s="169">
        <v>200000000</v>
      </c>
      <c r="F129" s="170">
        <v>46051</v>
      </c>
      <c r="G129" s="171">
        <f t="shared" si="4"/>
        <v>200000000</v>
      </c>
      <c r="H129" s="174" t="s">
        <v>1537</v>
      </c>
      <c r="I129" s="172">
        <f>+G129/4</f>
        <v>50000000</v>
      </c>
      <c r="J129" s="168" t="s">
        <v>5274</v>
      </c>
      <c r="K129" s="173"/>
      <c r="L129" s="173"/>
      <c r="M129" s="173"/>
      <c r="N129" s="173"/>
      <c r="O129" s="173"/>
      <c r="P129" s="173"/>
      <c r="Q129" s="173"/>
      <c r="R129" s="173"/>
      <c r="S129" s="173"/>
      <c r="T129" s="173"/>
      <c r="U129" s="173"/>
      <c r="V129" s="173"/>
      <c r="W129" s="173"/>
      <c r="X129" s="173"/>
      <c r="Y129" s="173"/>
      <c r="Z129" s="173"/>
      <c r="AA129" s="173"/>
      <c r="AB129" s="173"/>
      <c r="AC129" s="173"/>
      <c r="AD129" s="173"/>
      <c r="AE129" s="173"/>
      <c r="AF129" s="173"/>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3"/>
      <c r="BC129" s="173"/>
      <c r="BD129" s="173"/>
      <c r="BE129" s="173"/>
      <c r="BF129" s="173"/>
      <c r="BG129" s="173"/>
      <c r="BH129" s="173"/>
      <c r="BI129" s="173"/>
      <c r="BJ129" s="173"/>
      <c r="BK129" s="173"/>
      <c r="BL129" s="173"/>
      <c r="BM129" s="173"/>
      <c r="BN129" s="173"/>
      <c r="BO129" s="173"/>
      <c r="BP129" s="173"/>
      <c r="BQ129" s="173"/>
      <c r="BR129" s="173"/>
      <c r="BS129" s="173"/>
      <c r="BT129" s="173"/>
      <c r="BU129" s="173"/>
      <c r="BV129" s="173"/>
      <c r="BW129" s="173"/>
      <c r="BX129" s="173"/>
      <c r="BY129" s="173"/>
      <c r="BZ129" s="173"/>
      <c r="CA129" s="173"/>
      <c r="CB129" s="173"/>
      <c r="CC129" s="173"/>
      <c r="CD129" s="173"/>
      <c r="CE129" s="173"/>
      <c r="CF129" s="173"/>
      <c r="CG129" s="173"/>
      <c r="CH129" s="173"/>
      <c r="CI129" s="173"/>
      <c r="CJ129" s="173"/>
      <c r="CK129" s="173"/>
      <c r="CL129" s="173"/>
      <c r="CM129" s="173"/>
      <c r="CN129" s="173"/>
      <c r="CO129" s="173"/>
      <c r="CP129" s="173"/>
      <c r="CQ129" s="173"/>
      <c r="CR129" s="173"/>
      <c r="CS129" s="173"/>
      <c r="CT129" s="173"/>
      <c r="CU129" s="173"/>
      <c r="CV129" s="173"/>
      <c r="CW129" s="173"/>
      <c r="CX129" s="173"/>
      <c r="CY129" s="173"/>
      <c r="CZ129" s="173"/>
      <c r="DA129" s="173"/>
      <c r="DB129" s="173"/>
      <c r="DC129" s="173"/>
      <c r="DD129" s="173"/>
    </row>
    <row r="130" spans="1:108" ht="21.75" customHeight="1" x14ac:dyDescent="0.3">
      <c r="A130" s="165" t="s">
        <v>1120</v>
      </c>
      <c r="B130" s="166" t="s">
        <v>216</v>
      </c>
      <c r="C130" s="167" t="s">
        <v>218</v>
      </c>
      <c r="D130" s="168" t="s">
        <v>5273</v>
      </c>
      <c r="E130" s="169" t="s">
        <v>5282</v>
      </c>
      <c r="F130" s="170">
        <v>46052</v>
      </c>
      <c r="G130" s="171" t="str">
        <f t="shared" si="4"/>
        <v>60.000.000</v>
      </c>
      <c r="H130" s="174" t="s">
        <v>4251</v>
      </c>
      <c r="I130" s="172" t="str">
        <f>+G130</f>
        <v>60.000.000</v>
      </c>
      <c r="J130" s="168" t="s">
        <v>5274</v>
      </c>
      <c r="K130" s="173"/>
      <c r="L130" s="173"/>
      <c r="M130" s="173"/>
      <c r="N130" s="173"/>
      <c r="O130" s="173"/>
      <c r="P130" s="173"/>
      <c r="Q130" s="173"/>
      <c r="R130" s="173"/>
      <c r="S130" s="173"/>
      <c r="T130" s="173"/>
      <c r="U130" s="173"/>
      <c r="V130" s="173"/>
      <c r="W130" s="173"/>
      <c r="X130" s="173"/>
      <c r="Y130" s="173"/>
      <c r="Z130" s="173"/>
      <c r="AA130" s="173"/>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3"/>
      <c r="BI130" s="173"/>
      <c r="BJ130" s="173"/>
      <c r="BK130" s="173"/>
      <c r="BL130" s="173"/>
      <c r="BM130" s="173"/>
      <c r="BN130" s="173"/>
      <c r="BO130" s="173"/>
      <c r="BP130" s="173"/>
      <c r="BQ130" s="173"/>
      <c r="BR130" s="173"/>
      <c r="BS130" s="173"/>
      <c r="BT130" s="173"/>
      <c r="BU130" s="173"/>
      <c r="BV130" s="173"/>
      <c r="BW130" s="173"/>
      <c r="BX130" s="173"/>
      <c r="BY130" s="173"/>
      <c r="BZ130" s="173"/>
      <c r="CA130" s="173"/>
      <c r="CB130" s="173"/>
      <c r="CC130" s="173"/>
      <c r="CD130" s="173"/>
      <c r="CE130" s="173"/>
      <c r="CF130" s="173"/>
      <c r="CG130" s="173"/>
      <c r="CH130" s="173"/>
      <c r="CI130" s="173"/>
      <c r="CJ130" s="173"/>
      <c r="CK130" s="173"/>
      <c r="CL130" s="173"/>
      <c r="CM130" s="173"/>
      <c r="CN130" s="173"/>
      <c r="CO130" s="173"/>
      <c r="CP130" s="173"/>
      <c r="CQ130" s="173"/>
      <c r="CR130" s="173"/>
      <c r="CS130" s="173"/>
      <c r="CT130" s="173"/>
      <c r="CU130" s="173"/>
      <c r="CV130" s="173"/>
      <c r="CW130" s="173"/>
      <c r="CX130" s="173"/>
      <c r="CY130" s="173"/>
      <c r="CZ130" s="173"/>
      <c r="DA130" s="173"/>
      <c r="DB130" s="173"/>
      <c r="DC130" s="173"/>
      <c r="DD130" s="173"/>
    </row>
    <row r="131" spans="1:108" ht="21.75" customHeight="1" x14ac:dyDescent="0.3">
      <c r="A131" s="40">
        <v>127</v>
      </c>
      <c r="B131" s="41" t="s">
        <v>1123</v>
      </c>
      <c r="C131" s="41" t="s">
        <v>1125</v>
      </c>
      <c r="D131" s="168" t="s">
        <v>5273</v>
      </c>
      <c r="E131" s="42">
        <v>50000000</v>
      </c>
      <c r="F131" s="43">
        <v>46052</v>
      </c>
      <c r="G131" s="171">
        <f t="shared" si="4"/>
        <v>50000000</v>
      </c>
      <c r="H131" s="44">
        <v>46022</v>
      </c>
      <c r="I131" s="172">
        <f>+G131/11</f>
        <v>4545454.5454545459</v>
      </c>
      <c r="J131" s="168" t="s">
        <v>5274</v>
      </c>
      <c r="K131" s="173"/>
      <c r="L131" s="173"/>
      <c r="M131" s="173"/>
      <c r="N131" s="173"/>
      <c r="O131" s="173"/>
      <c r="P131" s="173"/>
      <c r="Q131" s="173"/>
      <c r="R131" s="173"/>
      <c r="S131" s="173"/>
      <c r="T131" s="173"/>
      <c r="U131" s="173"/>
      <c r="V131" s="173"/>
      <c r="W131" s="173"/>
      <c r="X131" s="173"/>
      <c r="Y131" s="173"/>
      <c r="Z131" s="173"/>
      <c r="AA131" s="173"/>
      <c r="AB131" s="173"/>
      <c r="AC131" s="173"/>
      <c r="AD131" s="173"/>
      <c r="AE131" s="173"/>
      <c r="AF131" s="173"/>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3"/>
      <c r="BI131" s="173"/>
      <c r="BJ131" s="173"/>
      <c r="BK131" s="173"/>
      <c r="BL131" s="173"/>
      <c r="BM131" s="173"/>
      <c r="BN131" s="173"/>
      <c r="BO131" s="173"/>
      <c r="BP131" s="173"/>
      <c r="BQ131" s="173"/>
      <c r="BR131" s="173"/>
      <c r="BS131" s="173"/>
      <c r="BT131" s="173"/>
      <c r="BU131" s="173"/>
      <c r="BV131" s="173"/>
      <c r="BW131" s="173"/>
      <c r="BX131" s="173"/>
      <c r="BY131" s="173"/>
      <c r="BZ131" s="173"/>
      <c r="CA131" s="173"/>
      <c r="CB131" s="173"/>
      <c r="CC131" s="173"/>
      <c r="CD131" s="173"/>
      <c r="CE131" s="173"/>
      <c r="CF131" s="173"/>
      <c r="CG131" s="173"/>
      <c r="CH131" s="173"/>
      <c r="CI131" s="173"/>
      <c r="CJ131" s="173"/>
      <c r="CK131" s="173"/>
      <c r="CL131" s="173"/>
      <c r="CM131" s="173"/>
      <c r="CN131" s="173"/>
      <c r="CO131" s="173"/>
      <c r="CP131" s="173"/>
      <c r="CQ131" s="173"/>
      <c r="CR131" s="173"/>
      <c r="CS131" s="173"/>
      <c r="CT131" s="173"/>
      <c r="CU131" s="173"/>
      <c r="CV131" s="173"/>
      <c r="CW131" s="173"/>
      <c r="CX131" s="173"/>
      <c r="CY131" s="173"/>
      <c r="CZ131" s="173"/>
      <c r="DA131" s="173"/>
      <c r="DB131" s="173"/>
      <c r="DC131" s="173"/>
      <c r="DD131" s="173"/>
    </row>
    <row r="132" spans="1:108" ht="21.75" customHeight="1" x14ac:dyDescent="0.3">
      <c r="A132" s="40">
        <v>128</v>
      </c>
      <c r="B132" s="41" t="s">
        <v>1131</v>
      </c>
      <c r="C132" s="41" t="s">
        <v>1134</v>
      </c>
      <c r="D132" s="168" t="s">
        <v>5273</v>
      </c>
      <c r="E132" s="42">
        <v>6716116</v>
      </c>
      <c r="F132" s="43">
        <v>46052</v>
      </c>
      <c r="G132" s="171">
        <f t="shared" si="4"/>
        <v>6716116</v>
      </c>
      <c r="H132" s="43">
        <v>46142</v>
      </c>
      <c r="I132" s="172">
        <f>+G132/3</f>
        <v>2238705.3333333335</v>
      </c>
      <c r="J132" s="168" t="s">
        <v>5274</v>
      </c>
      <c r="K132" s="173"/>
      <c r="L132" s="173"/>
      <c r="M132" s="173"/>
      <c r="N132" s="173"/>
      <c r="O132" s="173"/>
      <c r="P132" s="173"/>
      <c r="Q132" s="173"/>
      <c r="R132" s="173"/>
      <c r="S132" s="173"/>
      <c r="T132" s="173"/>
      <c r="U132" s="173"/>
      <c r="V132" s="173"/>
      <c r="W132" s="173"/>
      <c r="X132" s="173"/>
      <c r="Y132" s="173"/>
      <c r="Z132" s="173"/>
      <c r="AA132" s="173"/>
      <c r="AB132" s="173"/>
      <c r="AC132" s="173"/>
      <c r="AD132" s="173"/>
      <c r="AE132" s="173"/>
      <c r="AF132" s="173"/>
      <c r="AG132" s="173"/>
      <c r="AH132" s="173"/>
      <c r="AI132" s="173"/>
      <c r="AJ132" s="173"/>
      <c r="AK132" s="173"/>
      <c r="AL132" s="173"/>
      <c r="AM132" s="173"/>
      <c r="AN132" s="173"/>
      <c r="AO132" s="173"/>
      <c r="AP132" s="173"/>
      <c r="AQ132" s="173"/>
      <c r="AR132" s="173"/>
      <c r="AS132" s="173"/>
      <c r="AT132" s="173"/>
      <c r="AU132" s="173"/>
      <c r="AV132" s="173"/>
      <c r="AW132" s="173"/>
      <c r="AX132" s="173"/>
      <c r="AY132" s="173"/>
      <c r="AZ132" s="173"/>
      <c r="BA132" s="173"/>
      <c r="BB132" s="173"/>
      <c r="BC132" s="173"/>
      <c r="BD132" s="173"/>
      <c r="BE132" s="173"/>
      <c r="BF132" s="173"/>
      <c r="BG132" s="173"/>
      <c r="BH132" s="173"/>
      <c r="BI132" s="173"/>
      <c r="BJ132" s="173"/>
      <c r="BK132" s="173"/>
      <c r="BL132" s="173"/>
      <c r="BM132" s="173"/>
      <c r="BN132" s="173"/>
      <c r="BO132" s="173"/>
      <c r="BP132" s="173"/>
      <c r="BQ132" s="173"/>
      <c r="BR132" s="173"/>
      <c r="BS132" s="173"/>
      <c r="BT132" s="173"/>
      <c r="BU132" s="173"/>
      <c r="BV132" s="173"/>
      <c r="BW132" s="173"/>
      <c r="BX132" s="173"/>
      <c r="BY132" s="173"/>
      <c r="BZ132" s="173"/>
      <c r="CA132" s="173"/>
      <c r="CB132" s="173"/>
      <c r="CC132" s="173"/>
      <c r="CD132" s="173"/>
      <c r="CE132" s="173"/>
      <c r="CF132" s="173"/>
      <c r="CG132" s="173"/>
      <c r="CH132" s="173"/>
      <c r="CI132" s="173"/>
      <c r="CJ132" s="173"/>
      <c r="CK132" s="173"/>
      <c r="CL132" s="173"/>
      <c r="CM132" s="173"/>
      <c r="CN132" s="173"/>
      <c r="CO132" s="173"/>
      <c r="CP132" s="173"/>
      <c r="CQ132" s="173"/>
      <c r="CR132" s="173"/>
      <c r="CS132" s="173"/>
      <c r="CT132" s="173"/>
      <c r="CU132" s="173"/>
      <c r="CV132" s="173"/>
      <c r="CW132" s="173"/>
      <c r="CX132" s="173"/>
      <c r="CY132" s="173"/>
      <c r="CZ132" s="173"/>
      <c r="DA132" s="173"/>
      <c r="DB132" s="173"/>
      <c r="DC132" s="173"/>
      <c r="DD132" s="173"/>
    </row>
    <row r="133" spans="1:108" ht="21.75" customHeight="1" x14ac:dyDescent="0.3">
      <c r="A133" s="168">
        <v>129</v>
      </c>
      <c r="B133" s="166" t="s">
        <v>1141</v>
      </c>
      <c r="C133" s="167" t="s">
        <v>1142</v>
      </c>
      <c r="D133" s="168" t="s">
        <v>5273</v>
      </c>
      <c r="E133" s="169">
        <v>10234080</v>
      </c>
      <c r="F133" s="170">
        <v>46052</v>
      </c>
      <c r="G133" s="171">
        <f t="shared" si="4"/>
        <v>10234080</v>
      </c>
      <c r="H133" s="174">
        <v>46142</v>
      </c>
      <c r="I133" s="172">
        <f>+G133/3</f>
        <v>3411360</v>
      </c>
      <c r="J133" s="168" t="s">
        <v>5274</v>
      </c>
      <c r="K133" s="173"/>
      <c r="L133" s="173"/>
      <c r="M133" s="173"/>
      <c r="N133" s="173"/>
      <c r="O133" s="173"/>
      <c r="P133" s="173"/>
      <c r="Q133" s="173"/>
      <c r="R133" s="173"/>
      <c r="S133" s="173"/>
      <c r="T133" s="173"/>
      <c r="U133" s="173"/>
      <c r="V133" s="173"/>
      <c r="W133" s="173"/>
      <c r="X133" s="173"/>
      <c r="Y133" s="173"/>
      <c r="Z133" s="173"/>
      <c r="AA133" s="173"/>
      <c r="AB133" s="173"/>
      <c r="AC133" s="173"/>
      <c r="AD133" s="173"/>
      <c r="AE133" s="173"/>
      <c r="AF133" s="173"/>
      <c r="AG133" s="173"/>
      <c r="AH133" s="173"/>
      <c r="AI133" s="173"/>
      <c r="AJ133" s="173"/>
      <c r="AK133" s="173"/>
      <c r="AL133" s="173"/>
      <c r="AM133" s="173"/>
      <c r="AN133" s="173"/>
      <c r="AO133" s="173"/>
      <c r="AP133" s="173"/>
      <c r="AQ133" s="173"/>
      <c r="AR133" s="173"/>
      <c r="AS133" s="173"/>
      <c r="AT133" s="173"/>
      <c r="AU133" s="173"/>
      <c r="AV133" s="173"/>
      <c r="AW133" s="173"/>
      <c r="AX133" s="173"/>
      <c r="AY133" s="173"/>
      <c r="AZ133" s="173"/>
      <c r="BA133" s="173"/>
      <c r="BB133" s="173"/>
      <c r="BC133" s="173"/>
      <c r="BD133" s="173"/>
      <c r="BE133" s="173"/>
      <c r="BF133" s="173"/>
      <c r="BG133" s="173"/>
      <c r="BH133" s="173"/>
      <c r="BI133" s="173"/>
      <c r="BJ133" s="173"/>
      <c r="BK133" s="173"/>
      <c r="BL133" s="173"/>
      <c r="BM133" s="173"/>
      <c r="BN133" s="173"/>
      <c r="BO133" s="173"/>
      <c r="BP133" s="173"/>
      <c r="BQ133" s="173"/>
      <c r="BR133" s="173"/>
      <c r="BS133" s="173"/>
      <c r="BT133" s="173"/>
      <c r="BU133" s="173"/>
      <c r="BV133" s="173"/>
      <c r="BW133" s="173"/>
      <c r="BX133" s="173"/>
      <c r="BY133" s="173"/>
      <c r="BZ133" s="173"/>
      <c r="CA133" s="173"/>
      <c r="CB133" s="173"/>
      <c r="CC133" s="173"/>
      <c r="CD133" s="173"/>
      <c r="CE133" s="173"/>
      <c r="CF133" s="173"/>
      <c r="CG133" s="173"/>
      <c r="CH133" s="173"/>
      <c r="CI133" s="173"/>
      <c r="CJ133" s="173"/>
      <c r="CK133" s="173"/>
      <c r="CL133" s="173"/>
      <c r="CM133" s="173"/>
      <c r="CN133" s="173"/>
      <c r="CO133" s="173"/>
      <c r="CP133" s="173"/>
      <c r="CQ133" s="173"/>
      <c r="CR133" s="173"/>
      <c r="CS133" s="173"/>
      <c r="CT133" s="173"/>
      <c r="CU133" s="173"/>
      <c r="CV133" s="173"/>
      <c r="CW133" s="173"/>
      <c r="CX133" s="173"/>
      <c r="CY133" s="173"/>
      <c r="CZ133" s="173"/>
      <c r="DA133" s="173"/>
      <c r="DB133" s="173"/>
      <c r="DC133" s="173"/>
      <c r="DD133" s="173"/>
    </row>
    <row r="134" spans="1:108" ht="21.75" customHeight="1" x14ac:dyDescent="0.3">
      <c r="A134" s="168">
        <v>130</v>
      </c>
      <c r="B134" s="185" t="s">
        <v>1148</v>
      </c>
      <c r="C134" s="167" t="s">
        <v>1149</v>
      </c>
      <c r="D134" s="168" t="s">
        <v>5273</v>
      </c>
      <c r="E134" s="169">
        <v>18336060</v>
      </c>
      <c r="F134" s="170">
        <v>46052</v>
      </c>
      <c r="G134" s="171">
        <f t="shared" ref="G134:G139" si="6">+E134</f>
        <v>18336060</v>
      </c>
      <c r="H134" s="174" t="s">
        <v>1537</v>
      </c>
      <c r="I134" s="172">
        <f>+G134/4</f>
        <v>4584015</v>
      </c>
      <c r="J134" s="168" t="s">
        <v>5274</v>
      </c>
      <c r="K134" s="173"/>
      <c r="L134" s="173"/>
      <c r="M134" s="173"/>
      <c r="N134" s="173"/>
      <c r="O134" s="173"/>
      <c r="P134" s="173"/>
      <c r="Q134" s="173"/>
      <c r="R134" s="173"/>
      <c r="S134" s="173"/>
      <c r="T134" s="173"/>
      <c r="U134" s="173"/>
      <c r="V134" s="173"/>
      <c r="W134" s="173"/>
      <c r="X134" s="173"/>
      <c r="Y134" s="173"/>
      <c r="Z134" s="173"/>
      <c r="AA134" s="173"/>
      <c r="AB134" s="173"/>
      <c r="AC134" s="173"/>
      <c r="AD134" s="173"/>
      <c r="AE134" s="173"/>
      <c r="AF134" s="173"/>
      <c r="AG134" s="173"/>
      <c r="AH134" s="173"/>
      <c r="AI134" s="173"/>
      <c r="AJ134" s="173"/>
      <c r="AK134" s="173"/>
      <c r="AL134" s="173"/>
      <c r="AM134" s="173"/>
      <c r="AN134" s="173"/>
      <c r="AO134" s="173"/>
      <c r="AP134" s="173"/>
      <c r="AQ134" s="173"/>
      <c r="AR134" s="173"/>
      <c r="AS134" s="173"/>
      <c r="AT134" s="173"/>
      <c r="AU134" s="173"/>
      <c r="AV134" s="173"/>
      <c r="AW134" s="173"/>
      <c r="AX134" s="173"/>
      <c r="AY134" s="173"/>
      <c r="AZ134" s="173"/>
      <c r="BA134" s="173"/>
      <c r="BB134" s="173"/>
      <c r="BC134" s="173"/>
      <c r="BD134" s="173"/>
      <c r="BE134" s="173"/>
      <c r="BF134" s="173"/>
      <c r="BG134" s="173"/>
      <c r="BH134" s="173"/>
      <c r="BI134" s="173"/>
      <c r="BJ134" s="173"/>
      <c r="BK134" s="173"/>
      <c r="BL134" s="173"/>
      <c r="BM134" s="173"/>
      <c r="BN134" s="173"/>
      <c r="BO134" s="173"/>
      <c r="BP134" s="173"/>
      <c r="BQ134" s="173"/>
      <c r="BR134" s="173"/>
      <c r="BS134" s="173"/>
      <c r="BT134" s="173"/>
      <c r="BU134" s="173"/>
      <c r="BV134" s="173"/>
      <c r="BW134" s="173"/>
      <c r="BX134" s="173"/>
      <c r="BY134" s="173"/>
      <c r="BZ134" s="173"/>
      <c r="CA134" s="173"/>
      <c r="CB134" s="173"/>
      <c r="CC134" s="173"/>
      <c r="CD134" s="173"/>
      <c r="CE134" s="173"/>
      <c r="CF134" s="173"/>
      <c r="CG134" s="173"/>
      <c r="CH134" s="173"/>
      <c r="CI134" s="173"/>
      <c r="CJ134" s="173"/>
      <c r="CK134" s="173"/>
      <c r="CL134" s="173"/>
      <c r="CM134" s="173"/>
      <c r="CN134" s="173"/>
      <c r="CO134" s="173"/>
      <c r="CP134" s="173"/>
      <c r="CQ134" s="173"/>
      <c r="CR134" s="173"/>
      <c r="CS134" s="173"/>
      <c r="CT134" s="173"/>
      <c r="CU134" s="173"/>
      <c r="CV134" s="173"/>
      <c r="CW134" s="173"/>
      <c r="CX134" s="173"/>
      <c r="CY134" s="173"/>
      <c r="CZ134" s="173"/>
      <c r="DA134" s="173"/>
      <c r="DB134" s="173"/>
      <c r="DC134" s="173"/>
      <c r="DD134" s="173"/>
    </row>
    <row r="135" spans="1:108" ht="21.75" customHeight="1" x14ac:dyDescent="0.3">
      <c r="A135" s="165" t="s">
        <v>1153</v>
      </c>
      <c r="B135" s="166" t="s">
        <v>1154</v>
      </c>
      <c r="C135" s="167" t="s">
        <v>1155</v>
      </c>
      <c r="D135" s="168" t="s">
        <v>5273</v>
      </c>
      <c r="E135" s="169">
        <v>7791000</v>
      </c>
      <c r="F135" s="170">
        <v>46052</v>
      </c>
      <c r="G135" s="171">
        <f t="shared" si="6"/>
        <v>7791000</v>
      </c>
      <c r="H135" s="174" t="s">
        <v>892</v>
      </c>
      <c r="I135" s="172">
        <f>+G135/3</f>
        <v>2597000</v>
      </c>
      <c r="J135" s="168" t="s">
        <v>5274</v>
      </c>
      <c r="K135" s="173"/>
      <c r="L135" s="173"/>
      <c r="M135" s="173"/>
      <c r="N135" s="173"/>
      <c r="O135" s="173"/>
      <c r="P135" s="173"/>
      <c r="Q135" s="173"/>
      <c r="R135" s="173"/>
      <c r="S135" s="173"/>
      <c r="T135" s="173"/>
      <c r="U135" s="173"/>
      <c r="V135" s="173"/>
      <c r="W135" s="173"/>
      <c r="X135" s="173"/>
      <c r="Y135" s="173"/>
      <c r="Z135" s="173"/>
      <c r="AA135" s="173"/>
      <c r="AB135" s="173"/>
      <c r="AC135" s="173"/>
      <c r="AD135" s="173"/>
      <c r="AE135" s="173"/>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3"/>
      <c r="BF135" s="173"/>
      <c r="BG135" s="173"/>
      <c r="BH135" s="173"/>
      <c r="BI135" s="173"/>
      <c r="BJ135" s="173"/>
      <c r="BK135" s="173"/>
      <c r="BL135" s="173"/>
      <c r="BM135" s="173"/>
      <c r="BN135" s="173"/>
      <c r="BO135" s="173"/>
      <c r="BP135" s="173"/>
      <c r="BQ135" s="173"/>
      <c r="BR135" s="173"/>
      <c r="BS135" s="173"/>
      <c r="BT135" s="173"/>
      <c r="BU135" s="173"/>
      <c r="BV135" s="173"/>
      <c r="BW135" s="173"/>
      <c r="BX135" s="173"/>
      <c r="BY135" s="173"/>
      <c r="BZ135" s="173"/>
      <c r="CA135" s="173"/>
      <c r="CB135" s="173"/>
      <c r="CC135" s="173"/>
      <c r="CD135" s="173"/>
      <c r="CE135" s="173"/>
      <c r="CF135" s="173"/>
      <c r="CG135" s="173"/>
      <c r="CH135" s="173"/>
      <c r="CI135" s="173"/>
      <c r="CJ135" s="173"/>
      <c r="CK135" s="173"/>
      <c r="CL135" s="173"/>
      <c r="CM135" s="173"/>
      <c r="CN135" s="173"/>
      <c r="CO135" s="173"/>
      <c r="CP135" s="173"/>
      <c r="CQ135" s="173"/>
      <c r="CR135" s="173"/>
      <c r="CS135" s="173"/>
      <c r="CT135" s="173"/>
      <c r="CU135" s="173"/>
      <c r="CV135" s="173"/>
      <c r="CW135" s="173"/>
      <c r="CX135" s="173"/>
      <c r="CY135" s="173"/>
      <c r="CZ135" s="173"/>
      <c r="DA135" s="173"/>
      <c r="DB135" s="173"/>
      <c r="DC135" s="173"/>
      <c r="DD135" s="173"/>
    </row>
    <row r="136" spans="1:108" ht="21.75" customHeight="1" x14ac:dyDescent="0.3">
      <c r="A136" s="168">
        <v>132</v>
      </c>
      <c r="B136" s="167" t="s">
        <v>1161</v>
      </c>
      <c r="C136" s="167" t="s">
        <v>1163</v>
      </c>
      <c r="D136" s="168" t="s">
        <v>5273</v>
      </c>
      <c r="E136" s="169">
        <v>330000000</v>
      </c>
      <c r="F136" s="170">
        <v>46052</v>
      </c>
      <c r="G136" s="171">
        <f t="shared" si="6"/>
        <v>330000000</v>
      </c>
      <c r="H136" s="174">
        <v>46204</v>
      </c>
      <c r="I136" s="172">
        <f>+G136/5</f>
        <v>66000000</v>
      </c>
      <c r="J136" s="168" t="s">
        <v>5274</v>
      </c>
      <c r="K136" s="173"/>
      <c r="L136" s="173"/>
      <c r="M136" s="173"/>
      <c r="N136" s="173"/>
      <c r="O136" s="173"/>
      <c r="P136" s="173"/>
      <c r="Q136" s="173"/>
      <c r="R136" s="173"/>
      <c r="S136" s="173"/>
      <c r="T136" s="173"/>
      <c r="U136" s="173"/>
      <c r="V136" s="173"/>
      <c r="W136" s="173"/>
      <c r="X136" s="173"/>
      <c r="Y136" s="173"/>
      <c r="Z136" s="173"/>
      <c r="AA136" s="173"/>
      <c r="AB136" s="173"/>
      <c r="AC136" s="173"/>
      <c r="AD136" s="173"/>
      <c r="AE136" s="173"/>
      <c r="AF136" s="173"/>
      <c r="AG136" s="173"/>
      <c r="AH136" s="173"/>
      <c r="AI136" s="173"/>
      <c r="AJ136" s="173"/>
      <c r="AK136" s="173"/>
      <c r="AL136" s="173"/>
      <c r="AM136" s="173"/>
      <c r="AN136" s="173"/>
      <c r="AO136" s="173"/>
      <c r="AP136" s="173"/>
      <c r="AQ136" s="173"/>
      <c r="AR136" s="173"/>
      <c r="AS136" s="173"/>
      <c r="AT136" s="173"/>
      <c r="AU136" s="173"/>
      <c r="AV136" s="173"/>
      <c r="AW136" s="173"/>
      <c r="AX136" s="173"/>
      <c r="AY136" s="173"/>
      <c r="AZ136" s="173"/>
      <c r="BA136" s="173"/>
      <c r="BB136" s="173"/>
      <c r="BC136" s="173"/>
      <c r="BD136" s="173"/>
      <c r="BE136" s="173"/>
      <c r="BF136" s="173"/>
      <c r="BG136" s="173"/>
      <c r="BH136" s="173"/>
      <c r="BI136" s="173"/>
      <c r="BJ136" s="173"/>
      <c r="BK136" s="173"/>
      <c r="BL136" s="173"/>
      <c r="BM136" s="173"/>
      <c r="BN136" s="173"/>
      <c r="BO136" s="173"/>
      <c r="BP136" s="173"/>
      <c r="BQ136" s="173"/>
      <c r="BR136" s="173"/>
      <c r="BS136" s="173"/>
      <c r="BT136" s="173"/>
      <c r="BU136" s="173"/>
      <c r="BV136" s="173"/>
      <c r="BW136" s="173"/>
      <c r="BX136" s="173"/>
      <c r="BY136" s="173"/>
      <c r="BZ136" s="173"/>
      <c r="CA136" s="173"/>
      <c r="CB136" s="173"/>
      <c r="CC136" s="173"/>
      <c r="CD136" s="173"/>
      <c r="CE136" s="173"/>
      <c r="CF136" s="173"/>
      <c r="CG136" s="173"/>
      <c r="CH136" s="173"/>
      <c r="CI136" s="173"/>
      <c r="CJ136" s="173"/>
      <c r="CK136" s="173"/>
      <c r="CL136" s="173"/>
      <c r="CM136" s="173"/>
      <c r="CN136" s="173"/>
      <c r="CO136" s="173"/>
      <c r="CP136" s="173"/>
      <c r="CQ136" s="173"/>
      <c r="CR136" s="173"/>
      <c r="CS136" s="173"/>
      <c r="CT136" s="173"/>
      <c r="CU136" s="173"/>
      <c r="CV136" s="173"/>
      <c r="CW136" s="173"/>
      <c r="CX136" s="173"/>
      <c r="CY136" s="173"/>
      <c r="CZ136" s="173"/>
      <c r="DA136" s="173"/>
      <c r="DB136" s="173"/>
      <c r="DC136" s="173"/>
      <c r="DD136" s="173"/>
    </row>
    <row r="137" spans="1:108" ht="21.75" customHeight="1" x14ac:dyDescent="0.3">
      <c r="A137" s="168">
        <v>133</v>
      </c>
      <c r="B137" s="185" t="s">
        <v>1169</v>
      </c>
      <c r="C137" s="167" t="s">
        <v>1170</v>
      </c>
      <c r="D137" s="168" t="s">
        <v>5273</v>
      </c>
      <c r="E137" s="169">
        <v>8000000</v>
      </c>
      <c r="F137" s="170">
        <v>46052</v>
      </c>
      <c r="G137" s="171">
        <f t="shared" si="6"/>
        <v>8000000</v>
      </c>
      <c r="H137" s="174" t="s">
        <v>892</v>
      </c>
      <c r="I137" s="172">
        <f>+G137/3</f>
        <v>2666666.6666666665</v>
      </c>
      <c r="J137" s="168" t="s">
        <v>5274</v>
      </c>
      <c r="K137" s="173"/>
      <c r="L137" s="173"/>
      <c r="M137" s="173"/>
      <c r="N137" s="173"/>
      <c r="O137" s="173"/>
      <c r="P137" s="173"/>
      <c r="Q137" s="173"/>
      <c r="R137" s="173"/>
      <c r="S137" s="173"/>
      <c r="T137" s="173"/>
      <c r="U137" s="173"/>
      <c r="V137" s="173"/>
      <c r="W137" s="173"/>
      <c r="X137" s="173"/>
      <c r="Y137" s="173"/>
      <c r="Z137" s="173"/>
      <c r="AA137" s="173"/>
      <c r="AB137" s="173"/>
      <c r="AC137" s="173"/>
      <c r="AD137" s="173"/>
      <c r="AE137" s="173"/>
      <c r="AF137" s="173"/>
      <c r="AG137" s="173"/>
      <c r="AH137" s="173"/>
      <c r="AI137" s="173"/>
      <c r="AJ137" s="173"/>
      <c r="AK137" s="173"/>
      <c r="AL137" s="173"/>
      <c r="AM137" s="173"/>
      <c r="AN137" s="173"/>
      <c r="AO137" s="173"/>
      <c r="AP137" s="173"/>
      <c r="AQ137" s="173"/>
      <c r="AR137" s="173"/>
      <c r="AS137" s="173"/>
      <c r="AT137" s="173"/>
      <c r="AU137" s="173"/>
      <c r="AV137" s="173"/>
      <c r="AW137" s="173"/>
      <c r="AX137" s="173"/>
      <c r="AY137" s="173"/>
      <c r="AZ137" s="173"/>
      <c r="BA137" s="173"/>
      <c r="BB137" s="173"/>
      <c r="BC137" s="173"/>
      <c r="BD137" s="173"/>
      <c r="BE137" s="173"/>
      <c r="BF137" s="173"/>
      <c r="BG137" s="173"/>
      <c r="BH137" s="173"/>
      <c r="BI137" s="173"/>
      <c r="BJ137" s="173"/>
      <c r="BK137" s="173"/>
      <c r="BL137" s="173"/>
      <c r="BM137" s="173"/>
      <c r="BN137" s="173"/>
      <c r="BO137" s="173"/>
      <c r="BP137" s="173"/>
      <c r="BQ137" s="173"/>
      <c r="BR137" s="173"/>
      <c r="BS137" s="173"/>
      <c r="BT137" s="173"/>
      <c r="BU137" s="173"/>
      <c r="BV137" s="173"/>
      <c r="BW137" s="173"/>
      <c r="BX137" s="173"/>
      <c r="BY137" s="173"/>
      <c r="BZ137" s="173"/>
      <c r="CA137" s="173"/>
      <c r="CB137" s="173"/>
      <c r="CC137" s="173"/>
      <c r="CD137" s="173"/>
      <c r="CE137" s="173"/>
      <c r="CF137" s="173"/>
      <c r="CG137" s="173"/>
      <c r="CH137" s="173"/>
      <c r="CI137" s="173"/>
      <c r="CJ137" s="173"/>
      <c r="CK137" s="173"/>
      <c r="CL137" s="173"/>
      <c r="CM137" s="173"/>
      <c r="CN137" s="173"/>
      <c r="CO137" s="173"/>
      <c r="CP137" s="173"/>
      <c r="CQ137" s="173"/>
      <c r="CR137" s="173"/>
      <c r="CS137" s="173"/>
      <c r="CT137" s="173"/>
      <c r="CU137" s="173"/>
      <c r="CV137" s="173"/>
      <c r="CW137" s="173"/>
      <c r="CX137" s="173"/>
      <c r="CY137" s="173"/>
      <c r="CZ137" s="173"/>
      <c r="DA137" s="173"/>
      <c r="DB137" s="173"/>
      <c r="DC137" s="173"/>
      <c r="DD137" s="173"/>
    </row>
    <row r="138" spans="1:108" ht="21.75" customHeight="1" x14ac:dyDescent="0.3">
      <c r="A138" s="165" t="s">
        <v>1177</v>
      </c>
      <c r="B138" s="166" t="s">
        <v>1178</v>
      </c>
      <c r="C138" s="167" t="s">
        <v>1179</v>
      </c>
      <c r="D138" s="168" t="s">
        <v>5273</v>
      </c>
      <c r="E138" s="169">
        <v>6722511</v>
      </c>
      <c r="F138" s="170">
        <v>46052</v>
      </c>
      <c r="G138" s="171">
        <f t="shared" si="6"/>
        <v>6722511</v>
      </c>
      <c r="H138" s="174">
        <v>46143</v>
      </c>
      <c r="I138" s="172">
        <f>+G138/3</f>
        <v>2240837</v>
      </c>
      <c r="J138" s="168" t="s">
        <v>5274</v>
      </c>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3"/>
      <c r="BI138" s="173"/>
      <c r="BJ138" s="173"/>
      <c r="BK138" s="173"/>
      <c r="BL138" s="173"/>
      <c r="BM138" s="173"/>
      <c r="BN138" s="173"/>
      <c r="BO138" s="173"/>
      <c r="BP138" s="173"/>
      <c r="BQ138" s="173"/>
      <c r="BR138" s="173"/>
      <c r="BS138" s="173"/>
      <c r="BT138" s="173"/>
      <c r="BU138" s="173"/>
      <c r="BV138" s="173"/>
      <c r="BW138" s="173"/>
      <c r="BX138" s="173"/>
      <c r="BY138" s="173"/>
      <c r="BZ138" s="173"/>
      <c r="CA138" s="173"/>
      <c r="CB138" s="173"/>
      <c r="CC138" s="173"/>
      <c r="CD138" s="173"/>
      <c r="CE138" s="173"/>
      <c r="CF138" s="173"/>
      <c r="CG138" s="173"/>
      <c r="CH138" s="173"/>
      <c r="CI138" s="173"/>
      <c r="CJ138" s="173"/>
      <c r="CK138" s="173"/>
      <c r="CL138" s="173"/>
      <c r="CM138" s="173"/>
      <c r="CN138" s="173"/>
      <c r="CO138" s="173"/>
      <c r="CP138" s="173"/>
      <c r="CQ138" s="173"/>
      <c r="CR138" s="173"/>
      <c r="CS138" s="173"/>
      <c r="CT138" s="173"/>
      <c r="CU138" s="173"/>
      <c r="CV138" s="173"/>
      <c r="CW138" s="173"/>
      <c r="CX138" s="173"/>
      <c r="CY138" s="173"/>
      <c r="CZ138" s="173"/>
      <c r="DA138" s="173"/>
      <c r="DB138" s="173"/>
      <c r="DC138" s="173"/>
      <c r="DD138" s="173"/>
    </row>
    <row r="139" spans="1:108" ht="21.75" customHeight="1" x14ac:dyDescent="0.3">
      <c r="A139" s="165" t="s">
        <v>1183</v>
      </c>
      <c r="B139" s="185" t="s">
        <v>1184</v>
      </c>
      <c r="C139" s="167" t="s">
        <v>279</v>
      </c>
      <c r="D139" s="168" t="s">
        <v>5273</v>
      </c>
      <c r="E139" s="169">
        <v>185666667</v>
      </c>
      <c r="F139" s="170">
        <v>46052</v>
      </c>
      <c r="G139" s="171">
        <f t="shared" si="6"/>
        <v>185666667</v>
      </c>
      <c r="H139" s="174">
        <v>46173</v>
      </c>
      <c r="I139" s="172">
        <f>+G139/3</f>
        <v>61888889</v>
      </c>
      <c r="J139" s="168" t="s">
        <v>5274</v>
      </c>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row>
    <row r="140" spans="1:108" ht="21.75" customHeight="1" x14ac:dyDescent="0.3">
      <c r="A140" s="40">
        <v>136</v>
      </c>
      <c r="B140" s="41" t="s">
        <v>1188</v>
      </c>
      <c r="C140" s="41" t="s">
        <v>1189</v>
      </c>
      <c r="D140" s="168" t="s">
        <v>5273</v>
      </c>
      <c r="E140" s="42">
        <v>56745000</v>
      </c>
      <c r="F140" s="43">
        <v>46052</v>
      </c>
      <c r="G140" s="48">
        <f t="shared" ref="G140:G150" si="7">+E140</f>
        <v>56745000</v>
      </c>
      <c r="H140" s="44">
        <v>46387</v>
      </c>
      <c r="I140" s="45">
        <f>+E140/11</f>
        <v>5158636.3636363633</v>
      </c>
      <c r="J140" s="168" t="s">
        <v>5274</v>
      </c>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3"/>
      <c r="CN140" s="173"/>
      <c r="CO140" s="173"/>
      <c r="CP140" s="173"/>
      <c r="CQ140" s="173"/>
      <c r="CR140" s="173"/>
      <c r="CS140" s="173"/>
      <c r="CT140" s="173"/>
      <c r="CU140" s="173"/>
      <c r="CV140" s="173"/>
      <c r="CW140" s="173"/>
      <c r="CX140" s="173"/>
      <c r="CY140" s="173"/>
      <c r="CZ140" s="173"/>
      <c r="DA140" s="173"/>
      <c r="DB140" s="173"/>
      <c r="DC140" s="173"/>
      <c r="DD140" s="173"/>
    </row>
    <row r="141" spans="1:108" ht="21.75" customHeight="1" x14ac:dyDescent="0.3">
      <c r="A141" s="40">
        <v>137</v>
      </c>
      <c r="B141" s="41" t="s">
        <v>1193</v>
      </c>
      <c r="C141" s="41" t="s">
        <v>1194</v>
      </c>
      <c r="D141" s="168" t="s">
        <v>5273</v>
      </c>
      <c r="E141" s="42">
        <v>65000000</v>
      </c>
      <c r="F141" s="43">
        <v>46052</v>
      </c>
      <c r="G141" s="48">
        <f t="shared" si="7"/>
        <v>65000000</v>
      </c>
      <c r="H141" s="44">
        <v>46265</v>
      </c>
      <c r="I141" s="45">
        <f>+G141/7</f>
        <v>9285714.2857142854</v>
      </c>
      <c r="J141" s="168" t="s">
        <v>5274</v>
      </c>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3"/>
      <c r="AZ141" s="173"/>
      <c r="BA141" s="173"/>
      <c r="BB141" s="173"/>
      <c r="BC141" s="173"/>
      <c r="BD141" s="173"/>
      <c r="BE141" s="173"/>
      <c r="BF141" s="173"/>
      <c r="BG141" s="173"/>
      <c r="BH141" s="173"/>
      <c r="BI141" s="173"/>
      <c r="BJ141" s="173"/>
      <c r="BK141" s="173"/>
      <c r="BL141" s="173"/>
      <c r="BM141" s="173"/>
      <c r="BN141" s="173"/>
      <c r="BO141" s="173"/>
      <c r="BP141" s="173"/>
      <c r="BQ141" s="173"/>
      <c r="BR141" s="173"/>
      <c r="BS141" s="173"/>
      <c r="BT141" s="173"/>
      <c r="BU141" s="173"/>
      <c r="BV141" s="173"/>
      <c r="BW141" s="173"/>
      <c r="BX141" s="173"/>
      <c r="BY141" s="173"/>
      <c r="BZ141" s="173"/>
      <c r="CA141" s="173"/>
      <c r="CB141" s="173"/>
      <c r="CC141" s="173"/>
      <c r="CD141" s="173"/>
      <c r="CE141" s="173"/>
      <c r="CF141" s="173"/>
      <c r="CG141" s="173"/>
      <c r="CH141" s="173"/>
      <c r="CI141" s="173"/>
      <c r="CJ141" s="173"/>
      <c r="CK141" s="173"/>
      <c r="CL141" s="173"/>
      <c r="CM141" s="173"/>
      <c r="CN141" s="173"/>
      <c r="CO141" s="173"/>
      <c r="CP141" s="173"/>
      <c r="CQ141" s="173"/>
      <c r="CR141" s="173"/>
      <c r="CS141" s="173"/>
      <c r="CT141" s="173"/>
      <c r="CU141" s="173"/>
      <c r="CV141" s="173"/>
      <c r="CW141" s="173"/>
      <c r="CX141" s="173"/>
      <c r="CY141" s="173"/>
      <c r="CZ141" s="173"/>
      <c r="DA141" s="173"/>
      <c r="DB141" s="173"/>
      <c r="DC141" s="173"/>
      <c r="DD141" s="173"/>
    </row>
    <row r="142" spans="1:108" ht="21.75" customHeight="1" x14ac:dyDescent="0.3">
      <c r="A142" s="40">
        <v>138</v>
      </c>
      <c r="B142" s="41" t="s">
        <v>1198</v>
      </c>
      <c r="C142" s="41" t="s">
        <v>1199</v>
      </c>
      <c r="D142" s="168" t="s">
        <v>5273</v>
      </c>
      <c r="E142" s="42">
        <v>58583000</v>
      </c>
      <c r="F142" s="43">
        <v>46052</v>
      </c>
      <c r="G142" s="48">
        <f t="shared" si="7"/>
        <v>58583000</v>
      </c>
      <c r="H142" s="44">
        <v>46265</v>
      </c>
      <c r="I142" s="45">
        <f>+G142/7</f>
        <v>8369000</v>
      </c>
      <c r="J142" s="168" t="s">
        <v>5274</v>
      </c>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3"/>
      <c r="BI142" s="173"/>
      <c r="BJ142" s="173"/>
      <c r="BK142" s="173"/>
      <c r="BL142" s="173"/>
      <c r="BM142" s="173"/>
      <c r="BN142" s="173"/>
      <c r="BO142" s="173"/>
      <c r="BP142" s="173"/>
      <c r="BQ142" s="173"/>
      <c r="BR142" s="173"/>
      <c r="BS142" s="173"/>
      <c r="BT142" s="173"/>
      <c r="BU142" s="173"/>
      <c r="BV142" s="173"/>
      <c r="BW142" s="173"/>
      <c r="BX142" s="173"/>
      <c r="BY142" s="173"/>
      <c r="BZ142" s="173"/>
      <c r="CA142" s="173"/>
      <c r="CB142" s="173"/>
      <c r="CC142" s="173"/>
      <c r="CD142" s="173"/>
      <c r="CE142" s="173"/>
      <c r="CF142" s="173"/>
      <c r="CG142" s="173"/>
      <c r="CH142" s="173"/>
      <c r="CI142" s="173"/>
      <c r="CJ142" s="173"/>
      <c r="CK142" s="173"/>
      <c r="CL142" s="173"/>
      <c r="CM142" s="173"/>
      <c r="CN142" s="173"/>
      <c r="CO142" s="173"/>
      <c r="CP142" s="173"/>
      <c r="CQ142" s="173"/>
      <c r="CR142" s="173"/>
      <c r="CS142" s="173"/>
      <c r="CT142" s="173"/>
      <c r="CU142" s="173"/>
      <c r="CV142" s="173"/>
      <c r="CW142" s="173"/>
      <c r="CX142" s="173"/>
      <c r="CY142" s="173"/>
      <c r="CZ142" s="173"/>
      <c r="DA142" s="173"/>
      <c r="DB142" s="173"/>
      <c r="DC142" s="173"/>
      <c r="DD142" s="173"/>
    </row>
    <row r="143" spans="1:108" ht="21.75" customHeight="1" x14ac:dyDescent="0.3">
      <c r="A143" s="40">
        <v>139</v>
      </c>
      <c r="B143" s="41" t="s">
        <v>1206</v>
      </c>
      <c r="C143" s="41" t="s">
        <v>1207</v>
      </c>
      <c r="D143" s="168" t="s">
        <v>5273</v>
      </c>
      <c r="E143" s="42">
        <v>52904544</v>
      </c>
      <c r="F143" s="43">
        <v>45982</v>
      </c>
      <c r="G143" s="48">
        <f t="shared" si="7"/>
        <v>52904544</v>
      </c>
      <c r="H143" s="43" t="s">
        <v>4251</v>
      </c>
      <c r="I143" s="45">
        <f>+G143</f>
        <v>52904544</v>
      </c>
      <c r="J143" s="168" t="s">
        <v>5274</v>
      </c>
      <c r="K143" s="173"/>
      <c r="L143" s="173"/>
      <c r="M143" s="173"/>
      <c r="N143" s="173"/>
      <c r="O143" s="173"/>
      <c r="P143" s="173"/>
      <c r="Q143" s="173"/>
      <c r="R143" s="173"/>
      <c r="S143" s="173"/>
      <c r="T143" s="173"/>
      <c r="U143" s="173"/>
      <c r="V143" s="173"/>
      <c r="W143" s="173"/>
      <c r="X143" s="173"/>
      <c r="Y143" s="173"/>
      <c r="Z143" s="173"/>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3"/>
      <c r="AZ143" s="173"/>
      <c r="BA143" s="173"/>
      <c r="BB143" s="173"/>
      <c r="BC143" s="173"/>
      <c r="BD143" s="173"/>
      <c r="BE143" s="173"/>
      <c r="BF143" s="173"/>
      <c r="BG143" s="173"/>
      <c r="BH143" s="173"/>
      <c r="BI143" s="173"/>
      <c r="BJ143" s="173"/>
      <c r="BK143" s="173"/>
      <c r="BL143" s="173"/>
      <c r="BM143" s="173"/>
      <c r="BN143" s="173"/>
      <c r="BO143" s="173"/>
      <c r="BP143" s="173"/>
      <c r="BQ143" s="173"/>
      <c r="BR143" s="173"/>
      <c r="BS143" s="173"/>
      <c r="BT143" s="173"/>
      <c r="BU143" s="173"/>
      <c r="BV143" s="173"/>
      <c r="BW143" s="173"/>
      <c r="BX143" s="173"/>
      <c r="BY143" s="173"/>
      <c r="BZ143" s="173"/>
      <c r="CA143" s="173"/>
      <c r="CB143" s="173"/>
      <c r="CC143" s="173"/>
      <c r="CD143" s="173"/>
      <c r="CE143" s="173"/>
      <c r="CF143" s="173"/>
      <c r="CG143" s="173"/>
      <c r="CH143" s="173"/>
      <c r="CI143" s="173"/>
      <c r="CJ143" s="173"/>
      <c r="CK143" s="173"/>
      <c r="CL143" s="173"/>
      <c r="CM143" s="173"/>
      <c r="CN143" s="173"/>
      <c r="CO143" s="173"/>
      <c r="CP143" s="173"/>
      <c r="CQ143" s="173"/>
      <c r="CR143" s="173"/>
      <c r="CS143" s="173"/>
      <c r="CT143" s="173"/>
      <c r="CU143" s="173"/>
      <c r="CV143" s="173"/>
      <c r="CW143" s="173"/>
      <c r="CX143" s="173"/>
      <c r="CY143" s="173"/>
      <c r="CZ143" s="173"/>
      <c r="DA143" s="173"/>
      <c r="DB143" s="173"/>
      <c r="DC143" s="173"/>
      <c r="DD143" s="173"/>
    </row>
    <row r="144" spans="1:108" ht="21.75" customHeight="1" x14ac:dyDescent="0.3">
      <c r="A144" s="168">
        <v>140</v>
      </c>
      <c r="B144" s="166" t="s">
        <v>1214</v>
      </c>
      <c r="C144" s="167" t="s">
        <v>1217</v>
      </c>
      <c r="D144" s="168" t="s">
        <v>5273</v>
      </c>
      <c r="E144" s="169">
        <v>31981500</v>
      </c>
      <c r="F144" s="170">
        <v>46052</v>
      </c>
      <c r="G144" s="48">
        <f t="shared" si="7"/>
        <v>31981500</v>
      </c>
      <c r="H144" s="174">
        <v>46205</v>
      </c>
      <c r="I144" s="45">
        <f>+G144/5</f>
        <v>6396300</v>
      </c>
      <c r="J144" s="168" t="s">
        <v>5274</v>
      </c>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3"/>
      <c r="BI144" s="173"/>
      <c r="BJ144" s="173"/>
      <c r="BK144" s="173"/>
      <c r="BL144" s="173"/>
      <c r="BM144" s="173"/>
      <c r="BN144" s="173"/>
      <c r="BO144" s="173"/>
      <c r="BP144" s="173"/>
      <c r="BQ144" s="173"/>
      <c r="BR144" s="173"/>
      <c r="BS144" s="173"/>
      <c r="BT144" s="173"/>
      <c r="BU144" s="173"/>
      <c r="BV144" s="173"/>
      <c r="BW144" s="173"/>
      <c r="BX144" s="173"/>
      <c r="BY144" s="173"/>
      <c r="BZ144" s="173"/>
      <c r="CA144" s="173"/>
      <c r="CB144" s="173"/>
      <c r="CC144" s="173"/>
      <c r="CD144" s="173"/>
      <c r="CE144" s="173"/>
      <c r="CF144" s="173"/>
      <c r="CG144" s="173"/>
      <c r="CH144" s="173"/>
      <c r="CI144" s="173"/>
      <c r="CJ144" s="173"/>
      <c r="CK144" s="173"/>
      <c r="CL144" s="173"/>
      <c r="CM144" s="173"/>
      <c r="CN144" s="173"/>
      <c r="CO144" s="173"/>
      <c r="CP144" s="173"/>
      <c r="CQ144" s="173"/>
      <c r="CR144" s="173"/>
      <c r="CS144" s="173"/>
      <c r="CT144" s="173"/>
      <c r="CU144" s="173"/>
      <c r="CV144" s="173"/>
      <c r="CW144" s="173"/>
      <c r="CX144" s="173"/>
      <c r="CY144" s="173"/>
      <c r="CZ144" s="173"/>
      <c r="DA144" s="173"/>
      <c r="DB144" s="173"/>
      <c r="DC144" s="173"/>
      <c r="DD144" s="173"/>
    </row>
    <row r="145" spans="1:108" ht="21.75" customHeight="1" x14ac:dyDescent="0.3">
      <c r="A145" s="168">
        <v>141</v>
      </c>
      <c r="B145" s="167" t="s">
        <v>1222</v>
      </c>
      <c r="C145" s="167" t="s">
        <v>1224</v>
      </c>
      <c r="D145" s="168" t="s">
        <v>5273</v>
      </c>
      <c r="E145" s="169">
        <v>44228000</v>
      </c>
      <c r="F145" s="170">
        <v>46052</v>
      </c>
      <c r="G145" s="48">
        <f t="shared" si="7"/>
        <v>44228000</v>
      </c>
      <c r="H145" s="174">
        <v>46356</v>
      </c>
      <c r="I145" s="45">
        <f>+G145</f>
        <v>44228000</v>
      </c>
      <c r="J145" s="168" t="s">
        <v>5274</v>
      </c>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c r="BY145" s="173"/>
      <c r="BZ145" s="173"/>
      <c r="CA145" s="173"/>
      <c r="CB145" s="173"/>
      <c r="CC145" s="173"/>
      <c r="CD145" s="173"/>
      <c r="CE145" s="173"/>
      <c r="CF145" s="173"/>
      <c r="CG145" s="173"/>
      <c r="CH145" s="173"/>
      <c r="CI145" s="173"/>
      <c r="CJ145" s="173"/>
      <c r="CK145" s="173"/>
      <c r="CL145" s="173"/>
      <c r="CM145" s="173"/>
      <c r="CN145" s="173"/>
      <c r="CO145" s="173"/>
      <c r="CP145" s="173"/>
      <c r="CQ145" s="173"/>
      <c r="CR145" s="173"/>
      <c r="CS145" s="173"/>
      <c r="CT145" s="173"/>
      <c r="CU145" s="173"/>
      <c r="CV145" s="173"/>
      <c r="CW145" s="173"/>
      <c r="CX145" s="173"/>
      <c r="CY145" s="173"/>
      <c r="CZ145" s="173"/>
      <c r="DA145" s="173"/>
      <c r="DB145" s="173"/>
      <c r="DC145" s="173"/>
      <c r="DD145" s="173"/>
    </row>
    <row r="146" spans="1:108" ht="21.75" customHeight="1" x14ac:dyDescent="0.3">
      <c r="A146" s="168">
        <v>142</v>
      </c>
      <c r="B146" s="166" t="s">
        <v>1231</v>
      </c>
      <c r="C146" s="167" t="s">
        <v>1234</v>
      </c>
      <c r="D146" s="168" t="s">
        <v>5273</v>
      </c>
      <c r="E146" s="169">
        <v>5436855</v>
      </c>
      <c r="F146" s="170">
        <v>46052</v>
      </c>
      <c r="G146" s="48">
        <f t="shared" si="7"/>
        <v>5436855</v>
      </c>
      <c r="H146" s="174" t="s">
        <v>892</v>
      </c>
      <c r="I146" s="45">
        <f>+G146/3</f>
        <v>1812285</v>
      </c>
      <c r="J146" s="168" t="s">
        <v>5274</v>
      </c>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3"/>
      <c r="BI146" s="173"/>
      <c r="BJ146" s="173"/>
      <c r="BK146" s="173"/>
      <c r="BL146" s="173"/>
      <c r="BM146" s="173"/>
      <c r="BN146" s="173"/>
      <c r="BO146" s="173"/>
      <c r="BP146" s="173"/>
      <c r="BQ146" s="173"/>
      <c r="BR146" s="173"/>
      <c r="BS146" s="173"/>
      <c r="BT146" s="173"/>
      <c r="BU146" s="173"/>
      <c r="BV146" s="173"/>
      <c r="BW146" s="173"/>
      <c r="BX146" s="173"/>
      <c r="BY146" s="173"/>
      <c r="BZ146" s="173"/>
      <c r="CA146" s="173"/>
      <c r="CB146" s="173"/>
      <c r="CC146" s="173"/>
      <c r="CD146" s="173"/>
      <c r="CE146" s="173"/>
      <c r="CF146" s="173"/>
      <c r="CG146" s="173"/>
      <c r="CH146" s="173"/>
      <c r="CI146" s="173"/>
      <c r="CJ146" s="173"/>
      <c r="CK146" s="173"/>
      <c r="CL146" s="173"/>
      <c r="CM146" s="173"/>
      <c r="CN146" s="173"/>
      <c r="CO146" s="173"/>
      <c r="CP146" s="173"/>
      <c r="CQ146" s="173"/>
      <c r="CR146" s="173"/>
      <c r="CS146" s="173"/>
      <c r="CT146" s="173"/>
      <c r="CU146" s="173"/>
      <c r="CV146" s="173"/>
      <c r="CW146" s="173"/>
      <c r="CX146" s="173"/>
      <c r="CY146" s="173"/>
      <c r="CZ146" s="173"/>
      <c r="DA146" s="173"/>
      <c r="DB146" s="173"/>
      <c r="DC146" s="173"/>
      <c r="DD146" s="173"/>
    </row>
    <row r="147" spans="1:108" ht="21.75" customHeight="1" x14ac:dyDescent="0.3">
      <c r="A147" s="40">
        <v>143</v>
      </c>
      <c r="B147" s="41" t="s">
        <v>1240</v>
      </c>
      <c r="C147" s="41" t="s">
        <v>1241</v>
      </c>
      <c r="D147" s="168" t="s">
        <v>5273</v>
      </c>
      <c r="E147" s="42">
        <v>7355745</v>
      </c>
      <c r="F147" s="43">
        <v>46052</v>
      </c>
      <c r="G147" s="48">
        <f t="shared" si="7"/>
        <v>7355745</v>
      </c>
      <c r="H147" s="44" t="s">
        <v>892</v>
      </c>
      <c r="I147" s="45">
        <f>+G147/3</f>
        <v>2451915</v>
      </c>
      <c r="J147" s="168" t="s">
        <v>5274</v>
      </c>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3"/>
      <c r="AZ147" s="173"/>
      <c r="BA147" s="173"/>
      <c r="BB147" s="173"/>
      <c r="BC147" s="173"/>
      <c r="BD147" s="173"/>
      <c r="BE147" s="173"/>
      <c r="BF147" s="173"/>
      <c r="BG147" s="173"/>
      <c r="BH147" s="173"/>
      <c r="BI147" s="173"/>
      <c r="BJ147" s="173"/>
      <c r="BK147" s="173"/>
      <c r="BL147" s="173"/>
      <c r="BM147" s="173"/>
      <c r="BN147" s="173"/>
      <c r="BO147" s="173"/>
      <c r="BP147" s="173"/>
      <c r="BQ147" s="173"/>
      <c r="BR147" s="173"/>
      <c r="BS147" s="173"/>
      <c r="BT147" s="173"/>
      <c r="BU147" s="173"/>
      <c r="BV147" s="173"/>
      <c r="BW147" s="173"/>
      <c r="BX147" s="173"/>
      <c r="BY147" s="173"/>
      <c r="BZ147" s="173"/>
      <c r="CA147" s="173"/>
      <c r="CB147" s="173"/>
      <c r="CC147" s="173"/>
      <c r="CD147" s="173"/>
      <c r="CE147" s="173"/>
      <c r="CF147" s="173"/>
      <c r="CG147" s="173"/>
      <c r="CH147" s="173"/>
      <c r="CI147" s="173"/>
      <c r="CJ147" s="173"/>
      <c r="CK147" s="173"/>
      <c r="CL147" s="173"/>
      <c r="CM147" s="173"/>
      <c r="CN147" s="173"/>
      <c r="CO147" s="173"/>
      <c r="CP147" s="173"/>
      <c r="CQ147" s="173"/>
      <c r="CR147" s="173"/>
      <c r="CS147" s="173"/>
      <c r="CT147" s="173"/>
      <c r="CU147" s="173"/>
      <c r="CV147" s="173"/>
      <c r="CW147" s="173"/>
      <c r="CX147" s="173"/>
      <c r="CY147" s="173"/>
      <c r="CZ147" s="173"/>
      <c r="DA147" s="173"/>
      <c r="DB147" s="173"/>
      <c r="DC147" s="173"/>
      <c r="DD147" s="173"/>
    </row>
    <row r="148" spans="1:108" ht="21.75" customHeight="1" x14ac:dyDescent="0.3">
      <c r="A148" s="168">
        <v>144</v>
      </c>
      <c r="B148" s="185" t="s">
        <v>1250</v>
      </c>
      <c r="C148" s="167" t="s">
        <v>1251</v>
      </c>
      <c r="D148" s="168" t="s">
        <v>5273</v>
      </c>
      <c r="E148" s="169">
        <v>21000000</v>
      </c>
      <c r="F148" s="170">
        <v>46052</v>
      </c>
      <c r="G148" s="48">
        <f t="shared" si="7"/>
        <v>21000000</v>
      </c>
      <c r="H148" s="174" t="s">
        <v>892</v>
      </c>
      <c r="I148" s="45">
        <f>+G148/3</f>
        <v>7000000</v>
      </c>
      <c r="J148" s="168" t="s">
        <v>5274</v>
      </c>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3"/>
      <c r="BI148" s="173"/>
      <c r="BJ148" s="173"/>
      <c r="BK148" s="173"/>
      <c r="BL148" s="173"/>
      <c r="BM148" s="173"/>
      <c r="BN148" s="173"/>
      <c r="BO148" s="173"/>
      <c r="BP148" s="173"/>
      <c r="BQ148" s="173"/>
      <c r="BR148" s="173"/>
      <c r="BS148" s="173"/>
      <c r="BT148" s="173"/>
      <c r="BU148" s="173"/>
      <c r="BV148" s="173"/>
      <c r="BW148" s="173"/>
      <c r="BX148" s="173"/>
      <c r="BY148" s="173"/>
      <c r="BZ148" s="173"/>
      <c r="CA148" s="173"/>
      <c r="CB148" s="173"/>
      <c r="CC148" s="173"/>
      <c r="CD148" s="173"/>
      <c r="CE148" s="173"/>
      <c r="CF148" s="173"/>
      <c r="CG148" s="173"/>
      <c r="CH148" s="173"/>
      <c r="CI148" s="173"/>
      <c r="CJ148" s="173"/>
      <c r="CK148" s="173"/>
      <c r="CL148" s="173"/>
      <c r="CM148" s="173"/>
      <c r="CN148" s="173"/>
      <c r="CO148" s="173"/>
      <c r="CP148" s="173"/>
      <c r="CQ148" s="173"/>
      <c r="CR148" s="173"/>
      <c r="CS148" s="173"/>
      <c r="CT148" s="173"/>
      <c r="CU148" s="173"/>
      <c r="CV148" s="173"/>
      <c r="CW148" s="173"/>
      <c r="CX148" s="173"/>
      <c r="CY148" s="173"/>
      <c r="CZ148" s="173"/>
      <c r="DA148" s="173"/>
      <c r="DB148" s="173"/>
      <c r="DC148" s="173"/>
      <c r="DD148" s="173"/>
    </row>
    <row r="149" spans="1:108" ht="21.75" customHeight="1" x14ac:dyDescent="0.3">
      <c r="A149" s="168">
        <v>145</v>
      </c>
      <c r="B149" s="195" t="s">
        <v>1257</v>
      </c>
      <c r="C149" s="167" t="s">
        <v>1259</v>
      </c>
      <c r="D149" s="168" t="s">
        <v>5273</v>
      </c>
      <c r="E149" s="169">
        <v>187653000</v>
      </c>
      <c r="F149" s="170">
        <v>46052</v>
      </c>
      <c r="G149" s="48">
        <f t="shared" si="7"/>
        <v>187653000</v>
      </c>
      <c r="H149" s="174">
        <v>46234</v>
      </c>
      <c r="I149" s="45">
        <f>+G149/5</f>
        <v>37530600</v>
      </c>
      <c r="J149" s="168" t="s">
        <v>5274</v>
      </c>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3"/>
      <c r="BI149" s="173"/>
      <c r="BJ149" s="173"/>
      <c r="BK149" s="173"/>
      <c r="BL149" s="173"/>
      <c r="BM149" s="173"/>
      <c r="BN149" s="173"/>
      <c r="BO149" s="173"/>
      <c r="BP149" s="173"/>
      <c r="BQ149" s="173"/>
      <c r="BR149" s="173"/>
      <c r="BS149" s="173"/>
      <c r="BT149" s="173"/>
      <c r="BU149" s="173"/>
      <c r="BV149" s="173"/>
      <c r="BW149" s="173"/>
      <c r="BX149" s="173"/>
      <c r="BY149" s="173"/>
      <c r="BZ149" s="173"/>
      <c r="CA149" s="173"/>
      <c r="CB149" s="173"/>
      <c r="CC149" s="173"/>
      <c r="CD149" s="173"/>
      <c r="CE149" s="173"/>
      <c r="CF149" s="173"/>
      <c r="CG149" s="173"/>
      <c r="CH149" s="173"/>
      <c r="CI149" s="173"/>
      <c r="CJ149" s="173"/>
      <c r="CK149" s="173"/>
      <c r="CL149" s="173"/>
      <c r="CM149" s="173"/>
      <c r="CN149" s="173"/>
      <c r="CO149" s="173"/>
      <c r="CP149" s="173"/>
      <c r="CQ149" s="173"/>
      <c r="CR149" s="173"/>
      <c r="CS149" s="173"/>
      <c r="CT149" s="173"/>
      <c r="CU149" s="173"/>
      <c r="CV149" s="173"/>
      <c r="CW149" s="173"/>
      <c r="CX149" s="173"/>
      <c r="CY149" s="173"/>
      <c r="CZ149" s="173"/>
      <c r="DA149" s="173"/>
      <c r="DB149" s="173"/>
      <c r="DC149" s="173"/>
      <c r="DD149" s="173"/>
    </row>
    <row r="150" spans="1:108" ht="21.75" customHeight="1" x14ac:dyDescent="0.3">
      <c r="A150" s="168">
        <v>146</v>
      </c>
      <c r="B150" s="195" t="s">
        <v>1262</v>
      </c>
      <c r="C150" s="167" t="s">
        <v>1264</v>
      </c>
      <c r="D150" s="168" t="s">
        <v>5273</v>
      </c>
      <c r="E150" s="169">
        <v>19188900</v>
      </c>
      <c r="F150" s="170">
        <v>46052</v>
      </c>
      <c r="G150" s="48">
        <f t="shared" si="7"/>
        <v>19188900</v>
      </c>
      <c r="H150" s="174" t="s">
        <v>892</v>
      </c>
      <c r="I150" s="45">
        <f>+G150/3</f>
        <v>6396300</v>
      </c>
      <c r="J150" s="168" t="s">
        <v>5274</v>
      </c>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3"/>
      <c r="BA150" s="173"/>
      <c r="BB150" s="173"/>
      <c r="BC150" s="173"/>
      <c r="BD150" s="173"/>
      <c r="BE150" s="173"/>
      <c r="BF150" s="173"/>
      <c r="BG150" s="173"/>
      <c r="BH150" s="173"/>
      <c r="BI150" s="173"/>
      <c r="BJ150" s="173"/>
      <c r="BK150" s="173"/>
      <c r="BL150" s="173"/>
      <c r="BM150" s="173"/>
      <c r="BN150" s="173"/>
      <c r="BO150" s="173"/>
      <c r="BP150" s="173"/>
      <c r="BQ150" s="173"/>
      <c r="BR150" s="173"/>
      <c r="BS150" s="173"/>
      <c r="BT150" s="173"/>
      <c r="BU150" s="173"/>
      <c r="BV150" s="173"/>
      <c r="BW150" s="173"/>
      <c r="BX150" s="173"/>
      <c r="BY150" s="173"/>
      <c r="BZ150" s="173"/>
      <c r="CA150" s="173"/>
      <c r="CB150" s="173"/>
      <c r="CC150" s="173"/>
      <c r="CD150" s="173"/>
      <c r="CE150" s="173"/>
      <c r="CF150" s="173"/>
      <c r="CG150" s="173"/>
      <c r="CH150" s="173"/>
      <c r="CI150" s="173"/>
      <c r="CJ150" s="173"/>
      <c r="CK150" s="173"/>
      <c r="CL150" s="173"/>
      <c r="CM150" s="173"/>
      <c r="CN150" s="173"/>
      <c r="CO150" s="173"/>
      <c r="CP150" s="173"/>
      <c r="CQ150" s="173"/>
      <c r="CR150" s="173"/>
      <c r="CS150" s="173"/>
      <c r="CT150" s="173"/>
      <c r="CU150" s="173"/>
      <c r="CV150" s="173"/>
      <c r="CW150" s="173"/>
      <c r="CX150" s="173"/>
      <c r="CY150" s="173"/>
      <c r="CZ150" s="173"/>
      <c r="DA150" s="173"/>
      <c r="DB150" s="173"/>
      <c r="DC150" s="173"/>
      <c r="DD150" s="173"/>
    </row>
    <row r="151" spans="1:108" ht="21.75" customHeight="1" x14ac:dyDescent="0.3">
      <c r="A151" s="165" t="s">
        <v>1271</v>
      </c>
      <c r="B151" s="167" t="s">
        <v>1272</v>
      </c>
      <c r="C151" s="167" t="s">
        <v>1273</v>
      </c>
      <c r="D151" s="168" t="s">
        <v>5273</v>
      </c>
      <c r="E151" s="169">
        <v>7355745</v>
      </c>
      <c r="F151" s="170">
        <v>46053</v>
      </c>
      <c r="G151" s="171">
        <f t="shared" ref="G151:G169" si="8">+E151</f>
        <v>7355745</v>
      </c>
      <c r="H151" s="174">
        <v>46144</v>
      </c>
      <c r="I151" s="172">
        <f>+G151/3</f>
        <v>2451915</v>
      </c>
      <c r="J151" s="168" t="s">
        <v>5274</v>
      </c>
      <c r="K151" s="173"/>
      <c r="L151" s="173"/>
      <c r="M151" s="173"/>
      <c r="N151" s="173"/>
      <c r="O151" s="173"/>
      <c r="P151" s="173"/>
      <c r="Q151" s="173"/>
      <c r="R151" s="173"/>
      <c r="S151" s="173"/>
      <c r="T151" s="173"/>
      <c r="U151" s="173"/>
      <c r="V151" s="173"/>
      <c r="W151" s="173"/>
      <c r="X151" s="173"/>
      <c r="Y151" s="173"/>
      <c r="Z151" s="173"/>
      <c r="AA151" s="173"/>
      <c r="AB151" s="173"/>
      <c r="AC151" s="173"/>
      <c r="AD151" s="173"/>
      <c r="AE151" s="173"/>
      <c r="AF151" s="173"/>
      <c r="AG151" s="173"/>
      <c r="AH151" s="173"/>
      <c r="AI151" s="173"/>
      <c r="AJ151" s="173"/>
      <c r="AK151" s="173"/>
      <c r="AL151" s="173"/>
      <c r="AM151" s="173"/>
      <c r="AN151" s="173"/>
      <c r="AO151" s="173"/>
      <c r="AP151" s="173"/>
      <c r="AQ151" s="173"/>
      <c r="AR151" s="173"/>
      <c r="AS151" s="173"/>
      <c r="AT151" s="173"/>
      <c r="AU151" s="173"/>
      <c r="AV151" s="173"/>
      <c r="AW151" s="173"/>
      <c r="AX151" s="173"/>
      <c r="AY151" s="173"/>
      <c r="AZ151" s="173"/>
      <c r="BA151" s="173"/>
      <c r="BB151" s="173"/>
      <c r="BC151" s="173"/>
      <c r="BD151" s="173"/>
      <c r="BE151" s="173"/>
      <c r="BF151" s="173"/>
      <c r="BG151" s="173"/>
      <c r="BH151" s="173"/>
      <c r="BI151" s="173"/>
      <c r="BJ151" s="173"/>
      <c r="BK151" s="173"/>
      <c r="BL151" s="173"/>
      <c r="BM151" s="173"/>
      <c r="BN151" s="173"/>
      <c r="BO151" s="173"/>
      <c r="BP151" s="173"/>
      <c r="BQ151" s="173"/>
      <c r="BR151" s="173"/>
      <c r="BS151" s="173"/>
      <c r="BT151" s="173"/>
      <c r="BU151" s="173"/>
      <c r="BV151" s="173"/>
      <c r="BW151" s="173"/>
      <c r="BX151" s="173"/>
      <c r="BY151" s="173"/>
      <c r="BZ151" s="173"/>
      <c r="CA151" s="173"/>
      <c r="CB151" s="173"/>
      <c r="CC151" s="173"/>
      <c r="CD151" s="173"/>
      <c r="CE151" s="173"/>
      <c r="CF151" s="173"/>
      <c r="CG151" s="173"/>
      <c r="CH151" s="173"/>
      <c r="CI151" s="173"/>
      <c r="CJ151" s="173"/>
      <c r="CK151" s="173"/>
      <c r="CL151" s="173"/>
      <c r="CM151" s="173"/>
      <c r="CN151" s="173"/>
      <c r="CO151" s="173"/>
      <c r="CP151" s="173"/>
      <c r="CQ151" s="173"/>
      <c r="CR151" s="173"/>
      <c r="CS151" s="173"/>
      <c r="CT151" s="173"/>
      <c r="CU151" s="173"/>
      <c r="CV151" s="173"/>
      <c r="CW151" s="173"/>
      <c r="CX151" s="173"/>
      <c r="CY151" s="173"/>
      <c r="CZ151" s="173"/>
      <c r="DA151" s="173"/>
      <c r="DB151" s="173"/>
      <c r="DC151" s="173"/>
      <c r="DD151" s="173"/>
    </row>
    <row r="152" spans="1:108" ht="21.75" customHeight="1" x14ac:dyDescent="0.3">
      <c r="A152" s="165" t="s">
        <v>1279</v>
      </c>
      <c r="B152" s="185" t="s">
        <v>1280</v>
      </c>
      <c r="C152" s="167" t="s">
        <v>1115</v>
      </c>
      <c r="D152" s="168" t="s">
        <v>5273</v>
      </c>
      <c r="E152" s="169">
        <v>320000000</v>
      </c>
      <c r="F152" s="170">
        <v>46053</v>
      </c>
      <c r="G152" s="171">
        <f t="shared" si="8"/>
        <v>320000000</v>
      </c>
      <c r="H152" s="174" t="s">
        <v>1537</v>
      </c>
      <c r="I152" s="172">
        <f>+G152/4</f>
        <v>80000000</v>
      </c>
      <c r="J152" s="168" t="s">
        <v>5274</v>
      </c>
      <c r="K152" s="173"/>
      <c r="L152" s="173"/>
      <c r="M152" s="173"/>
      <c r="N152" s="173"/>
      <c r="O152" s="173"/>
      <c r="P152" s="173"/>
      <c r="Q152" s="173"/>
      <c r="R152" s="173"/>
      <c r="S152" s="173"/>
      <c r="T152" s="173"/>
      <c r="U152" s="173"/>
      <c r="V152" s="173"/>
      <c r="W152" s="173"/>
      <c r="X152" s="173"/>
      <c r="Y152" s="173"/>
      <c r="Z152" s="173"/>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3"/>
      <c r="BI152" s="173"/>
      <c r="BJ152" s="173"/>
      <c r="BK152" s="173"/>
      <c r="BL152" s="173"/>
      <c r="BM152" s="173"/>
      <c r="BN152" s="173"/>
      <c r="BO152" s="173"/>
      <c r="BP152" s="173"/>
      <c r="BQ152" s="173"/>
      <c r="BR152" s="173"/>
      <c r="BS152" s="173"/>
      <c r="BT152" s="173"/>
      <c r="BU152" s="173"/>
      <c r="BV152" s="173"/>
      <c r="BW152" s="173"/>
      <c r="BX152" s="173"/>
      <c r="BY152" s="173"/>
      <c r="BZ152" s="173"/>
      <c r="CA152" s="173"/>
      <c r="CB152" s="173"/>
      <c r="CC152" s="173"/>
      <c r="CD152" s="173"/>
      <c r="CE152" s="173"/>
      <c r="CF152" s="173"/>
      <c r="CG152" s="173"/>
      <c r="CH152" s="173"/>
      <c r="CI152" s="173"/>
      <c r="CJ152" s="173"/>
      <c r="CK152" s="173"/>
      <c r="CL152" s="173"/>
      <c r="CM152" s="173"/>
      <c r="CN152" s="173"/>
      <c r="CO152" s="173"/>
      <c r="CP152" s="173"/>
      <c r="CQ152" s="173"/>
      <c r="CR152" s="173"/>
      <c r="CS152" s="173"/>
      <c r="CT152" s="173"/>
      <c r="CU152" s="173"/>
      <c r="CV152" s="173"/>
      <c r="CW152" s="173"/>
      <c r="CX152" s="173"/>
      <c r="CY152" s="173"/>
      <c r="CZ152" s="173"/>
      <c r="DA152" s="173"/>
      <c r="DB152" s="173"/>
      <c r="DC152" s="173"/>
      <c r="DD152" s="173"/>
    </row>
    <row r="153" spans="1:108" ht="21.75" customHeight="1" x14ac:dyDescent="0.3">
      <c r="A153" s="168">
        <v>149</v>
      </c>
      <c r="B153" s="166" t="s">
        <v>1284</v>
      </c>
      <c r="C153" s="167" t="s">
        <v>1287</v>
      </c>
      <c r="D153" s="168" t="s">
        <v>5273</v>
      </c>
      <c r="E153" s="169">
        <v>19188900</v>
      </c>
      <c r="F153" s="170">
        <v>46053</v>
      </c>
      <c r="G153" s="171">
        <f t="shared" si="8"/>
        <v>19188900</v>
      </c>
      <c r="H153" s="174">
        <v>46144</v>
      </c>
      <c r="I153" s="172">
        <f t="shared" ref="I153:I158" si="9">+G153/3</f>
        <v>6396300</v>
      </c>
      <c r="J153" s="168" t="s">
        <v>5274</v>
      </c>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173"/>
      <c r="BF153" s="173"/>
      <c r="BG153" s="173"/>
      <c r="BH153" s="173"/>
      <c r="BI153" s="173"/>
      <c r="BJ153" s="173"/>
      <c r="BK153" s="173"/>
      <c r="BL153" s="173"/>
      <c r="BM153" s="173"/>
      <c r="BN153" s="173"/>
      <c r="BO153" s="173"/>
      <c r="BP153" s="173"/>
      <c r="BQ153" s="173"/>
      <c r="BR153" s="173"/>
      <c r="BS153" s="173"/>
      <c r="BT153" s="173"/>
      <c r="BU153" s="173"/>
      <c r="BV153" s="173"/>
      <c r="BW153" s="173"/>
      <c r="BX153" s="173"/>
      <c r="BY153" s="173"/>
      <c r="BZ153" s="173"/>
      <c r="CA153" s="173"/>
      <c r="CB153" s="173"/>
      <c r="CC153" s="173"/>
      <c r="CD153" s="173"/>
      <c r="CE153" s="173"/>
      <c r="CF153" s="173"/>
      <c r="CG153" s="173"/>
      <c r="CH153" s="173"/>
      <c r="CI153" s="173"/>
      <c r="CJ153" s="173"/>
      <c r="CK153" s="173"/>
      <c r="CL153" s="173"/>
      <c r="CM153" s="173"/>
      <c r="CN153" s="173"/>
      <c r="CO153" s="173"/>
      <c r="CP153" s="173"/>
      <c r="CQ153" s="173"/>
      <c r="CR153" s="173"/>
      <c r="CS153" s="173"/>
      <c r="CT153" s="173"/>
      <c r="CU153" s="173"/>
      <c r="CV153" s="173"/>
      <c r="CW153" s="173"/>
      <c r="CX153" s="173"/>
      <c r="CY153" s="173"/>
      <c r="CZ153" s="173"/>
      <c r="DA153" s="173"/>
      <c r="DB153" s="173"/>
      <c r="DC153" s="173"/>
      <c r="DD153" s="173"/>
    </row>
    <row r="154" spans="1:108" ht="21.75" customHeight="1" x14ac:dyDescent="0.3">
      <c r="A154" s="168">
        <v>150</v>
      </c>
      <c r="B154" s="195" t="s">
        <v>1294</v>
      </c>
      <c r="C154" s="167" t="s">
        <v>1296</v>
      </c>
      <c r="D154" s="168" t="s">
        <v>5273</v>
      </c>
      <c r="E154" s="169">
        <v>19188900</v>
      </c>
      <c r="F154" s="170">
        <v>46053</v>
      </c>
      <c r="G154" s="171">
        <f t="shared" si="8"/>
        <v>19188900</v>
      </c>
      <c r="H154" s="174">
        <v>46144</v>
      </c>
      <c r="I154" s="172">
        <f t="shared" si="9"/>
        <v>6396300</v>
      </c>
      <c r="J154" s="168" t="s">
        <v>5274</v>
      </c>
      <c r="K154" s="173"/>
      <c r="L154" s="173"/>
      <c r="M154" s="173"/>
      <c r="N154" s="173"/>
      <c r="O154" s="173"/>
      <c r="P154" s="173"/>
      <c r="Q154" s="173"/>
      <c r="R154" s="173"/>
      <c r="S154" s="173"/>
      <c r="T154" s="173"/>
      <c r="U154" s="173"/>
      <c r="V154" s="173"/>
      <c r="W154" s="173"/>
      <c r="X154" s="173"/>
      <c r="Y154" s="173"/>
      <c r="Z154" s="173"/>
      <c r="AA154" s="173"/>
      <c r="AB154" s="173"/>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3"/>
      <c r="BA154" s="173"/>
      <c r="BB154" s="173"/>
      <c r="BC154" s="173"/>
      <c r="BD154" s="173"/>
      <c r="BE154" s="173"/>
      <c r="BF154" s="173"/>
      <c r="BG154" s="173"/>
      <c r="BH154" s="173"/>
      <c r="BI154" s="173"/>
      <c r="BJ154" s="173"/>
      <c r="BK154" s="173"/>
      <c r="BL154" s="173"/>
      <c r="BM154" s="173"/>
      <c r="BN154" s="173"/>
      <c r="BO154" s="173"/>
      <c r="BP154" s="173"/>
      <c r="BQ154" s="173"/>
      <c r="BR154" s="173"/>
      <c r="BS154" s="173"/>
      <c r="BT154" s="173"/>
      <c r="BU154" s="173"/>
      <c r="BV154" s="173"/>
      <c r="BW154" s="173"/>
      <c r="BX154" s="173"/>
      <c r="BY154" s="173"/>
      <c r="BZ154" s="173"/>
      <c r="CA154" s="173"/>
      <c r="CB154" s="173"/>
      <c r="CC154" s="173"/>
      <c r="CD154" s="173"/>
      <c r="CE154" s="173"/>
      <c r="CF154" s="173"/>
      <c r="CG154" s="173"/>
      <c r="CH154" s="173"/>
      <c r="CI154" s="173"/>
      <c r="CJ154" s="173"/>
      <c r="CK154" s="173"/>
      <c r="CL154" s="173"/>
      <c r="CM154" s="173"/>
      <c r="CN154" s="173"/>
      <c r="CO154" s="173"/>
      <c r="CP154" s="173"/>
      <c r="CQ154" s="173"/>
      <c r="CR154" s="173"/>
      <c r="CS154" s="173"/>
      <c r="CT154" s="173"/>
      <c r="CU154" s="173"/>
      <c r="CV154" s="173"/>
      <c r="CW154" s="173"/>
      <c r="CX154" s="173"/>
      <c r="CY154" s="173"/>
      <c r="CZ154" s="173"/>
      <c r="DA154" s="173"/>
      <c r="DB154" s="173"/>
      <c r="DC154" s="173"/>
      <c r="DD154" s="173"/>
    </row>
    <row r="155" spans="1:108" ht="21.75" customHeight="1" x14ac:dyDescent="0.3">
      <c r="A155" s="165" t="s">
        <v>1303</v>
      </c>
      <c r="B155" s="167" t="s">
        <v>1272</v>
      </c>
      <c r="C155" s="167" t="s">
        <v>1304</v>
      </c>
      <c r="D155" s="168" t="s">
        <v>5273</v>
      </c>
      <c r="E155" s="169">
        <v>7355745</v>
      </c>
      <c r="F155" s="170">
        <v>46053</v>
      </c>
      <c r="G155" s="171">
        <f t="shared" si="8"/>
        <v>7355745</v>
      </c>
      <c r="H155" s="174" t="s">
        <v>892</v>
      </c>
      <c r="I155" s="172">
        <f t="shared" si="9"/>
        <v>2451915</v>
      </c>
      <c r="J155" s="168" t="s">
        <v>5274</v>
      </c>
      <c r="K155" s="173"/>
      <c r="L155" s="173"/>
      <c r="M155" s="173"/>
      <c r="N155" s="173"/>
      <c r="O155" s="173"/>
      <c r="P155" s="173"/>
      <c r="Q155" s="173"/>
      <c r="R155" s="173"/>
      <c r="S155" s="173"/>
      <c r="T155" s="173"/>
      <c r="U155" s="173"/>
      <c r="V155" s="173"/>
      <c r="W155" s="173"/>
      <c r="X155" s="173"/>
      <c r="Y155" s="173"/>
      <c r="Z155" s="173"/>
      <c r="AA155" s="173"/>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173"/>
      <c r="AW155" s="173"/>
      <c r="AX155" s="173"/>
      <c r="AY155" s="173"/>
      <c r="AZ155" s="173"/>
      <c r="BA155" s="173"/>
      <c r="BB155" s="173"/>
      <c r="BC155" s="173"/>
      <c r="BD155" s="173"/>
      <c r="BE155" s="173"/>
      <c r="BF155" s="173"/>
      <c r="BG155" s="173"/>
      <c r="BH155" s="173"/>
      <c r="BI155" s="173"/>
      <c r="BJ155" s="173"/>
      <c r="BK155" s="173"/>
      <c r="BL155" s="173"/>
      <c r="BM155" s="173"/>
      <c r="BN155" s="173"/>
      <c r="BO155" s="173"/>
      <c r="BP155" s="173"/>
      <c r="BQ155" s="173"/>
      <c r="BR155" s="173"/>
      <c r="BS155" s="173"/>
      <c r="BT155" s="173"/>
      <c r="BU155" s="173"/>
      <c r="BV155" s="173"/>
      <c r="BW155" s="173"/>
      <c r="BX155" s="173"/>
      <c r="BY155" s="173"/>
      <c r="BZ155" s="173"/>
      <c r="CA155" s="173"/>
      <c r="CB155" s="173"/>
      <c r="CC155" s="173"/>
      <c r="CD155" s="173"/>
      <c r="CE155" s="173"/>
      <c r="CF155" s="173"/>
      <c r="CG155" s="173"/>
      <c r="CH155" s="173"/>
      <c r="CI155" s="173"/>
      <c r="CJ155" s="173"/>
      <c r="CK155" s="173"/>
      <c r="CL155" s="173"/>
      <c r="CM155" s="173"/>
      <c r="CN155" s="173"/>
      <c r="CO155" s="173"/>
      <c r="CP155" s="173"/>
      <c r="CQ155" s="173"/>
      <c r="CR155" s="173"/>
      <c r="CS155" s="173"/>
      <c r="CT155" s="173"/>
      <c r="CU155" s="173"/>
      <c r="CV155" s="173"/>
      <c r="CW155" s="173"/>
      <c r="CX155" s="173"/>
      <c r="CY155" s="173"/>
      <c r="CZ155" s="173"/>
      <c r="DA155" s="173"/>
      <c r="DB155" s="173"/>
      <c r="DC155" s="173"/>
      <c r="DD155" s="173"/>
    </row>
    <row r="156" spans="1:108" ht="21.75" customHeight="1" x14ac:dyDescent="0.3">
      <c r="A156" s="168">
        <v>152</v>
      </c>
      <c r="B156" s="195" t="s">
        <v>1310</v>
      </c>
      <c r="C156" s="167" t="s">
        <v>1311</v>
      </c>
      <c r="D156" s="168" t="s">
        <v>5273</v>
      </c>
      <c r="E156" s="169">
        <v>17589825</v>
      </c>
      <c r="F156" s="170">
        <v>46053</v>
      </c>
      <c r="G156" s="171">
        <f t="shared" si="8"/>
        <v>17589825</v>
      </c>
      <c r="H156" s="174">
        <v>46144</v>
      </c>
      <c r="I156" s="172">
        <f t="shared" si="9"/>
        <v>5863275</v>
      </c>
      <c r="J156" s="168" t="s">
        <v>5274</v>
      </c>
      <c r="K156" s="173"/>
      <c r="L156" s="173"/>
      <c r="M156" s="173"/>
      <c r="N156" s="173"/>
      <c r="O156" s="173"/>
      <c r="P156" s="173"/>
      <c r="Q156" s="173"/>
      <c r="R156" s="173"/>
      <c r="S156" s="173"/>
      <c r="T156" s="173"/>
      <c r="U156" s="173"/>
      <c r="V156" s="173"/>
      <c r="W156" s="173"/>
      <c r="X156" s="173"/>
      <c r="Y156" s="173"/>
      <c r="Z156" s="173"/>
      <c r="AA156" s="173"/>
      <c r="AB156" s="173"/>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3"/>
      <c r="BA156" s="173"/>
      <c r="BB156" s="173"/>
      <c r="BC156" s="173"/>
      <c r="BD156" s="173"/>
      <c r="BE156" s="173"/>
      <c r="BF156" s="173"/>
      <c r="BG156" s="173"/>
      <c r="BH156" s="173"/>
      <c r="BI156" s="173"/>
      <c r="BJ156" s="173"/>
      <c r="BK156" s="173"/>
      <c r="BL156" s="173"/>
      <c r="BM156" s="173"/>
      <c r="BN156" s="173"/>
      <c r="BO156" s="173"/>
      <c r="BP156" s="173"/>
      <c r="BQ156" s="173"/>
      <c r="BR156" s="173"/>
      <c r="BS156" s="173"/>
      <c r="BT156" s="173"/>
      <c r="BU156" s="173"/>
      <c r="BV156" s="173"/>
      <c r="BW156" s="173"/>
      <c r="BX156" s="173"/>
      <c r="BY156" s="173"/>
      <c r="BZ156" s="173"/>
      <c r="CA156" s="173"/>
      <c r="CB156" s="173"/>
      <c r="CC156" s="173"/>
      <c r="CD156" s="173"/>
      <c r="CE156" s="173"/>
      <c r="CF156" s="173"/>
      <c r="CG156" s="173"/>
      <c r="CH156" s="173"/>
      <c r="CI156" s="173"/>
      <c r="CJ156" s="173"/>
      <c r="CK156" s="173"/>
      <c r="CL156" s="173"/>
      <c r="CM156" s="173"/>
      <c r="CN156" s="173"/>
      <c r="CO156" s="173"/>
      <c r="CP156" s="173"/>
      <c r="CQ156" s="173"/>
      <c r="CR156" s="173"/>
      <c r="CS156" s="173"/>
      <c r="CT156" s="173"/>
      <c r="CU156" s="173"/>
      <c r="CV156" s="173"/>
      <c r="CW156" s="173"/>
      <c r="CX156" s="173"/>
      <c r="CY156" s="173"/>
      <c r="CZ156" s="173"/>
      <c r="DA156" s="173"/>
      <c r="DB156" s="173"/>
      <c r="DC156" s="173"/>
      <c r="DD156" s="173"/>
    </row>
    <row r="157" spans="1:108" ht="21.75" customHeight="1" x14ac:dyDescent="0.3">
      <c r="A157" s="165" t="s">
        <v>1316</v>
      </c>
      <c r="B157" s="167" t="s">
        <v>1272</v>
      </c>
      <c r="C157" s="167" t="s">
        <v>1318</v>
      </c>
      <c r="D157" s="168" t="s">
        <v>5273</v>
      </c>
      <c r="E157" s="169">
        <v>7355745</v>
      </c>
      <c r="F157" s="170">
        <v>46053</v>
      </c>
      <c r="G157" s="171">
        <f t="shared" si="8"/>
        <v>7355745</v>
      </c>
      <c r="H157" s="174" t="s">
        <v>892</v>
      </c>
      <c r="I157" s="172">
        <f t="shared" si="9"/>
        <v>2451915</v>
      </c>
      <c r="J157" s="168" t="s">
        <v>5274</v>
      </c>
      <c r="K157" s="173"/>
      <c r="L157" s="173"/>
      <c r="M157" s="173"/>
      <c r="N157" s="173"/>
      <c r="O157" s="173"/>
      <c r="P157" s="173"/>
      <c r="Q157" s="173"/>
      <c r="R157" s="173"/>
      <c r="S157" s="173"/>
      <c r="T157" s="173"/>
      <c r="U157" s="173"/>
      <c r="V157" s="173"/>
      <c r="W157" s="173"/>
      <c r="X157" s="173"/>
      <c r="Y157" s="173"/>
      <c r="Z157" s="173"/>
      <c r="AA157" s="173"/>
      <c r="AB157" s="173"/>
      <c r="AC157" s="173"/>
      <c r="AD157" s="173"/>
      <c r="AE157" s="173"/>
      <c r="AF157" s="173"/>
      <c r="AG157" s="173"/>
      <c r="AH157" s="173"/>
      <c r="AI157" s="173"/>
      <c r="AJ157" s="173"/>
      <c r="AK157" s="173"/>
      <c r="AL157" s="173"/>
      <c r="AM157" s="173"/>
      <c r="AN157" s="173"/>
      <c r="AO157" s="173"/>
      <c r="AP157" s="173"/>
      <c r="AQ157" s="173"/>
      <c r="AR157" s="173"/>
      <c r="AS157" s="173"/>
      <c r="AT157" s="173"/>
      <c r="AU157" s="173"/>
      <c r="AV157" s="173"/>
      <c r="AW157" s="173"/>
      <c r="AX157" s="173"/>
      <c r="AY157" s="173"/>
      <c r="AZ157" s="173"/>
      <c r="BA157" s="173"/>
      <c r="BB157" s="173"/>
      <c r="BC157" s="173"/>
      <c r="BD157" s="173"/>
      <c r="BE157" s="173"/>
      <c r="BF157" s="173"/>
      <c r="BG157" s="173"/>
      <c r="BH157" s="173"/>
      <c r="BI157" s="173"/>
      <c r="BJ157" s="173"/>
      <c r="BK157" s="173"/>
      <c r="BL157" s="173"/>
      <c r="BM157" s="173"/>
      <c r="BN157" s="173"/>
      <c r="BO157" s="173"/>
      <c r="BP157" s="173"/>
      <c r="BQ157" s="173"/>
      <c r="BR157" s="173"/>
      <c r="BS157" s="173"/>
      <c r="BT157" s="173"/>
      <c r="BU157" s="173"/>
      <c r="BV157" s="173"/>
      <c r="BW157" s="173"/>
      <c r="BX157" s="173"/>
      <c r="BY157" s="173"/>
      <c r="BZ157" s="173"/>
      <c r="CA157" s="173"/>
      <c r="CB157" s="173"/>
      <c r="CC157" s="173"/>
      <c r="CD157" s="173"/>
      <c r="CE157" s="173"/>
      <c r="CF157" s="173"/>
      <c r="CG157" s="173"/>
      <c r="CH157" s="173"/>
      <c r="CI157" s="173"/>
      <c r="CJ157" s="173"/>
      <c r="CK157" s="173"/>
      <c r="CL157" s="173"/>
      <c r="CM157" s="173"/>
      <c r="CN157" s="173"/>
      <c r="CO157" s="173"/>
      <c r="CP157" s="173"/>
      <c r="CQ157" s="173"/>
      <c r="CR157" s="173"/>
      <c r="CS157" s="173"/>
      <c r="CT157" s="173"/>
      <c r="CU157" s="173"/>
      <c r="CV157" s="173"/>
      <c r="CW157" s="173"/>
      <c r="CX157" s="173"/>
      <c r="CY157" s="173"/>
      <c r="CZ157" s="173"/>
      <c r="DA157" s="173"/>
      <c r="DB157" s="173"/>
      <c r="DC157" s="173"/>
      <c r="DD157" s="173"/>
    </row>
    <row r="158" spans="1:108" ht="21.75" customHeight="1" x14ac:dyDescent="0.3">
      <c r="A158" s="168">
        <v>154</v>
      </c>
      <c r="B158" s="185" t="s">
        <v>1323</v>
      </c>
      <c r="C158" s="167" t="s">
        <v>1326</v>
      </c>
      <c r="D158" s="168" t="s">
        <v>5273</v>
      </c>
      <c r="E158" s="169">
        <v>16500000</v>
      </c>
      <c r="F158" s="170">
        <v>46053</v>
      </c>
      <c r="G158" s="171">
        <f t="shared" si="8"/>
        <v>16500000</v>
      </c>
      <c r="H158" s="174">
        <v>46145</v>
      </c>
      <c r="I158" s="172">
        <f t="shared" si="9"/>
        <v>5500000</v>
      </c>
      <c r="J158" s="168" t="s">
        <v>5274</v>
      </c>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3"/>
      <c r="BA158" s="173"/>
      <c r="BB158" s="173"/>
      <c r="BC158" s="173"/>
      <c r="BD158" s="173"/>
      <c r="BE158" s="173"/>
      <c r="BF158" s="173"/>
      <c r="BG158" s="173"/>
      <c r="BH158" s="173"/>
      <c r="BI158" s="173"/>
      <c r="BJ158" s="173"/>
      <c r="BK158" s="173"/>
      <c r="BL158" s="173"/>
      <c r="BM158" s="173"/>
      <c r="BN158" s="173"/>
      <c r="BO158" s="173"/>
      <c r="BP158" s="173"/>
      <c r="BQ158" s="173"/>
      <c r="BR158" s="173"/>
      <c r="BS158" s="173"/>
      <c r="BT158" s="173"/>
      <c r="BU158" s="173"/>
      <c r="BV158" s="173"/>
      <c r="BW158" s="173"/>
      <c r="BX158" s="173"/>
      <c r="BY158" s="173"/>
      <c r="BZ158" s="173"/>
      <c r="CA158" s="173"/>
      <c r="CB158" s="173"/>
      <c r="CC158" s="173"/>
      <c r="CD158" s="173"/>
      <c r="CE158" s="173"/>
      <c r="CF158" s="173"/>
      <c r="CG158" s="173"/>
      <c r="CH158" s="173"/>
      <c r="CI158" s="173"/>
      <c r="CJ158" s="173"/>
      <c r="CK158" s="173"/>
      <c r="CL158" s="173"/>
      <c r="CM158" s="173"/>
      <c r="CN158" s="173"/>
      <c r="CO158" s="173"/>
      <c r="CP158" s="173"/>
      <c r="CQ158" s="173"/>
      <c r="CR158" s="173"/>
      <c r="CS158" s="173"/>
      <c r="CT158" s="173"/>
      <c r="CU158" s="173"/>
      <c r="CV158" s="173"/>
      <c r="CW158" s="173"/>
      <c r="CX158" s="173"/>
      <c r="CY158" s="173"/>
      <c r="CZ158" s="173"/>
      <c r="DA158" s="173"/>
      <c r="DB158" s="173"/>
      <c r="DC158" s="173"/>
      <c r="DD158" s="173"/>
    </row>
    <row r="159" spans="1:108" ht="21.75" customHeight="1" x14ac:dyDescent="0.3">
      <c r="A159" s="168">
        <v>155</v>
      </c>
      <c r="B159" s="185" t="s">
        <v>5319</v>
      </c>
      <c r="C159" s="167" t="s">
        <v>1335</v>
      </c>
      <c r="D159" s="168" t="s">
        <v>5273</v>
      </c>
      <c r="E159" s="169">
        <v>14250000</v>
      </c>
      <c r="F159" s="170">
        <v>46053</v>
      </c>
      <c r="G159" s="171">
        <f t="shared" si="8"/>
        <v>14250000</v>
      </c>
      <c r="H159" s="174" t="s">
        <v>5320</v>
      </c>
      <c r="I159" s="172">
        <f>+G159/2.2</f>
        <v>6477272.7272727266</v>
      </c>
      <c r="J159" s="168" t="s">
        <v>5274</v>
      </c>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c r="AQ159" s="173"/>
      <c r="AR159" s="173"/>
      <c r="AS159" s="173"/>
      <c r="AT159" s="173"/>
      <c r="AU159" s="173"/>
      <c r="AV159" s="173"/>
      <c r="AW159" s="173"/>
      <c r="AX159" s="173"/>
      <c r="AY159" s="173"/>
      <c r="AZ159" s="173"/>
      <c r="BA159" s="173"/>
      <c r="BB159" s="173"/>
      <c r="BC159" s="173"/>
      <c r="BD159" s="173"/>
      <c r="BE159" s="173"/>
      <c r="BF159" s="173"/>
      <c r="BG159" s="173"/>
      <c r="BH159" s="173"/>
      <c r="BI159" s="173"/>
      <c r="BJ159" s="173"/>
      <c r="BK159" s="173"/>
      <c r="BL159" s="173"/>
      <c r="BM159" s="173"/>
      <c r="BN159" s="173"/>
      <c r="BO159" s="173"/>
      <c r="BP159" s="173"/>
      <c r="BQ159" s="173"/>
      <c r="BR159" s="173"/>
      <c r="BS159" s="173"/>
      <c r="BT159" s="173"/>
      <c r="BU159" s="173"/>
      <c r="BV159" s="173"/>
      <c r="BW159" s="173"/>
      <c r="BX159" s="173"/>
      <c r="BY159" s="173"/>
      <c r="BZ159" s="173"/>
      <c r="CA159" s="173"/>
      <c r="CB159" s="173"/>
      <c r="CC159" s="173"/>
      <c r="CD159" s="173"/>
      <c r="CE159" s="173"/>
      <c r="CF159" s="173"/>
      <c r="CG159" s="173"/>
      <c r="CH159" s="173"/>
      <c r="CI159" s="173"/>
      <c r="CJ159" s="173"/>
      <c r="CK159" s="173"/>
      <c r="CL159" s="173"/>
      <c r="CM159" s="173"/>
      <c r="CN159" s="173"/>
      <c r="CO159" s="173"/>
      <c r="CP159" s="173"/>
      <c r="CQ159" s="173"/>
      <c r="CR159" s="173"/>
      <c r="CS159" s="173"/>
      <c r="CT159" s="173"/>
      <c r="CU159" s="173"/>
      <c r="CV159" s="173"/>
      <c r="CW159" s="173"/>
      <c r="CX159" s="173"/>
      <c r="CY159" s="173"/>
      <c r="CZ159" s="173"/>
      <c r="DA159" s="173"/>
      <c r="DB159" s="173"/>
      <c r="DC159" s="173"/>
      <c r="DD159" s="173"/>
    </row>
    <row r="160" spans="1:108" ht="21.75" customHeight="1" x14ac:dyDescent="0.3">
      <c r="A160" s="168">
        <v>156</v>
      </c>
      <c r="B160" s="185" t="s">
        <v>1323</v>
      </c>
      <c r="C160" s="185" t="s">
        <v>1342</v>
      </c>
      <c r="D160" s="168" t="s">
        <v>5273</v>
      </c>
      <c r="E160" s="169">
        <v>16500000</v>
      </c>
      <c r="F160" s="170">
        <v>46053</v>
      </c>
      <c r="G160" s="171">
        <f t="shared" si="8"/>
        <v>16500000</v>
      </c>
      <c r="H160" s="174">
        <v>46145</v>
      </c>
      <c r="I160" s="172">
        <f t="shared" ref="I160:I168" si="10">+G160/3</f>
        <v>5500000</v>
      </c>
      <c r="J160" s="168" t="s">
        <v>5274</v>
      </c>
      <c r="K160" s="173"/>
      <c r="L160" s="173"/>
      <c r="M160" s="173"/>
      <c r="N160" s="173"/>
      <c r="O160" s="173"/>
      <c r="P160" s="173"/>
      <c r="Q160" s="173"/>
      <c r="R160" s="173"/>
      <c r="S160" s="173"/>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c r="AQ160" s="173"/>
      <c r="AR160" s="173"/>
      <c r="AS160" s="173"/>
      <c r="AT160" s="173"/>
      <c r="AU160" s="173"/>
      <c r="AV160" s="173"/>
      <c r="AW160" s="173"/>
      <c r="AX160" s="173"/>
      <c r="AY160" s="173"/>
      <c r="AZ160" s="173"/>
      <c r="BA160" s="173"/>
      <c r="BB160" s="173"/>
      <c r="BC160" s="173"/>
      <c r="BD160" s="173"/>
      <c r="BE160" s="173"/>
      <c r="BF160" s="173"/>
      <c r="BG160" s="173"/>
      <c r="BH160" s="173"/>
      <c r="BI160" s="173"/>
      <c r="BJ160" s="173"/>
      <c r="BK160" s="173"/>
      <c r="BL160" s="173"/>
      <c r="BM160" s="173"/>
      <c r="BN160" s="173"/>
      <c r="BO160" s="173"/>
      <c r="BP160" s="173"/>
      <c r="BQ160" s="173"/>
      <c r="BR160" s="173"/>
      <c r="BS160" s="173"/>
      <c r="BT160" s="173"/>
      <c r="BU160" s="173"/>
      <c r="BV160" s="173"/>
      <c r="BW160" s="173"/>
      <c r="BX160" s="173"/>
      <c r="BY160" s="173"/>
      <c r="BZ160" s="173"/>
      <c r="CA160" s="173"/>
      <c r="CB160" s="173"/>
      <c r="CC160" s="173"/>
      <c r="CD160" s="173"/>
      <c r="CE160" s="173"/>
      <c r="CF160" s="173"/>
      <c r="CG160" s="173"/>
      <c r="CH160" s="173"/>
      <c r="CI160" s="173"/>
      <c r="CJ160" s="173"/>
      <c r="CK160" s="173"/>
      <c r="CL160" s="173"/>
      <c r="CM160" s="173"/>
      <c r="CN160" s="173"/>
      <c r="CO160" s="173"/>
      <c r="CP160" s="173"/>
      <c r="CQ160" s="173"/>
      <c r="CR160" s="173"/>
      <c r="CS160" s="173"/>
      <c r="CT160" s="173"/>
      <c r="CU160" s="173"/>
      <c r="CV160" s="173"/>
      <c r="CW160" s="173"/>
      <c r="CX160" s="173"/>
      <c r="CY160" s="173"/>
      <c r="CZ160" s="173"/>
      <c r="DA160" s="173"/>
      <c r="DB160" s="173"/>
      <c r="DC160" s="173"/>
      <c r="DD160" s="173"/>
    </row>
    <row r="161" spans="1:108" ht="21.75" customHeight="1" x14ac:dyDescent="0.3">
      <c r="A161" s="168">
        <v>157</v>
      </c>
      <c r="B161" s="185" t="s">
        <v>1323</v>
      </c>
      <c r="C161" s="167" t="s">
        <v>1348</v>
      </c>
      <c r="D161" s="168" t="s">
        <v>5273</v>
      </c>
      <c r="E161" s="169">
        <v>16500000</v>
      </c>
      <c r="F161" s="170">
        <v>46053</v>
      </c>
      <c r="G161" s="171">
        <f t="shared" si="8"/>
        <v>16500000</v>
      </c>
      <c r="H161" s="174" t="s">
        <v>892</v>
      </c>
      <c r="I161" s="172">
        <f t="shared" si="10"/>
        <v>5500000</v>
      </c>
      <c r="J161" s="168" t="s">
        <v>5274</v>
      </c>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c r="AQ161" s="173"/>
      <c r="AR161" s="173"/>
      <c r="AS161" s="173"/>
      <c r="AT161" s="173"/>
      <c r="AU161" s="173"/>
      <c r="AV161" s="173"/>
      <c r="AW161" s="173"/>
      <c r="AX161" s="173"/>
      <c r="AY161" s="173"/>
      <c r="AZ161" s="173"/>
      <c r="BA161" s="173"/>
      <c r="BB161" s="173"/>
      <c r="BC161" s="173"/>
      <c r="BD161" s="173"/>
      <c r="BE161" s="173"/>
      <c r="BF161" s="173"/>
      <c r="BG161" s="173"/>
      <c r="BH161" s="173"/>
      <c r="BI161" s="173"/>
      <c r="BJ161" s="173"/>
      <c r="BK161" s="173"/>
      <c r="BL161" s="173"/>
      <c r="BM161" s="173"/>
      <c r="BN161" s="173"/>
      <c r="BO161" s="173"/>
      <c r="BP161" s="173"/>
      <c r="BQ161" s="173"/>
      <c r="BR161" s="173"/>
      <c r="BS161" s="173"/>
      <c r="BT161" s="173"/>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Y161" s="173"/>
      <c r="CZ161" s="173"/>
      <c r="DA161" s="173"/>
      <c r="DB161" s="173"/>
      <c r="DC161" s="173"/>
      <c r="DD161" s="173"/>
    </row>
    <row r="162" spans="1:108" ht="21.75" customHeight="1" x14ac:dyDescent="0.3">
      <c r="A162" s="168">
        <v>158</v>
      </c>
      <c r="B162" s="185" t="s">
        <v>1354</v>
      </c>
      <c r="C162" s="167" t="s">
        <v>1357</v>
      </c>
      <c r="D162" s="168" t="s">
        <v>5273</v>
      </c>
      <c r="E162" s="169">
        <v>7200000</v>
      </c>
      <c r="F162" s="170">
        <v>46053</v>
      </c>
      <c r="G162" s="171">
        <f t="shared" si="8"/>
        <v>7200000</v>
      </c>
      <c r="H162" s="174">
        <v>46057</v>
      </c>
      <c r="I162" s="172">
        <f t="shared" si="10"/>
        <v>2400000</v>
      </c>
      <c r="J162" s="168" t="s">
        <v>5274</v>
      </c>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3"/>
      <c r="BI162" s="173"/>
      <c r="BJ162" s="173"/>
      <c r="BK162" s="173"/>
      <c r="BL162" s="173"/>
      <c r="BM162" s="173"/>
      <c r="BN162" s="173"/>
      <c r="BO162" s="173"/>
      <c r="BP162" s="173"/>
      <c r="BQ162" s="173"/>
      <c r="BR162" s="173"/>
      <c r="BS162" s="173"/>
      <c r="BT162" s="173"/>
      <c r="BU162" s="173"/>
      <c r="BV162" s="173"/>
      <c r="BW162" s="173"/>
      <c r="BX162" s="173"/>
      <c r="BY162" s="173"/>
      <c r="BZ162" s="173"/>
      <c r="CA162" s="173"/>
      <c r="CB162" s="173"/>
      <c r="CC162" s="173"/>
      <c r="CD162" s="173"/>
      <c r="CE162" s="173"/>
      <c r="CF162" s="173"/>
      <c r="CG162" s="173"/>
      <c r="CH162" s="173"/>
      <c r="CI162" s="173"/>
      <c r="CJ162" s="173"/>
      <c r="CK162" s="173"/>
      <c r="CL162" s="173"/>
      <c r="CM162" s="173"/>
      <c r="CN162" s="173"/>
      <c r="CO162" s="173"/>
      <c r="CP162" s="173"/>
      <c r="CQ162" s="173"/>
      <c r="CR162" s="173"/>
      <c r="CS162" s="173"/>
      <c r="CT162" s="173"/>
      <c r="CU162" s="173"/>
      <c r="CV162" s="173"/>
      <c r="CW162" s="173"/>
      <c r="CX162" s="173"/>
      <c r="CY162" s="173"/>
      <c r="CZ162" s="173"/>
      <c r="DA162" s="173"/>
      <c r="DB162" s="173"/>
      <c r="DC162" s="173"/>
      <c r="DD162" s="173"/>
    </row>
    <row r="163" spans="1:108" ht="21.75" customHeight="1" x14ac:dyDescent="0.3">
      <c r="A163" s="168">
        <v>159</v>
      </c>
      <c r="B163" s="185" t="s">
        <v>1354</v>
      </c>
      <c r="C163" s="167" t="s">
        <v>1361</v>
      </c>
      <c r="D163" s="168" t="s">
        <v>5273</v>
      </c>
      <c r="E163" s="169">
        <v>7200000</v>
      </c>
      <c r="F163" s="170">
        <v>46053</v>
      </c>
      <c r="G163" s="171">
        <f t="shared" si="8"/>
        <v>7200000</v>
      </c>
      <c r="H163" s="174">
        <v>46057</v>
      </c>
      <c r="I163" s="172">
        <f t="shared" si="10"/>
        <v>2400000</v>
      </c>
      <c r="J163" s="168" t="s">
        <v>5274</v>
      </c>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173"/>
      <c r="BF163" s="173"/>
      <c r="BG163" s="173"/>
      <c r="BH163" s="173"/>
      <c r="BI163" s="173"/>
      <c r="BJ163" s="173"/>
      <c r="BK163" s="173"/>
      <c r="BL163" s="173"/>
      <c r="BM163" s="173"/>
      <c r="BN163" s="173"/>
      <c r="BO163" s="173"/>
      <c r="BP163" s="173"/>
      <c r="BQ163" s="173"/>
      <c r="BR163" s="173"/>
      <c r="BS163" s="173"/>
      <c r="BT163" s="173"/>
      <c r="BU163" s="173"/>
      <c r="BV163" s="173"/>
      <c r="BW163" s="173"/>
      <c r="BX163" s="173"/>
      <c r="BY163" s="173"/>
      <c r="BZ163" s="173"/>
      <c r="CA163" s="173"/>
      <c r="CB163" s="173"/>
      <c r="CC163" s="173"/>
      <c r="CD163" s="173"/>
      <c r="CE163" s="173"/>
      <c r="CF163" s="173"/>
      <c r="CG163" s="173"/>
      <c r="CH163" s="173"/>
      <c r="CI163" s="173"/>
      <c r="CJ163" s="173"/>
      <c r="CK163" s="173"/>
      <c r="CL163" s="173"/>
      <c r="CM163" s="173"/>
      <c r="CN163" s="173"/>
      <c r="CO163" s="173"/>
      <c r="CP163" s="173"/>
      <c r="CQ163" s="173"/>
      <c r="CR163" s="173"/>
      <c r="CS163" s="173"/>
      <c r="CT163" s="173"/>
      <c r="CU163" s="173"/>
      <c r="CV163" s="173"/>
      <c r="CW163" s="173"/>
      <c r="CX163" s="173"/>
      <c r="CY163" s="173"/>
      <c r="CZ163" s="173"/>
      <c r="DA163" s="173"/>
      <c r="DB163" s="173"/>
      <c r="DC163" s="173"/>
      <c r="DD163" s="173"/>
    </row>
    <row r="164" spans="1:108" ht="21.75" customHeight="1" x14ac:dyDescent="0.3">
      <c r="A164" s="168">
        <v>160</v>
      </c>
      <c r="B164" s="185" t="s">
        <v>1354</v>
      </c>
      <c r="C164" s="167" t="s">
        <v>1366</v>
      </c>
      <c r="D164" s="168" t="s">
        <v>5273</v>
      </c>
      <c r="E164" s="169">
        <v>7200000</v>
      </c>
      <c r="F164" s="170">
        <v>46053</v>
      </c>
      <c r="G164" s="171">
        <f t="shared" si="8"/>
        <v>7200000</v>
      </c>
      <c r="H164" s="174" t="s">
        <v>892</v>
      </c>
      <c r="I164" s="172">
        <f t="shared" si="10"/>
        <v>2400000</v>
      </c>
      <c r="J164" s="168" t="s">
        <v>5274</v>
      </c>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73"/>
      <c r="BB164" s="173"/>
      <c r="BC164" s="173"/>
      <c r="BD164" s="173"/>
      <c r="BE164" s="173"/>
      <c r="BF164" s="173"/>
      <c r="BG164" s="173"/>
      <c r="BH164" s="173"/>
      <c r="BI164" s="173"/>
      <c r="BJ164" s="173"/>
      <c r="BK164" s="173"/>
      <c r="BL164" s="173"/>
      <c r="BM164" s="173"/>
      <c r="BN164" s="173"/>
      <c r="BO164" s="173"/>
      <c r="BP164" s="173"/>
      <c r="BQ164" s="173"/>
      <c r="BR164" s="173"/>
      <c r="BS164" s="173"/>
      <c r="BT164" s="173"/>
      <c r="BU164" s="173"/>
      <c r="BV164" s="173"/>
      <c r="BW164" s="173"/>
      <c r="BX164" s="173"/>
      <c r="BY164" s="173"/>
      <c r="BZ164" s="173"/>
      <c r="CA164" s="173"/>
      <c r="CB164" s="173"/>
      <c r="CC164" s="173"/>
      <c r="CD164" s="173"/>
      <c r="CE164" s="173"/>
      <c r="CF164" s="173"/>
      <c r="CG164" s="173"/>
      <c r="CH164" s="173"/>
      <c r="CI164" s="173"/>
      <c r="CJ164" s="173"/>
      <c r="CK164" s="173"/>
      <c r="CL164" s="173"/>
      <c r="CM164" s="173"/>
      <c r="CN164" s="173"/>
      <c r="CO164" s="173"/>
      <c r="CP164" s="173"/>
      <c r="CQ164" s="173"/>
      <c r="CR164" s="173"/>
      <c r="CS164" s="173"/>
      <c r="CT164" s="173"/>
      <c r="CU164" s="173"/>
      <c r="CV164" s="173"/>
      <c r="CW164" s="173"/>
      <c r="CX164" s="173"/>
      <c r="CY164" s="173"/>
      <c r="CZ164" s="173"/>
      <c r="DA164" s="173"/>
      <c r="DB164" s="173"/>
      <c r="DC164" s="173"/>
      <c r="DD164" s="173"/>
    </row>
    <row r="165" spans="1:108" ht="21.75" customHeight="1" x14ac:dyDescent="0.3">
      <c r="A165" s="168">
        <v>161</v>
      </c>
      <c r="B165" s="185" t="s">
        <v>1323</v>
      </c>
      <c r="C165" s="167" t="s">
        <v>1371</v>
      </c>
      <c r="D165" s="168" t="s">
        <v>5273</v>
      </c>
      <c r="E165" s="169">
        <v>16500000</v>
      </c>
      <c r="F165" s="170">
        <v>46053</v>
      </c>
      <c r="G165" s="171">
        <f t="shared" si="8"/>
        <v>16500000</v>
      </c>
      <c r="H165" s="174">
        <v>46144</v>
      </c>
      <c r="I165" s="172">
        <f t="shared" si="10"/>
        <v>5500000</v>
      </c>
      <c r="J165" s="168" t="s">
        <v>5274</v>
      </c>
      <c r="K165" s="173"/>
      <c r="L165" s="173"/>
      <c r="M165" s="173"/>
      <c r="N165" s="173"/>
      <c r="O165" s="173"/>
      <c r="P165" s="173"/>
      <c r="Q165" s="173"/>
      <c r="R165" s="173"/>
      <c r="S165" s="173"/>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3"/>
      <c r="BI165" s="173"/>
      <c r="BJ165" s="173"/>
      <c r="BK165" s="173"/>
      <c r="BL165" s="173"/>
      <c r="BM165" s="173"/>
      <c r="BN165" s="173"/>
      <c r="BO165" s="173"/>
      <c r="BP165" s="173"/>
      <c r="BQ165" s="173"/>
      <c r="BR165" s="173"/>
      <c r="BS165" s="173"/>
      <c r="BT165" s="173"/>
      <c r="BU165" s="173"/>
      <c r="BV165" s="173"/>
      <c r="BW165" s="173"/>
      <c r="BX165" s="173"/>
      <c r="BY165" s="173"/>
      <c r="BZ165" s="173"/>
      <c r="CA165" s="173"/>
      <c r="CB165" s="173"/>
      <c r="CC165" s="173"/>
      <c r="CD165" s="173"/>
      <c r="CE165" s="173"/>
      <c r="CF165" s="173"/>
      <c r="CG165" s="173"/>
      <c r="CH165" s="173"/>
      <c r="CI165" s="173"/>
      <c r="CJ165" s="173"/>
      <c r="CK165" s="173"/>
      <c r="CL165" s="173"/>
      <c r="CM165" s="173"/>
      <c r="CN165" s="173"/>
      <c r="CO165" s="173"/>
      <c r="CP165" s="173"/>
      <c r="CQ165" s="173"/>
      <c r="CR165" s="173"/>
      <c r="CS165" s="173"/>
      <c r="CT165" s="173"/>
      <c r="CU165" s="173"/>
      <c r="CV165" s="173"/>
      <c r="CW165" s="173"/>
      <c r="CX165" s="173"/>
      <c r="CY165" s="173"/>
      <c r="CZ165" s="173"/>
      <c r="DA165" s="173"/>
      <c r="DB165" s="173"/>
      <c r="DC165" s="173"/>
      <c r="DD165" s="173"/>
    </row>
    <row r="166" spans="1:108" ht="21.75" customHeight="1" x14ac:dyDescent="0.3">
      <c r="A166" s="168">
        <v>162</v>
      </c>
      <c r="B166" s="185" t="s">
        <v>1323</v>
      </c>
      <c r="C166" s="167" t="s">
        <v>1376</v>
      </c>
      <c r="D166" s="168" t="s">
        <v>5273</v>
      </c>
      <c r="E166" s="169">
        <v>16500000</v>
      </c>
      <c r="F166" s="170">
        <v>46053</v>
      </c>
      <c r="G166" s="171">
        <f t="shared" si="8"/>
        <v>16500000</v>
      </c>
      <c r="H166" s="174" t="s">
        <v>892</v>
      </c>
      <c r="I166" s="172">
        <f t="shared" si="10"/>
        <v>5500000</v>
      </c>
      <c r="J166" s="168" t="s">
        <v>5274</v>
      </c>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3"/>
      <c r="BI166" s="173"/>
      <c r="BJ166" s="173"/>
      <c r="BK166" s="173"/>
      <c r="BL166" s="173"/>
      <c r="BM166" s="173"/>
      <c r="BN166" s="173"/>
      <c r="BO166" s="173"/>
      <c r="BP166" s="173"/>
      <c r="BQ166" s="173"/>
      <c r="BR166" s="173"/>
      <c r="BS166" s="173"/>
      <c r="BT166" s="173"/>
      <c r="BU166" s="173"/>
      <c r="BV166" s="173"/>
      <c r="BW166" s="173"/>
      <c r="BX166" s="173"/>
      <c r="BY166" s="173"/>
      <c r="BZ166" s="173"/>
      <c r="CA166" s="173"/>
      <c r="CB166" s="173"/>
      <c r="CC166" s="173"/>
      <c r="CD166" s="173"/>
      <c r="CE166" s="173"/>
      <c r="CF166" s="173"/>
      <c r="CG166" s="173"/>
      <c r="CH166" s="173"/>
      <c r="CI166" s="173"/>
      <c r="CJ166" s="173"/>
      <c r="CK166" s="173"/>
      <c r="CL166" s="173"/>
      <c r="CM166" s="173"/>
      <c r="CN166" s="173"/>
      <c r="CO166" s="173"/>
      <c r="CP166" s="173"/>
      <c r="CQ166" s="173"/>
      <c r="CR166" s="173"/>
      <c r="CS166" s="173"/>
      <c r="CT166" s="173"/>
      <c r="CU166" s="173"/>
      <c r="CV166" s="173"/>
      <c r="CW166" s="173"/>
      <c r="CX166" s="173"/>
      <c r="CY166" s="173"/>
      <c r="CZ166" s="173"/>
      <c r="DA166" s="173"/>
      <c r="DB166" s="173"/>
      <c r="DC166" s="173"/>
      <c r="DD166" s="173"/>
    </row>
    <row r="167" spans="1:108" ht="21.75" customHeight="1" x14ac:dyDescent="0.3">
      <c r="A167" s="168">
        <v>163</v>
      </c>
      <c r="B167" s="185" t="s">
        <v>1354</v>
      </c>
      <c r="C167" s="167" t="s">
        <v>1381</v>
      </c>
      <c r="D167" s="168" t="s">
        <v>5273</v>
      </c>
      <c r="E167" s="169">
        <v>7200000</v>
      </c>
      <c r="F167" s="170">
        <v>46053</v>
      </c>
      <c r="G167" s="171">
        <f t="shared" si="8"/>
        <v>7200000</v>
      </c>
      <c r="H167" s="174" t="s">
        <v>892</v>
      </c>
      <c r="I167" s="172">
        <f t="shared" si="10"/>
        <v>2400000</v>
      </c>
      <c r="J167" s="168" t="s">
        <v>5274</v>
      </c>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73"/>
      <c r="BB167" s="173"/>
      <c r="BC167" s="173"/>
      <c r="BD167" s="173"/>
      <c r="BE167" s="173"/>
      <c r="BF167" s="173"/>
      <c r="BG167" s="173"/>
      <c r="BH167" s="173"/>
      <c r="BI167" s="173"/>
      <c r="BJ167" s="173"/>
      <c r="BK167" s="173"/>
      <c r="BL167" s="173"/>
      <c r="BM167" s="173"/>
      <c r="BN167" s="173"/>
      <c r="BO167" s="173"/>
      <c r="BP167" s="173"/>
      <c r="BQ167" s="173"/>
      <c r="BR167" s="173"/>
      <c r="BS167" s="173"/>
      <c r="BT167" s="173"/>
      <c r="BU167" s="173"/>
      <c r="BV167" s="173"/>
      <c r="BW167" s="173"/>
      <c r="BX167" s="173"/>
      <c r="BY167" s="173"/>
      <c r="BZ167" s="173"/>
      <c r="CA167" s="173"/>
      <c r="CB167" s="173"/>
      <c r="CC167" s="173"/>
      <c r="CD167" s="173"/>
      <c r="CE167" s="173"/>
      <c r="CF167" s="173"/>
      <c r="CG167" s="173"/>
      <c r="CH167" s="173"/>
      <c r="CI167" s="173"/>
      <c r="CJ167" s="173"/>
      <c r="CK167" s="173"/>
      <c r="CL167" s="173"/>
      <c r="CM167" s="173"/>
      <c r="CN167" s="173"/>
      <c r="CO167" s="173"/>
      <c r="CP167" s="173"/>
      <c r="CQ167" s="173"/>
      <c r="CR167" s="173"/>
      <c r="CS167" s="173"/>
      <c r="CT167" s="173"/>
      <c r="CU167" s="173"/>
      <c r="CV167" s="173"/>
      <c r="CW167" s="173"/>
      <c r="CX167" s="173"/>
      <c r="CY167" s="173"/>
      <c r="CZ167" s="173"/>
      <c r="DA167" s="173"/>
      <c r="DB167" s="173"/>
      <c r="DC167" s="173"/>
      <c r="DD167" s="173"/>
    </row>
    <row r="168" spans="1:108" ht="21.75" customHeight="1" x14ac:dyDescent="0.3">
      <c r="A168" s="168">
        <v>164</v>
      </c>
      <c r="B168" s="185" t="s">
        <v>1386</v>
      </c>
      <c r="C168" s="185" t="s">
        <v>1388</v>
      </c>
      <c r="D168" s="168" t="s">
        <v>5273</v>
      </c>
      <c r="E168" s="169">
        <v>9594450</v>
      </c>
      <c r="F168" s="170">
        <v>46053</v>
      </c>
      <c r="G168" s="171">
        <f t="shared" si="8"/>
        <v>9594450</v>
      </c>
      <c r="H168" s="174" t="s">
        <v>892</v>
      </c>
      <c r="I168" s="172">
        <f t="shared" si="10"/>
        <v>3198150</v>
      </c>
      <c r="J168" s="168" t="s">
        <v>5274</v>
      </c>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73"/>
      <c r="BB168" s="173"/>
      <c r="BC168" s="173"/>
      <c r="BD168" s="173"/>
      <c r="BE168" s="173"/>
      <c r="BF168" s="173"/>
      <c r="BG168" s="173"/>
      <c r="BH168" s="173"/>
      <c r="BI168" s="173"/>
      <c r="BJ168" s="173"/>
      <c r="BK168" s="173"/>
      <c r="BL168" s="173"/>
      <c r="BM168" s="173"/>
      <c r="BN168" s="173"/>
      <c r="BO168" s="173"/>
      <c r="BP168" s="173"/>
      <c r="BQ168" s="173"/>
      <c r="BR168" s="173"/>
      <c r="BS168" s="173"/>
      <c r="BT168" s="173"/>
      <c r="BU168" s="173"/>
      <c r="BV168" s="173"/>
      <c r="BW168" s="173"/>
      <c r="BX168" s="173"/>
      <c r="BY168" s="173"/>
      <c r="BZ168" s="173"/>
      <c r="CA168" s="173"/>
      <c r="CB168" s="173"/>
      <c r="CC168" s="173"/>
      <c r="CD168" s="173"/>
      <c r="CE168" s="173"/>
      <c r="CF168" s="173"/>
      <c r="CG168" s="173"/>
      <c r="CH168" s="173"/>
      <c r="CI168" s="173"/>
      <c r="CJ168" s="173"/>
      <c r="CK168" s="173"/>
      <c r="CL168" s="173"/>
      <c r="CM168" s="173"/>
      <c r="CN168" s="173"/>
      <c r="CO168" s="173"/>
      <c r="CP168" s="173"/>
      <c r="CQ168" s="173"/>
      <c r="CR168" s="173"/>
      <c r="CS168" s="173"/>
      <c r="CT168" s="173"/>
      <c r="CU168" s="173"/>
      <c r="CV168" s="173"/>
      <c r="CW168" s="173"/>
      <c r="CX168" s="173"/>
      <c r="CY168" s="173"/>
      <c r="CZ168" s="173"/>
      <c r="DA168" s="173"/>
      <c r="DB168" s="173"/>
      <c r="DC168" s="173"/>
      <c r="DD168" s="173"/>
    </row>
    <row r="169" spans="1:108" ht="21.75" customHeight="1" x14ac:dyDescent="0.3">
      <c r="A169" s="168">
        <v>165</v>
      </c>
      <c r="B169" s="185" t="s">
        <v>1393</v>
      </c>
      <c r="C169" s="167" t="s">
        <v>1394</v>
      </c>
      <c r="D169" s="168" t="s">
        <v>5273</v>
      </c>
      <c r="E169" s="169">
        <v>16500000</v>
      </c>
      <c r="F169" s="170">
        <v>46053</v>
      </c>
      <c r="G169" s="171">
        <f t="shared" si="8"/>
        <v>16500000</v>
      </c>
      <c r="H169" s="174">
        <v>46057</v>
      </c>
      <c r="I169" s="172">
        <f>+G169/2.6</f>
        <v>6346153.846153846</v>
      </c>
      <c r="J169" s="168" t="s">
        <v>5274</v>
      </c>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73"/>
      <c r="BB169" s="173"/>
      <c r="BC169" s="173"/>
      <c r="BD169" s="173"/>
      <c r="BE169" s="173"/>
      <c r="BF169" s="173"/>
      <c r="BG169" s="173"/>
      <c r="BH169" s="173"/>
      <c r="BI169" s="173"/>
      <c r="BJ169" s="173"/>
      <c r="BK169" s="173"/>
      <c r="BL169" s="173"/>
      <c r="BM169" s="173"/>
      <c r="BN169" s="173"/>
      <c r="BO169" s="173"/>
      <c r="BP169" s="173"/>
      <c r="BQ169" s="173"/>
      <c r="BR169" s="173"/>
      <c r="BS169" s="173"/>
      <c r="BT169" s="173"/>
      <c r="BU169" s="173"/>
      <c r="BV169" s="173"/>
      <c r="BW169" s="173"/>
      <c r="BX169" s="173"/>
      <c r="BY169" s="173"/>
      <c r="BZ169" s="173"/>
      <c r="CA169" s="173"/>
      <c r="CB169" s="173"/>
      <c r="CC169" s="173"/>
      <c r="CD169" s="173"/>
      <c r="CE169" s="173"/>
      <c r="CF169" s="173"/>
      <c r="CG169" s="173"/>
      <c r="CH169" s="173"/>
      <c r="CI169" s="173"/>
      <c r="CJ169" s="173"/>
      <c r="CK169" s="173"/>
      <c r="CL169" s="173"/>
      <c r="CM169" s="173"/>
      <c r="CN169" s="173"/>
      <c r="CO169" s="173"/>
      <c r="CP169" s="173"/>
      <c r="CQ169" s="173"/>
      <c r="CR169" s="173"/>
      <c r="CS169" s="173"/>
      <c r="CT169" s="173"/>
      <c r="CU169" s="173"/>
      <c r="CV169" s="173"/>
      <c r="CW169" s="173"/>
      <c r="CX169" s="173"/>
      <c r="CY169" s="173"/>
      <c r="CZ169" s="173"/>
      <c r="DA169" s="173"/>
      <c r="DB169" s="173"/>
      <c r="DC169" s="173"/>
      <c r="DD169" s="173"/>
    </row>
    <row r="170" spans="1:108" x14ac:dyDescent="0.3">
      <c r="A170" s="18"/>
      <c r="B170" s="28"/>
      <c r="C170" s="19"/>
      <c r="D170" s="18"/>
      <c r="E170" s="29"/>
      <c r="F170" s="20"/>
      <c r="G170" s="46"/>
      <c r="H170" s="30"/>
      <c r="I170" s="31"/>
      <c r="J170" s="18"/>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row>
    <row r="171" spans="1:108" x14ac:dyDescent="0.3">
      <c r="A171" s="18"/>
      <c r="B171" s="32"/>
      <c r="C171" s="19"/>
      <c r="D171" s="18"/>
      <c r="E171" s="29"/>
      <c r="F171" s="20"/>
      <c r="G171" s="46"/>
      <c r="H171" s="30"/>
      <c r="I171" s="31"/>
      <c r="J171" s="18"/>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row>
    <row r="172" spans="1:108" x14ac:dyDescent="0.3">
      <c r="A172" s="24"/>
      <c r="B172" s="32"/>
      <c r="C172" s="25"/>
      <c r="D172" s="18"/>
      <c r="E172" s="33"/>
      <c r="F172" s="34"/>
      <c r="G172" s="46"/>
      <c r="H172" s="35"/>
      <c r="I172" s="36"/>
      <c r="J172" s="18"/>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row>
    <row r="173" spans="1:108" x14ac:dyDescent="0.3">
      <c r="A173" s="18"/>
      <c r="B173" s="32"/>
      <c r="C173" s="19"/>
      <c r="D173" s="18"/>
      <c r="E173" s="29"/>
      <c r="F173" s="20"/>
      <c r="G173" s="46"/>
      <c r="H173" s="30"/>
      <c r="I173" s="31"/>
      <c r="J173" s="18"/>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row>
    <row r="174" spans="1:108" x14ac:dyDescent="0.3">
      <c r="A174" s="18"/>
      <c r="B174" s="28"/>
      <c r="C174" s="19"/>
      <c r="D174" s="18"/>
      <c r="E174" s="29"/>
      <c r="F174" s="20"/>
      <c r="G174" s="46"/>
      <c r="H174" s="30"/>
      <c r="I174" s="31"/>
      <c r="J174" s="18"/>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row>
    <row r="175" spans="1:108" x14ac:dyDescent="0.3">
      <c r="A175" s="18"/>
      <c r="B175" s="28"/>
      <c r="C175" s="19"/>
      <c r="D175" s="18"/>
      <c r="E175" s="29"/>
      <c r="F175" s="20"/>
      <c r="G175" s="46"/>
      <c r="H175" s="30"/>
      <c r="I175" s="31"/>
      <c r="J175" s="18"/>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row>
    <row r="176" spans="1:108" x14ac:dyDescent="0.3">
      <c r="A176" s="18"/>
      <c r="B176" s="28"/>
      <c r="C176" s="19"/>
      <c r="D176" s="18"/>
      <c r="E176" s="29"/>
      <c r="F176" s="20"/>
      <c r="G176" s="46"/>
      <c r="H176" s="30"/>
      <c r="I176" s="31"/>
      <c r="J176" s="18"/>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row>
    <row r="177" spans="1:108" x14ac:dyDescent="0.3">
      <c r="A177" s="18"/>
      <c r="B177" s="32"/>
      <c r="C177" s="19"/>
      <c r="D177" s="18"/>
      <c r="E177" s="29"/>
      <c r="F177" s="20"/>
      <c r="G177" s="46"/>
      <c r="H177" s="30"/>
      <c r="I177" s="31"/>
      <c r="J177" s="18"/>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row>
    <row r="178" spans="1:108" x14ac:dyDescent="0.3">
      <c r="A178" s="18"/>
      <c r="B178" s="32"/>
      <c r="C178" s="19"/>
      <c r="D178" s="18"/>
      <c r="E178" s="29"/>
      <c r="F178" s="20"/>
      <c r="G178" s="46"/>
      <c r="H178" s="30"/>
      <c r="I178" s="31"/>
      <c r="J178" s="18"/>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row>
    <row r="179" spans="1:108" x14ac:dyDescent="0.3">
      <c r="A179" s="18"/>
      <c r="B179" s="32"/>
      <c r="C179" s="19"/>
      <c r="D179" s="18"/>
      <c r="E179" s="29"/>
      <c r="F179" s="20"/>
      <c r="G179" s="46"/>
      <c r="H179" s="30"/>
      <c r="I179" s="31"/>
      <c r="J179" s="18"/>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row>
    <row r="180" spans="1:108" x14ac:dyDescent="0.3">
      <c r="A180" s="18"/>
      <c r="B180" s="32"/>
      <c r="C180" s="19"/>
      <c r="D180" s="18"/>
      <c r="E180" s="29"/>
      <c r="F180" s="20"/>
      <c r="G180" s="46"/>
      <c r="H180" s="30"/>
      <c r="I180" s="31"/>
      <c r="J180" s="18"/>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row>
    <row r="181" spans="1:108" x14ac:dyDescent="0.3">
      <c r="A181" s="18"/>
      <c r="B181" s="32"/>
      <c r="C181" s="19"/>
      <c r="D181" s="18"/>
      <c r="E181" s="29"/>
      <c r="F181" s="20"/>
      <c r="G181" s="46"/>
      <c r="H181" s="30"/>
      <c r="I181" s="31"/>
      <c r="J181" s="18"/>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row>
    <row r="182" spans="1:108" x14ac:dyDescent="0.3">
      <c r="A182" s="18"/>
      <c r="B182" s="32"/>
      <c r="C182" s="19"/>
      <c r="D182" s="18"/>
      <c r="E182" s="29"/>
      <c r="F182" s="20"/>
      <c r="G182" s="46"/>
      <c r="H182" s="30"/>
      <c r="I182" s="31"/>
      <c r="J182" s="18"/>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row>
    <row r="183" spans="1:108" x14ac:dyDescent="0.3">
      <c r="A183" s="18"/>
      <c r="B183" s="28"/>
      <c r="C183" s="19"/>
      <c r="D183" s="18"/>
      <c r="E183" s="29"/>
      <c r="F183" s="20"/>
      <c r="G183" s="46"/>
      <c r="H183" s="30"/>
      <c r="I183" s="31"/>
      <c r="J183" s="18"/>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row>
    <row r="184" spans="1:108" x14ac:dyDescent="0.3">
      <c r="A184" s="18"/>
      <c r="B184" s="28"/>
      <c r="C184" s="19"/>
      <c r="D184" s="18"/>
      <c r="E184" s="29"/>
      <c r="F184" s="20"/>
      <c r="G184" s="46"/>
      <c r="H184" s="30"/>
      <c r="I184" s="31"/>
      <c r="J184" s="18"/>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row>
    <row r="185" spans="1:108" x14ac:dyDescent="0.3">
      <c r="A185" s="18"/>
      <c r="B185" s="32"/>
      <c r="C185" s="19"/>
      <c r="D185" s="18"/>
      <c r="E185" s="29"/>
      <c r="F185" s="20"/>
      <c r="G185" s="46"/>
      <c r="H185" s="30"/>
      <c r="I185" s="31"/>
      <c r="J185" s="18"/>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row>
    <row r="186" spans="1:108" x14ac:dyDescent="0.3">
      <c r="A186" s="18"/>
      <c r="B186" s="32"/>
      <c r="C186" s="19"/>
      <c r="D186" s="18"/>
      <c r="E186" s="29"/>
      <c r="F186" s="20"/>
      <c r="G186" s="46"/>
      <c r="H186" s="30"/>
      <c r="I186" s="31"/>
      <c r="J186" s="18"/>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row>
    <row r="187" spans="1:108" x14ac:dyDescent="0.3">
      <c r="A187" s="18"/>
      <c r="B187" s="32"/>
      <c r="C187" s="19"/>
      <c r="D187" s="18"/>
      <c r="E187" s="29"/>
      <c r="F187" s="20"/>
      <c r="G187" s="46"/>
      <c r="H187" s="30"/>
      <c r="I187" s="31"/>
      <c r="J187" s="18"/>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row>
    <row r="188" spans="1:108" x14ac:dyDescent="0.3">
      <c r="A188" s="18"/>
      <c r="B188" s="32"/>
      <c r="C188" s="19"/>
      <c r="D188" s="18"/>
      <c r="E188" s="29"/>
      <c r="F188" s="20"/>
      <c r="G188" s="46"/>
      <c r="H188" s="30"/>
      <c r="I188" s="31"/>
      <c r="J188" s="18"/>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row>
    <row r="189" spans="1:108" x14ac:dyDescent="0.3">
      <c r="A189" s="18"/>
      <c r="B189" s="32"/>
      <c r="C189" s="19"/>
      <c r="D189" s="18"/>
      <c r="E189" s="29"/>
      <c r="F189" s="20"/>
      <c r="G189" s="46"/>
      <c r="H189" s="30"/>
      <c r="I189" s="31"/>
      <c r="J189" s="18"/>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row>
    <row r="190" spans="1:108" x14ac:dyDescent="0.3">
      <c r="A190" s="18"/>
      <c r="B190" s="32"/>
      <c r="C190" s="19"/>
      <c r="D190" s="18"/>
      <c r="E190" s="29"/>
      <c r="F190" s="20"/>
      <c r="G190" s="46"/>
      <c r="H190" s="30"/>
      <c r="I190" s="31"/>
      <c r="J190" s="18"/>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row>
    <row r="191" spans="1:108" x14ac:dyDescent="0.3">
      <c r="A191" s="18"/>
      <c r="B191" s="28"/>
      <c r="C191" s="19"/>
      <c r="D191" s="18"/>
      <c r="E191" s="29"/>
      <c r="F191" s="20"/>
      <c r="G191" s="46"/>
      <c r="H191" s="30"/>
      <c r="I191" s="31"/>
      <c r="J191" s="18"/>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row>
    <row r="192" spans="1:108" x14ac:dyDescent="0.3">
      <c r="A192" s="18"/>
      <c r="B192" s="28"/>
      <c r="C192" s="19"/>
      <c r="D192" s="18"/>
      <c r="E192" s="29"/>
      <c r="F192" s="20"/>
      <c r="G192" s="46"/>
      <c r="H192" s="30"/>
      <c r="I192" s="31"/>
      <c r="J192" s="18"/>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row>
    <row r="193" spans="1:108" x14ac:dyDescent="0.3">
      <c r="A193" s="18"/>
      <c r="B193" s="28"/>
      <c r="C193" s="19"/>
      <c r="D193" s="18"/>
      <c r="E193" s="29"/>
      <c r="F193" s="20"/>
      <c r="G193" s="46"/>
      <c r="H193" s="30"/>
      <c r="I193" s="31"/>
      <c r="J193" s="18"/>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row>
    <row r="194" spans="1:108" x14ac:dyDescent="0.3">
      <c r="A194" s="18"/>
      <c r="B194" s="28"/>
      <c r="C194" s="19"/>
      <c r="D194" s="18"/>
      <c r="E194" s="29"/>
      <c r="F194" s="20"/>
      <c r="G194" s="46"/>
      <c r="H194" s="30"/>
      <c r="I194" s="31"/>
      <c r="J194" s="18"/>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row>
    <row r="195" spans="1:108" x14ac:dyDescent="0.3">
      <c r="A195" s="18"/>
      <c r="B195" s="28"/>
      <c r="C195" s="19"/>
      <c r="D195" s="18"/>
      <c r="E195" s="29"/>
      <c r="F195" s="20"/>
      <c r="G195" s="46"/>
      <c r="H195" s="30"/>
      <c r="I195" s="31"/>
      <c r="J195" s="18"/>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row>
    <row r="196" spans="1:108" x14ac:dyDescent="0.3">
      <c r="A196" s="18"/>
      <c r="B196" s="28"/>
      <c r="C196" s="19"/>
      <c r="D196" s="18"/>
      <c r="E196" s="29"/>
      <c r="F196" s="20"/>
      <c r="G196" s="46"/>
      <c r="H196" s="18"/>
      <c r="I196" s="31"/>
      <c r="J196" s="18"/>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row>
    <row r="197" spans="1:108" x14ac:dyDescent="0.3">
      <c r="A197" s="18"/>
      <c r="B197" s="28"/>
      <c r="C197" s="19"/>
      <c r="D197" s="18"/>
      <c r="E197" s="29"/>
      <c r="F197" s="20"/>
      <c r="G197" s="46"/>
      <c r="H197" s="30"/>
      <c r="I197" s="31"/>
      <c r="J197" s="18"/>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row>
    <row r="198" spans="1:108" x14ac:dyDescent="0.3">
      <c r="A198" s="18"/>
      <c r="B198" s="28"/>
      <c r="C198" s="19"/>
      <c r="D198" s="18"/>
      <c r="E198" s="29"/>
      <c r="F198" s="20"/>
      <c r="G198" s="46"/>
      <c r="H198" s="18"/>
      <c r="I198" s="31"/>
      <c r="J198" s="18"/>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row>
    <row r="199" spans="1:108" x14ac:dyDescent="0.3">
      <c r="A199" s="18"/>
      <c r="B199" s="32"/>
      <c r="C199" s="19"/>
      <c r="D199" s="18"/>
      <c r="E199" s="29"/>
      <c r="F199" s="20"/>
      <c r="G199" s="46"/>
      <c r="H199" s="30"/>
      <c r="I199" s="31"/>
      <c r="J199" s="18"/>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row>
    <row r="200" spans="1:108" x14ac:dyDescent="0.3">
      <c r="A200" s="18"/>
      <c r="B200" s="28"/>
      <c r="C200" s="19"/>
      <c r="D200" s="18"/>
      <c r="E200" s="29"/>
      <c r="F200" s="20"/>
      <c r="G200" s="46"/>
      <c r="H200" s="18"/>
      <c r="I200" s="31"/>
      <c r="J200" s="18"/>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row>
    <row r="201" spans="1:108" x14ac:dyDescent="0.3">
      <c r="A201" s="18"/>
      <c r="B201" s="28"/>
      <c r="C201" s="19"/>
      <c r="D201" s="18"/>
      <c r="E201" s="29"/>
      <c r="F201" s="20"/>
      <c r="G201" s="46"/>
      <c r="H201" s="30"/>
      <c r="I201" s="31"/>
      <c r="J201" s="18"/>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row>
    <row r="202" spans="1:108" x14ac:dyDescent="0.3">
      <c r="A202" s="18"/>
      <c r="B202" s="28"/>
      <c r="C202" s="19"/>
      <c r="D202" s="18"/>
      <c r="E202" s="29"/>
      <c r="F202" s="20"/>
      <c r="G202" s="46"/>
      <c r="H202" s="30"/>
      <c r="I202" s="31"/>
      <c r="J202" s="18"/>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row>
    <row r="203" spans="1:108" x14ac:dyDescent="0.3">
      <c r="A203" s="18"/>
      <c r="B203" s="28"/>
      <c r="C203" s="19"/>
      <c r="D203" s="18"/>
      <c r="E203" s="29"/>
      <c r="F203" s="20"/>
      <c r="G203" s="46"/>
      <c r="H203" s="30"/>
      <c r="I203" s="31"/>
      <c r="J203" s="18"/>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row>
    <row r="204" spans="1:108" x14ac:dyDescent="0.3">
      <c r="A204" s="18"/>
      <c r="B204" s="28"/>
      <c r="C204" s="19"/>
      <c r="D204" s="18"/>
      <c r="E204" s="29"/>
      <c r="F204" s="20"/>
      <c r="G204" s="46"/>
      <c r="H204" s="30"/>
      <c r="I204" s="31"/>
      <c r="J204" s="18"/>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row>
    <row r="205" spans="1:108" x14ac:dyDescent="0.3">
      <c r="A205" s="18"/>
      <c r="B205" s="28"/>
      <c r="C205" s="19"/>
      <c r="D205" s="18"/>
      <c r="E205" s="29"/>
      <c r="F205" s="20"/>
      <c r="G205" s="46"/>
      <c r="H205" s="18"/>
      <c r="I205" s="31"/>
      <c r="J205" s="18"/>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row>
    <row r="206" spans="1:108" x14ac:dyDescent="0.3">
      <c r="A206" s="18"/>
      <c r="B206" s="28"/>
      <c r="C206" s="19"/>
      <c r="D206" s="18"/>
      <c r="E206" s="29"/>
      <c r="F206" s="20"/>
      <c r="G206" s="46"/>
      <c r="H206" s="30"/>
      <c r="I206" s="31"/>
      <c r="J206" s="18"/>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row>
    <row r="207" spans="1:108" x14ac:dyDescent="0.3">
      <c r="A207" s="18"/>
      <c r="B207" s="32"/>
      <c r="C207" s="19"/>
      <c r="D207" s="18"/>
      <c r="E207" s="29"/>
      <c r="F207" s="20"/>
      <c r="G207" s="46"/>
      <c r="H207" s="30"/>
      <c r="I207" s="31"/>
      <c r="J207" s="18"/>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row>
    <row r="208" spans="1:108" x14ac:dyDescent="0.3">
      <c r="A208" s="18"/>
      <c r="B208" s="28"/>
      <c r="C208" s="19"/>
      <c r="D208" s="18"/>
      <c r="E208" s="29"/>
      <c r="F208" s="20"/>
      <c r="G208" s="46"/>
      <c r="H208" s="18"/>
      <c r="I208" s="31"/>
      <c r="J208" s="18"/>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row>
    <row r="209" spans="1:108" x14ac:dyDescent="0.3">
      <c r="A209" s="18"/>
      <c r="B209" s="32"/>
      <c r="C209" s="19"/>
      <c r="D209" s="18"/>
      <c r="E209" s="29"/>
      <c r="F209" s="20"/>
      <c r="G209" s="46"/>
      <c r="H209" s="30"/>
      <c r="I209" s="31"/>
      <c r="J209" s="18"/>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row>
    <row r="210" spans="1:108" x14ac:dyDescent="0.3">
      <c r="A210" s="18"/>
      <c r="B210" s="28"/>
      <c r="C210" s="19"/>
      <c r="D210" s="18"/>
      <c r="E210" s="29"/>
      <c r="F210" s="20"/>
      <c r="G210" s="46"/>
      <c r="H210" s="30"/>
      <c r="I210" s="31"/>
      <c r="J210" s="18"/>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row>
    <row r="211" spans="1:108" x14ac:dyDescent="0.3">
      <c r="A211" s="18"/>
      <c r="B211" s="32"/>
      <c r="C211" s="19"/>
      <c r="D211" s="18"/>
      <c r="E211" s="29"/>
      <c r="F211" s="20"/>
      <c r="G211" s="46"/>
      <c r="H211" s="30"/>
      <c r="I211" s="31"/>
      <c r="J211" s="18"/>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row>
    <row r="212" spans="1:108" x14ac:dyDescent="0.3">
      <c r="A212" s="18"/>
      <c r="B212" s="28"/>
      <c r="C212" s="19"/>
      <c r="D212" s="18"/>
      <c r="E212" s="29"/>
      <c r="F212" s="20"/>
      <c r="G212" s="46"/>
      <c r="H212" s="30"/>
      <c r="I212" s="31"/>
      <c r="J212" s="18"/>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row>
    <row r="213" spans="1:108" x14ac:dyDescent="0.3">
      <c r="A213" s="18"/>
      <c r="B213" s="32"/>
      <c r="C213" s="19"/>
      <c r="D213" s="18"/>
      <c r="E213" s="29"/>
      <c r="F213" s="20"/>
      <c r="G213" s="46"/>
      <c r="H213" s="30"/>
      <c r="I213" s="31"/>
      <c r="J213" s="18"/>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row>
    <row r="214" spans="1:108" x14ac:dyDescent="0.3">
      <c r="A214" s="18"/>
      <c r="B214" s="28"/>
      <c r="C214" s="19"/>
      <c r="D214" s="18"/>
      <c r="E214" s="29"/>
      <c r="F214" s="20"/>
      <c r="G214" s="46"/>
      <c r="H214" s="18"/>
      <c r="I214" s="31"/>
      <c r="J214" s="18"/>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row>
    <row r="215" spans="1:108" x14ac:dyDescent="0.3">
      <c r="A215" s="18"/>
      <c r="B215" s="28"/>
      <c r="C215" s="19"/>
      <c r="D215" s="18"/>
      <c r="E215" s="29"/>
      <c r="F215" s="20"/>
      <c r="G215" s="46"/>
      <c r="H215" s="30"/>
      <c r="I215" s="31"/>
      <c r="J215" s="18"/>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row>
    <row r="216" spans="1:108" x14ac:dyDescent="0.3">
      <c r="A216" s="18"/>
      <c r="B216" s="28"/>
      <c r="C216" s="19"/>
      <c r="D216" s="18"/>
      <c r="E216" s="29"/>
      <c r="F216" s="20"/>
      <c r="G216" s="46"/>
      <c r="H216" s="30"/>
      <c r="I216" s="31"/>
      <c r="J216" s="18"/>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row>
    <row r="217" spans="1:108" x14ac:dyDescent="0.3">
      <c r="A217" s="18"/>
      <c r="B217" s="28"/>
      <c r="C217" s="19"/>
      <c r="D217" s="18"/>
      <c r="E217" s="29"/>
      <c r="F217" s="20"/>
      <c r="G217" s="46"/>
      <c r="H217" s="30"/>
      <c r="I217" s="31"/>
      <c r="J217" s="18"/>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row>
    <row r="218" spans="1:108" x14ac:dyDescent="0.3">
      <c r="A218" s="18"/>
      <c r="B218" s="28"/>
      <c r="C218" s="19"/>
      <c r="D218" s="18"/>
      <c r="E218" s="29"/>
      <c r="F218" s="20"/>
      <c r="G218" s="46"/>
      <c r="H218" s="30"/>
      <c r="I218" s="31"/>
      <c r="J218" s="18"/>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row>
    <row r="219" spans="1:108" x14ac:dyDescent="0.3">
      <c r="A219" s="18"/>
      <c r="B219" s="28"/>
      <c r="C219" s="19"/>
      <c r="D219" s="18"/>
      <c r="E219" s="29"/>
      <c r="F219" s="20"/>
      <c r="G219" s="46"/>
      <c r="H219" s="30"/>
      <c r="I219" s="31"/>
      <c r="J219" s="18"/>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19"/>
      <c r="DD219" s="19"/>
    </row>
    <row r="220" spans="1:108" x14ac:dyDescent="0.3">
      <c r="A220" s="18"/>
      <c r="B220" s="28"/>
      <c r="C220" s="19"/>
      <c r="D220" s="18"/>
      <c r="E220" s="29"/>
      <c r="F220" s="20"/>
      <c r="G220" s="46"/>
      <c r="H220" s="30"/>
      <c r="I220" s="31"/>
      <c r="J220" s="18"/>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row>
    <row r="221" spans="1:108" x14ac:dyDescent="0.3">
      <c r="A221" s="18"/>
      <c r="B221" s="28"/>
      <c r="C221" s="19"/>
      <c r="D221" s="18"/>
      <c r="E221" s="29"/>
      <c r="F221" s="20"/>
      <c r="G221" s="46"/>
      <c r="H221" s="30"/>
      <c r="I221" s="31"/>
      <c r="J221" s="18"/>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row>
    <row r="222" spans="1:108" x14ac:dyDescent="0.3">
      <c r="A222" s="18"/>
      <c r="B222" s="32"/>
      <c r="C222" s="19"/>
      <c r="D222" s="18"/>
      <c r="E222" s="29"/>
      <c r="F222" s="20"/>
      <c r="G222" s="46"/>
      <c r="H222" s="30"/>
      <c r="I222" s="31"/>
      <c r="J222" s="18"/>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row>
    <row r="223" spans="1:108" x14ac:dyDescent="0.3">
      <c r="A223" s="18"/>
      <c r="B223" s="32"/>
      <c r="C223" s="19"/>
      <c r="D223" s="18"/>
      <c r="E223" s="29"/>
      <c r="F223" s="20"/>
      <c r="G223" s="46"/>
      <c r="H223" s="30"/>
      <c r="I223" s="31"/>
      <c r="J223" s="18"/>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row>
    <row r="224" spans="1:108" x14ac:dyDescent="0.3">
      <c r="A224" s="18"/>
      <c r="B224" s="28"/>
      <c r="C224" s="19"/>
      <c r="D224" s="18"/>
      <c r="E224" s="29"/>
      <c r="F224" s="20"/>
      <c r="G224" s="46"/>
      <c r="H224" s="30"/>
      <c r="I224" s="31"/>
      <c r="J224" s="18"/>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row>
    <row r="225" spans="1:108" x14ac:dyDescent="0.3">
      <c r="A225" s="18"/>
      <c r="B225" s="28"/>
      <c r="C225" s="19"/>
      <c r="D225" s="18"/>
      <c r="E225" s="29"/>
      <c r="F225" s="20"/>
      <c r="G225" s="46"/>
      <c r="H225" s="30"/>
      <c r="I225" s="31"/>
      <c r="J225" s="18"/>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row>
    <row r="226" spans="1:108" x14ac:dyDescent="0.3">
      <c r="A226" s="18"/>
      <c r="B226" s="28"/>
      <c r="C226" s="19"/>
      <c r="D226" s="18"/>
      <c r="E226" s="29"/>
      <c r="F226" s="20"/>
      <c r="G226" s="46"/>
      <c r="H226" s="30"/>
      <c r="I226" s="31"/>
      <c r="J226" s="18"/>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row>
    <row r="227" spans="1:108" x14ac:dyDescent="0.3">
      <c r="A227" s="18"/>
      <c r="B227" s="28"/>
      <c r="C227" s="19"/>
      <c r="D227" s="18"/>
      <c r="E227" s="29"/>
      <c r="F227" s="20"/>
      <c r="G227" s="46"/>
      <c r="H227" s="30"/>
      <c r="I227" s="31"/>
      <c r="J227" s="18"/>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row>
    <row r="228" spans="1:108" x14ac:dyDescent="0.3">
      <c r="A228" s="18"/>
      <c r="B228" s="28"/>
      <c r="C228" s="19"/>
      <c r="D228" s="18"/>
      <c r="E228" s="29"/>
      <c r="F228" s="20"/>
      <c r="G228" s="46"/>
      <c r="H228" s="30"/>
      <c r="I228" s="31"/>
      <c r="J228" s="18"/>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row>
    <row r="229" spans="1:108" x14ac:dyDescent="0.3">
      <c r="A229" s="18"/>
      <c r="B229" s="32"/>
      <c r="C229" s="25"/>
      <c r="D229" s="18"/>
      <c r="E229" s="29"/>
      <c r="F229" s="20"/>
      <c r="G229" s="46"/>
      <c r="H229" s="30"/>
      <c r="I229" s="31"/>
      <c r="J229" s="18"/>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row>
    <row r="230" spans="1:108" x14ac:dyDescent="0.3">
      <c r="A230" s="18"/>
      <c r="B230" s="28"/>
      <c r="C230" s="19"/>
      <c r="D230" s="18"/>
      <c r="E230" s="29"/>
      <c r="F230" s="20"/>
      <c r="G230" s="46"/>
      <c r="H230" s="30"/>
      <c r="I230" s="31"/>
      <c r="J230" s="18"/>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row>
    <row r="231" spans="1:108" x14ac:dyDescent="0.3">
      <c r="A231" s="18"/>
      <c r="B231" s="28"/>
      <c r="C231" s="19"/>
      <c r="D231" s="18"/>
      <c r="E231" s="29"/>
      <c r="F231" s="20"/>
      <c r="G231" s="46"/>
      <c r="H231" s="30"/>
      <c r="I231" s="31"/>
      <c r="J231" s="18"/>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row>
    <row r="232" spans="1:108" x14ac:dyDescent="0.3">
      <c r="A232" s="18"/>
      <c r="B232" s="28"/>
      <c r="C232" s="19"/>
      <c r="D232" s="18"/>
      <c r="E232" s="29"/>
      <c r="F232" s="20"/>
      <c r="G232" s="46"/>
      <c r="H232" s="30"/>
      <c r="I232" s="31"/>
      <c r="J232" s="18"/>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row>
    <row r="233" spans="1:108" x14ac:dyDescent="0.3">
      <c r="A233" s="18"/>
      <c r="B233" s="28"/>
      <c r="C233" s="19"/>
      <c r="D233" s="18"/>
      <c r="E233" s="29"/>
      <c r="F233" s="20"/>
      <c r="G233" s="46"/>
      <c r="H233" s="30"/>
      <c r="I233" s="31"/>
      <c r="J233" s="18"/>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row>
    <row r="234" spans="1:108" x14ac:dyDescent="0.3">
      <c r="A234" s="18"/>
      <c r="B234" s="28"/>
      <c r="C234" s="19"/>
      <c r="D234" s="18"/>
      <c r="E234" s="29"/>
      <c r="F234" s="20"/>
      <c r="G234" s="46"/>
      <c r="H234" s="30"/>
      <c r="I234" s="31"/>
      <c r="J234" s="18"/>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row>
    <row r="235" spans="1:108" x14ac:dyDescent="0.3">
      <c r="A235" s="18"/>
      <c r="B235" s="28"/>
      <c r="C235" s="19"/>
      <c r="D235" s="18"/>
      <c r="E235" s="29"/>
      <c r="F235" s="20"/>
      <c r="G235" s="46"/>
      <c r="H235" s="30"/>
      <c r="I235" s="31"/>
      <c r="J235" s="18"/>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row>
    <row r="236" spans="1:108" x14ac:dyDescent="0.3">
      <c r="A236" s="18"/>
      <c r="B236" s="28"/>
      <c r="C236" s="19"/>
      <c r="D236" s="18"/>
      <c r="E236" s="29"/>
      <c r="F236" s="20"/>
      <c r="G236" s="46"/>
      <c r="H236" s="30"/>
      <c r="I236" s="31"/>
      <c r="J236" s="18"/>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row>
    <row r="237" spans="1:108" x14ac:dyDescent="0.3">
      <c r="A237" s="18"/>
      <c r="B237" s="28"/>
      <c r="C237" s="19"/>
      <c r="D237" s="18"/>
      <c r="E237" s="29"/>
      <c r="F237" s="20"/>
      <c r="G237" s="46"/>
      <c r="H237" s="30"/>
      <c r="I237" s="31"/>
      <c r="J237" s="18"/>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row>
    <row r="238" spans="1:108" x14ac:dyDescent="0.3">
      <c r="A238" s="18"/>
      <c r="B238" s="32"/>
      <c r="C238" s="19"/>
      <c r="D238" s="18"/>
      <c r="E238" s="29"/>
      <c r="F238" s="20"/>
      <c r="G238" s="46"/>
      <c r="H238" s="30"/>
      <c r="I238" s="31"/>
      <c r="J238" s="18"/>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row>
    <row r="239" spans="1:108" x14ac:dyDescent="0.3">
      <c r="A239" s="18"/>
      <c r="B239" s="32"/>
      <c r="C239" s="19"/>
      <c r="D239" s="18"/>
      <c r="E239" s="29"/>
      <c r="F239" s="20"/>
      <c r="G239" s="46"/>
      <c r="H239" s="30"/>
      <c r="I239" s="31"/>
      <c r="J239" s="18"/>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row>
    <row r="240" spans="1:108" x14ac:dyDescent="0.3">
      <c r="A240" s="18"/>
      <c r="B240" s="28"/>
      <c r="C240" s="19"/>
      <c r="D240" s="18"/>
      <c r="E240" s="29"/>
      <c r="F240" s="20"/>
      <c r="G240" s="46"/>
      <c r="H240" s="18"/>
      <c r="I240" s="31"/>
      <c r="J240" s="18"/>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row>
    <row r="241" spans="1:108" x14ac:dyDescent="0.3">
      <c r="A241" s="18"/>
      <c r="B241" s="32"/>
      <c r="C241" s="19"/>
      <c r="D241" s="18"/>
      <c r="E241" s="29"/>
      <c r="F241" s="20"/>
      <c r="G241" s="46"/>
      <c r="H241" s="30"/>
      <c r="I241" s="31"/>
      <c r="J241" s="18"/>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row>
    <row r="242" spans="1:108" x14ac:dyDescent="0.3">
      <c r="A242" s="18"/>
      <c r="B242" s="32"/>
      <c r="C242" s="19"/>
      <c r="D242" s="18"/>
      <c r="E242" s="29"/>
      <c r="F242" s="20"/>
      <c r="G242" s="46"/>
      <c r="H242" s="30"/>
      <c r="I242" s="31"/>
      <c r="J242" s="18"/>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row>
    <row r="243" spans="1:108" x14ac:dyDescent="0.3">
      <c r="A243" s="18"/>
      <c r="B243" s="28"/>
      <c r="C243" s="19"/>
      <c r="D243" s="18"/>
      <c r="E243" s="29"/>
      <c r="F243" s="20"/>
      <c r="G243" s="46"/>
      <c r="H243" s="30"/>
      <c r="I243" s="31"/>
      <c r="J243" s="18"/>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row>
    <row r="244" spans="1:108" x14ac:dyDescent="0.3">
      <c r="A244" s="18"/>
      <c r="B244" s="32"/>
      <c r="C244" s="19"/>
      <c r="D244" s="18"/>
      <c r="E244" s="29"/>
      <c r="F244" s="20"/>
      <c r="G244" s="46"/>
      <c r="H244" s="30"/>
      <c r="I244" s="31"/>
      <c r="J244" s="18"/>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row>
    <row r="245" spans="1:108" x14ac:dyDescent="0.3">
      <c r="A245" s="18"/>
      <c r="B245" s="32"/>
      <c r="C245" s="19"/>
      <c r="D245" s="18"/>
      <c r="E245" s="29"/>
      <c r="F245" s="20"/>
      <c r="G245" s="46"/>
      <c r="H245" s="30"/>
      <c r="I245" s="31"/>
      <c r="J245" s="18"/>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row>
    <row r="246" spans="1:108" x14ac:dyDescent="0.3">
      <c r="A246" s="18"/>
      <c r="B246" s="32"/>
      <c r="C246" s="19"/>
      <c r="D246" s="18"/>
      <c r="E246" s="29"/>
      <c r="F246" s="20"/>
      <c r="G246" s="46"/>
      <c r="H246" s="30"/>
      <c r="I246" s="31"/>
      <c r="J246" s="18"/>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row>
    <row r="247" spans="1:108" x14ac:dyDescent="0.3">
      <c r="A247" s="18"/>
      <c r="B247" s="32"/>
      <c r="C247" s="19"/>
      <c r="D247" s="18"/>
      <c r="E247" s="29"/>
      <c r="F247" s="20"/>
      <c r="G247" s="46"/>
      <c r="H247" s="30"/>
      <c r="I247" s="31"/>
      <c r="J247" s="18"/>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row>
    <row r="248" spans="1:108" x14ac:dyDescent="0.3">
      <c r="A248" s="18"/>
      <c r="B248" s="28"/>
      <c r="C248" s="19"/>
      <c r="D248" s="18"/>
      <c r="E248" s="29"/>
      <c r="F248" s="20"/>
      <c r="G248" s="46"/>
      <c r="H248" s="30"/>
      <c r="I248" s="31"/>
      <c r="J248" s="18"/>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row>
    <row r="249" spans="1:108" x14ac:dyDescent="0.3">
      <c r="A249" s="18"/>
      <c r="B249" s="32"/>
      <c r="C249" s="19"/>
      <c r="D249" s="18"/>
      <c r="E249" s="29"/>
      <c r="F249" s="20"/>
      <c r="G249" s="46"/>
      <c r="H249" s="30"/>
      <c r="I249" s="31"/>
      <c r="J249" s="18"/>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row>
    <row r="250" spans="1:108" x14ac:dyDescent="0.3">
      <c r="A250" s="18"/>
      <c r="B250" s="32"/>
      <c r="C250" s="19"/>
      <c r="D250" s="18"/>
      <c r="E250" s="29"/>
      <c r="F250" s="20"/>
      <c r="G250" s="46"/>
      <c r="H250" s="30"/>
      <c r="I250" s="31"/>
      <c r="J250" s="18"/>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row>
    <row r="251" spans="1:108" x14ac:dyDescent="0.3">
      <c r="A251" s="18"/>
      <c r="B251" s="32"/>
      <c r="C251" s="19"/>
      <c r="D251" s="18"/>
      <c r="E251" s="29"/>
      <c r="F251" s="20"/>
      <c r="G251" s="46"/>
      <c r="H251" s="30"/>
      <c r="I251" s="31"/>
      <c r="J251" s="18"/>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row>
    <row r="252" spans="1:108" x14ac:dyDescent="0.3">
      <c r="A252" s="18"/>
      <c r="B252" s="32"/>
      <c r="C252" s="19"/>
      <c r="D252" s="18"/>
      <c r="E252" s="29"/>
      <c r="F252" s="20"/>
      <c r="G252" s="46"/>
      <c r="H252" s="30"/>
      <c r="I252" s="31"/>
      <c r="J252" s="18"/>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row>
    <row r="253" spans="1:108" x14ac:dyDescent="0.3">
      <c r="A253" s="18"/>
      <c r="B253" s="28"/>
      <c r="C253" s="19"/>
      <c r="D253" s="18"/>
      <c r="E253" s="29"/>
      <c r="F253" s="20"/>
      <c r="G253" s="46"/>
      <c r="H253" s="30"/>
      <c r="I253" s="31"/>
      <c r="J253" s="18"/>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row>
    <row r="254" spans="1:108" x14ac:dyDescent="0.3">
      <c r="A254" s="18"/>
      <c r="B254" s="32"/>
      <c r="C254" s="19"/>
      <c r="D254" s="18"/>
      <c r="E254" s="29"/>
      <c r="F254" s="20"/>
      <c r="G254" s="46"/>
      <c r="H254" s="30"/>
      <c r="I254" s="31"/>
      <c r="J254" s="18"/>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c r="CY254" s="19"/>
      <c r="CZ254" s="19"/>
      <c r="DA254" s="19"/>
      <c r="DB254" s="19"/>
      <c r="DC254" s="19"/>
      <c r="DD254" s="19"/>
    </row>
    <row r="255" spans="1:108" x14ac:dyDescent="0.3">
      <c r="A255" s="18"/>
      <c r="B255" s="32"/>
      <c r="C255" s="19"/>
      <c r="D255" s="18"/>
      <c r="E255" s="29"/>
      <c r="F255" s="20"/>
      <c r="G255" s="46"/>
      <c r="H255" s="30"/>
      <c r="I255" s="31"/>
      <c r="J255" s="18"/>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c r="CY255" s="19"/>
      <c r="CZ255" s="19"/>
      <c r="DA255" s="19"/>
      <c r="DB255" s="19"/>
      <c r="DC255" s="19"/>
      <c r="DD255" s="19"/>
    </row>
    <row r="256" spans="1:108" x14ac:dyDescent="0.3">
      <c r="A256" s="18"/>
      <c r="B256" s="32"/>
      <c r="C256" s="19"/>
      <c r="D256" s="18"/>
      <c r="E256" s="29"/>
      <c r="F256" s="20"/>
      <c r="G256" s="46"/>
      <c r="H256" s="30"/>
      <c r="I256" s="31"/>
      <c r="J256" s="18"/>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row>
    <row r="257" spans="1:108" x14ac:dyDescent="0.3">
      <c r="A257" s="18"/>
      <c r="B257" s="28"/>
      <c r="C257" s="19"/>
      <c r="D257" s="18"/>
      <c r="E257" s="29"/>
      <c r="F257" s="20"/>
      <c r="G257" s="46"/>
      <c r="H257" s="30"/>
      <c r="I257" s="31"/>
      <c r="J257" s="18"/>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c r="CY257" s="19"/>
      <c r="CZ257" s="19"/>
      <c r="DA257" s="19"/>
      <c r="DB257" s="19"/>
      <c r="DC257" s="19"/>
      <c r="DD257" s="19"/>
    </row>
    <row r="258" spans="1:108" x14ac:dyDescent="0.3">
      <c r="A258" s="18"/>
      <c r="B258" s="28"/>
      <c r="C258" s="19"/>
      <c r="D258" s="18"/>
      <c r="E258" s="29"/>
      <c r="F258" s="20"/>
      <c r="G258" s="46"/>
      <c r="H258" s="30"/>
      <c r="I258" s="31"/>
      <c r="J258" s="18"/>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c r="CW258" s="19"/>
      <c r="CX258" s="19"/>
      <c r="CY258" s="19"/>
      <c r="CZ258" s="19"/>
      <c r="DA258" s="19"/>
      <c r="DB258" s="19"/>
      <c r="DC258" s="19"/>
      <c r="DD258" s="19"/>
    </row>
    <row r="259" spans="1:108" x14ac:dyDescent="0.3">
      <c r="A259" s="18"/>
      <c r="B259" s="28"/>
      <c r="C259" s="19"/>
      <c r="D259" s="18"/>
      <c r="E259" s="29"/>
      <c r="F259" s="20"/>
      <c r="G259" s="46"/>
      <c r="H259" s="18"/>
      <c r="I259" s="31"/>
      <c r="J259" s="18"/>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c r="CW259" s="19"/>
      <c r="CX259" s="19"/>
      <c r="CY259" s="19"/>
      <c r="CZ259" s="19"/>
      <c r="DA259" s="19"/>
      <c r="DB259" s="19"/>
      <c r="DC259" s="19"/>
      <c r="DD259" s="19"/>
    </row>
    <row r="260" spans="1:108" x14ac:dyDescent="0.3">
      <c r="A260" s="18"/>
      <c r="B260" s="32"/>
      <c r="C260" s="19"/>
      <c r="D260" s="18"/>
      <c r="E260" s="29"/>
      <c r="F260" s="20"/>
      <c r="G260" s="46"/>
      <c r="H260" s="30"/>
      <c r="I260" s="31"/>
      <c r="J260" s="18"/>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row>
    <row r="261" spans="1:108" x14ac:dyDescent="0.3">
      <c r="A261" s="18"/>
      <c r="B261" s="28"/>
      <c r="C261" s="19"/>
      <c r="D261" s="18"/>
      <c r="E261" s="29"/>
      <c r="F261" s="20"/>
      <c r="G261" s="46"/>
      <c r="H261" s="18"/>
      <c r="I261" s="31"/>
      <c r="J261" s="18"/>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row>
    <row r="262" spans="1:108" x14ac:dyDescent="0.3">
      <c r="A262" s="18"/>
      <c r="B262" s="32"/>
      <c r="C262" s="19"/>
      <c r="D262" s="18"/>
      <c r="E262" s="29"/>
      <c r="F262" s="20"/>
      <c r="G262" s="46"/>
      <c r="H262" s="30"/>
      <c r="I262" s="31"/>
      <c r="J262" s="18"/>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c r="CW262" s="19"/>
      <c r="CX262" s="19"/>
      <c r="CY262" s="19"/>
      <c r="CZ262" s="19"/>
      <c r="DA262" s="19"/>
      <c r="DB262" s="19"/>
      <c r="DC262" s="19"/>
      <c r="DD262" s="19"/>
    </row>
    <row r="263" spans="1:108" x14ac:dyDescent="0.3">
      <c r="A263" s="18"/>
      <c r="B263" s="32"/>
      <c r="C263" s="19"/>
      <c r="D263" s="18"/>
      <c r="E263" s="29"/>
      <c r="F263" s="20"/>
      <c r="G263" s="46"/>
      <c r="H263" s="30"/>
      <c r="I263" s="31"/>
      <c r="J263" s="18"/>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c r="CW263" s="19"/>
      <c r="CX263" s="19"/>
      <c r="CY263" s="19"/>
      <c r="CZ263" s="19"/>
      <c r="DA263" s="19"/>
      <c r="DB263" s="19"/>
      <c r="DC263" s="19"/>
      <c r="DD263" s="19"/>
    </row>
    <row r="264" spans="1:108" x14ac:dyDescent="0.3">
      <c r="A264" s="18"/>
      <c r="B264" s="32"/>
      <c r="C264" s="19"/>
      <c r="D264" s="18"/>
      <c r="E264" s="29"/>
      <c r="F264" s="20"/>
      <c r="G264" s="46"/>
      <c r="H264" s="18"/>
      <c r="I264" s="31"/>
      <c r="J264" s="18"/>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row>
    <row r="265" spans="1:108" x14ac:dyDescent="0.3">
      <c r="A265" s="18"/>
      <c r="B265" s="28"/>
      <c r="C265" s="19"/>
      <c r="D265" s="18"/>
      <c r="E265" s="29"/>
      <c r="F265" s="20"/>
      <c r="G265" s="46"/>
      <c r="H265" s="30"/>
      <c r="I265" s="31"/>
      <c r="J265" s="18"/>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c r="CY265" s="19"/>
      <c r="CZ265" s="19"/>
      <c r="DA265" s="19"/>
      <c r="DB265" s="19"/>
      <c r="DC265" s="19"/>
      <c r="DD265" s="19"/>
    </row>
    <row r="266" spans="1:108" x14ac:dyDescent="0.3">
      <c r="A266" s="18"/>
      <c r="B266" s="32"/>
      <c r="C266" s="19"/>
      <c r="D266" s="18"/>
      <c r="E266" s="29"/>
      <c r="F266" s="20"/>
      <c r="G266" s="46"/>
      <c r="H266" s="18"/>
      <c r="I266" s="31"/>
      <c r="J266" s="18"/>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c r="CW266" s="19"/>
      <c r="CX266" s="19"/>
      <c r="CY266" s="19"/>
      <c r="CZ266" s="19"/>
      <c r="DA266" s="19"/>
      <c r="DB266" s="19"/>
      <c r="DC266" s="19"/>
      <c r="DD266" s="19"/>
    </row>
    <row r="267" spans="1:108" x14ac:dyDescent="0.3">
      <c r="A267" s="18"/>
      <c r="B267" s="32"/>
      <c r="C267" s="19"/>
      <c r="D267" s="18"/>
      <c r="E267" s="29"/>
      <c r="F267" s="20"/>
      <c r="G267" s="46"/>
      <c r="H267" s="30"/>
      <c r="I267" s="31"/>
      <c r="J267" s="18"/>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c r="CW267" s="19"/>
      <c r="CX267" s="19"/>
      <c r="CY267" s="19"/>
      <c r="CZ267" s="19"/>
      <c r="DA267" s="19"/>
      <c r="DB267" s="19"/>
      <c r="DC267" s="19"/>
      <c r="DD267" s="19"/>
    </row>
    <row r="268" spans="1:108" x14ac:dyDescent="0.3">
      <c r="A268" s="18"/>
      <c r="B268" s="32"/>
      <c r="C268" s="19"/>
      <c r="D268" s="18"/>
      <c r="E268" s="29"/>
      <c r="F268" s="20"/>
      <c r="G268" s="46"/>
      <c r="H268" s="30"/>
      <c r="I268" s="31"/>
      <c r="J268" s="18"/>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row>
    <row r="269" spans="1:108" x14ac:dyDescent="0.3">
      <c r="A269" s="18"/>
      <c r="B269" s="28"/>
      <c r="C269" s="19"/>
      <c r="D269" s="18"/>
      <c r="E269" s="29"/>
      <c r="F269" s="20"/>
      <c r="G269" s="46"/>
      <c r="H269" s="30"/>
      <c r="I269" s="31"/>
      <c r="J269" s="18"/>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c r="CW269" s="19"/>
      <c r="CX269" s="19"/>
      <c r="CY269" s="19"/>
      <c r="CZ269" s="19"/>
      <c r="DA269" s="19"/>
      <c r="DB269" s="19"/>
      <c r="DC269" s="19"/>
      <c r="DD269" s="19"/>
    </row>
    <row r="270" spans="1:108" x14ac:dyDescent="0.3">
      <c r="A270" s="18"/>
      <c r="B270" s="28"/>
      <c r="C270" s="19"/>
      <c r="D270" s="18"/>
      <c r="E270" s="29"/>
      <c r="F270" s="20"/>
      <c r="G270" s="46"/>
      <c r="H270" s="30"/>
      <c r="I270" s="31"/>
      <c r="J270" s="18"/>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c r="CW270" s="19"/>
      <c r="CX270" s="19"/>
      <c r="CY270" s="19"/>
      <c r="CZ270" s="19"/>
      <c r="DA270" s="19"/>
      <c r="DB270" s="19"/>
      <c r="DC270" s="19"/>
      <c r="DD270" s="19"/>
    </row>
    <row r="271" spans="1:108" x14ac:dyDescent="0.3">
      <c r="A271" s="18"/>
      <c r="B271" s="32"/>
      <c r="C271" s="19"/>
      <c r="D271" s="18"/>
      <c r="E271" s="29"/>
      <c r="F271" s="20"/>
      <c r="G271" s="46"/>
      <c r="H271" s="30"/>
      <c r="I271" s="31"/>
      <c r="J271" s="18"/>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c r="CY271" s="19"/>
      <c r="CZ271" s="19"/>
      <c r="DA271" s="19"/>
      <c r="DB271" s="19"/>
      <c r="DC271" s="19"/>
      <c r="DD271" s="19"/>
    </row>
    <row r="272" spans="1:108" x14ac:dyDescent="0.3">
      <c r="A272" s="18"/>
      <c r="B272" s="28"/>
      <c r="C272" s="19"/>
      <c r="D272" s="18"/>
      <c r="E272" s="29"/>
      <c r="F272" s="20"/>
      <c r="G272" s="46"/>
      <c r="H272" s="30"/>
      <c r="I272" s="31"/>
      <c r="J272" s="18"/>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row>
    <row r="273" spans="1:108" x14ac:dyDescent="0.3">
      <c r="A273" s="18"/>
      <c r="B273" s="28"/>
      <c r="C273" s="19"/>
      <c r="D273" s="18"/>
      <c r="E273" s="29"/>
      <c r="F273" s="20"/>
      <c r="G273" s="46"/>
      <c r="H273" s="30"/>
      <c r="I273" s="31"/>
      <c r="J273" s="18"/>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c r="CY273" s="19"/>
      <c r="CZ273" s="19"/>
      <c r="DA273" s="19"/>
      <c r="DB273" s="19"/>
      <c r="DC273" s="19"/>
      <c r="DD273" s="19"/>
    </row>
    <row r="274" spans="1:108" x14ac:dyDescent="0.3">
      <c r="A274" s="18"/>
      <c r="B274" s="32"/>
      <c r="C274" s="19"/>
      <c r="D274" s="18"/>
      <c r="E274" s="29"/>
      <c r="F274" s="20"/>
      <c r="G274" s="46"/>
      <c r="H274" s="30"/>
      <c r="I274" s="31"/>
      <c r="J274" s="18"/>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c r="CW274" s="19"/>
      <c r="CX274" s="19"/>
      <c r="CY274" s="19"/>
      <c r="CZ274" s="19"/>
      <c r="DA274" s="19"/>
      <c r="DB274" s="19"/>
      <c r="DC274" s="19"/>
      <c r="DD274" s="19"/>
    </row>
    <row r="275" spans="1:108" x14ac:dyDescent="0.3">
      <c r="A275" s="18"/>
      <c r="B275" s="32"/>
      <c r="C275" s="19"/>
      <c r="D275" s="18"/>
      <c r="E275" s="29"/>
      <c r="F275" s="20"/>
      <c r="G275" s="46"/>
      <c r="H275" s="30"/>
      <c r="I275" s="31"/>
      <c r="J275" s="18"/>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c r="CW275" s="19"/>
      <c r="CX275" s="19"/>
      <c r="CY275" s="19"/>
      <c r="CZ275" s="19"/>
      <c r="DA275" s="19"/>
      <c r="DB275" s="19"/>
      <c r="DC275" s="19"/>
      <c r="DD275" s="19"/>
    </row>
    <row r="276" spans="1:108" x14ac:dyDescent="0.3">
      <c r="A276" s="18"/>
      <c r="B276" s="32"/>
      <c r="C276" s="19"/>
      <c r="D276" s="18"/>
      <c r="E276" s="29"/>
      <c r="F276" s="20"/>
      <c r="G276" s="46"/>
      <c r="H276" s="30"/>
      <c r="I276" s="31"/>
      <c r="J276" s="18"/>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row>
    <row r="277" spans="1:108" x14ac:dyDescent="0.3">
      <c r="A277" s="18"/>
      <c r="B277" s="32"/>
      <c r="C277" s="19"/>
      <c r="D277" s="18"/>
      <c r="E277" s="29"/>
      <c r="F277" s="20"/>
      <c r="G277" s="46"/>
      <c r="H277" s="30"/>
      <c r="I277" s="31"/>
      <c r="J277" s="18"/>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c r="CY277" s="19"/>
      <c r="CZ277" s="19"/>
      <c r="DA277" s="19"/>
      <c r="DB277" s="19"/>
      <c r="DC277" s="19"/>
      <c r="DD277" s="19"/>
    </row>
    <row r="278" spans="1:108" x14ac:dyDescent="0.3">
      <c r="A278" s="18"/>
      <c r="B278" s="32"/>
      <c r="C278" s="19"/>
      <c r="D278" s="18"/>
      <c r="E278" s="29"/>
      <c r="F278" s="20"/>
      <c r="G278" s="46"/>
      <c r="H278" s="30"/>
      <c r="I278" s="31"/>
      <c r="J278" s="18"/>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c r="CW278" s="19"/>
      <c r="CX278" s="19"/>
      <c r="CY278" s="19"/>
      <c r="CZ278" s="19"/>
      <c r="DA278" s="19"/>
      <c r="DB278" s="19"/>
      <c r="DC278" s="19"/>
      <c r="DD278" s="19"/>
    </row>
    <row r="279" spans="1:108" x14ac:dyDescent="0.3">
      <c r="A279" s="18"/>
      <c r="B279" s="32"/>
      <c r="C279" s="19"/>
      <c r="D279" s="18"/>
      <c r="E279" s="29"/>
      <c r="F279" s="20"/>
      <c r="G279" s="46"/>
      <c r="H279" s="30"/>
      <c r="I279" s="31"/>
      <c r="J279" s="18"/>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c r="CW279" s="19"/>
      <c r="CX279" s="19"/>
      <c r="CY279" s="19"/>
      <c r="CZ279" s="19"/>
      <c r="DA279" s="19"/>
      <c r="DB279" s="19"/>
      <c r="DC279" s="19"/>
      <c r="DD279" s="19"/>
    </row>
    <row r="280" spans="1:108" x14ac:dyDescent="0.3">
      <c r="A280" s="18"/>
      <c r="B280" s="28"/>
      <c r="C280" s="19"/>
      <c r="D280" s="18"/>
      <c r="E280" s="29"/>
      <c r="F280" s="20"/>
      <c r="G280" s="46"/>
      <c r="H280" s="30"/>
      <c r="I280" s="31"/>
      <c r="J280" s="18"/>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row>
    <row r="281" spans="1:108" x14ac:dyDescent="0.3">
      <c r="A281" s="18"/>
      <c r="B281" s="28"/>
      <c r="C281" s="19"/>
      <c r="D281" s="18"/>
      <c r="E281" s="29"/>
      <c r="F281" s="20"/>
      <c r="G281" s="46"/>
      <c r="H281" s="30"/>
      <c r="I281" s="31"/>
      <c r="J281" s="18"/>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row>
    <row r="282" spans="1:108" x14ac:dyDescent="0.3">
      <c r="A282" s="18"/>
      <c r="B282" s="32"/>
      <c r="C282" s="19"/>
      <c r="D282" s="18"/>
      <c r="E282" s="29"/>
      <c r="F282" s="20"/>
      <c r="G282" s="46"/>
      <c r="H282" s="30"/>
      <c r="I282" s="31"/>
      <c r="J282" s="18"/>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row>
    <row r="283" spans="1:108" x14ac:dyDescent="0.3">
      <c r="A283" s="18"/>
      <c r="B283" s="28"/>
      <c r="C283" s="19"/>
      <c r="D283" s="18"/>
      <c r="E283" s="29"/>
      <c r="F283" s="20"/>
      <c r="G283" s="46"/>
      <c r="H283" s="30"/>
      <c r="I283" s="31"/>
      <c r="J283" s="18"/>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row>
    <row r="284" spans="1:108" x14ac:dyDescent="0.3">
      <c r="A284" s="18"/>
      <c r="B284" s="28"/>
      <c r="C284" s="19"/>
      <c r="D284" s="18"/>
      <c r="E284" s="29"/>
      <c r="F284" s="20"/>
      <c r="G284" s="46"/>
      <c r="H284" s="30"/>
      <c r="I284" s="31"/>
      <c r="J284" s="18"/>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row>
    <row r="285" spans="1:108" x14ac:dyDescent="0.3">
      <c r="A285" s="18"/>
      <c r="B285" s="28"/>
      <c r="C285" s="19"/>
      <c r="D285" s="18"/>
      <c r="E285" s="29"/>
      <c r="F285" s="20"/>
      <c r="G285" s="46"/>
      <c r="H285" s="30"/>
      <c r="I285" s="31"/>
      <c r="J285" s="18"/>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row>
    <row r="286" spans="1:108" x14ac:dyDescent="0.3">
      <c r="A286" s="18"/>
      <c r="B286" s="32"/>
      <c r="C286" s="19"/>
      <c r="D286" s="18"/>
      <c r="E286" s="29"/>
      <c r="F286" s="20"/>
      <c r="G286" s="46"/>
      <c r="H286" s="30"/>
      <c r="I286" s="31"/>
      <c r="J286" s="18"/>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row>
    <row r="287" spans="1:108" x14ac:dyDescent="0.3">
      <c r="A287" s="18"/>
      <c r="B287" s="28"/>
      <c r="C287" s="19"/>
      <c r="D287" s="18"/>
      <c r="E287" s="29"/>
      <c r="F287" s="20"/>
      <c r="G287" s="46"/>
      <c r="H287" s="18"/>
      <c r="I287" s="31"/>
      <c r="J287" s="18"/>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row>
    <row r="288" spans="1:108" x14ac:dyDescent="0.3">
      <c r="A288" s="18"/>
      <c r="B288" s="32"/>
      <c r="C288" s="19"/>
      <c r="D288" s="18"/>
      <c r="E288" s="29"/>
      <c r="F288" s="20"/>
      <c r="G288" s="46"/>
      <c r="H288" s="30"/>
      <c r="I288" s="31"/>
      <c r="J288" s="18"/>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row>
    <row r="289" spans="1:108" x14ac:dyDescent="0.3">
      <c r="A289" s="18"/>
      <c r="B289" s="28"/>
      <c r="C289" s="19"/>
      <c r="D289" s="18"/>
      <c r="E289" s="29"/>
      <c r="F289" s="20"/>
      <c r="G289" s="46"/>
      <c r="H289" s="30"/>
      <c r="I289" s="31"/>
      <c r="J289" s="18"/>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row>
    <row r="290" spans="1:108" x14ac:dyDescent="0.3">
      <c r="A290" s="18"/>
      <c r="B290" s="32"/>
      <c r="C290" s="19"/>
      <c r="D290" s="18"/>
      <c r="E290" s="29"/>
      <c r="F290" s="20"/>
      <c r="G290" s="46"/>
      <c r="H290" s="30"/>
      <c r="I290" s="31"/>
      <c r="J290" s="18"/>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row>
    <row r="291" spans="1:108" x14ac:dyDescent="0.3">
      <c r="A291" s="18"/>
      <c r="B291" s="32"/>
      <c r="C291" s="19"/>
      <c r="D291" s="18"/>
      <c r="E291" s="29"/>
      <c r="F291" s="20"/>
      <c r="G291" s="46"/>
      <c r="H291" s="30"/>
      <c r="I291" s="31"/>
      <c r="J291" s="18"/>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c r="DB291" s="19"/>
      <c r="DC291" s="19"/>
      <c r="DD291" s="19"/>
    </row>
    <row r="292" spans="1:108" x14ac:dyDescent="0.3">
      <c r="A292" s="18"/>
      <c r="B292" s="28"/>
      <c r="C292" s="19"/>
      <c r="D292" s="18"/>
      <c r="E292" s="29"/>
      <c r="F292" s="20"/>
      <c r="G292" s="46"/>
      <c r="H292" s="18"/>
      <c r="I292" s="31"/>
      <c r="J292" s="18"/>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row>
    <row r="293" spans="1:108" x14ac:dyDescent="0.3">
      <c r="A293" s="18"/>
      <c r="B293" s="28"/>
      <c r="C293" s="19"/>
      <c r="D293" s="18"/>
      <c r="E293" s="29"/>
      <c r="F293" s="20"/>
      <c r="G293" s="46"/>
      <c r="H293" s="30"/>
      <c r="I293" s="31"/>
      <c r="J293" s="18"/>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row>
    <row r="294" spans="1:108" x14ac:dyDescent="0.3">
      <c r="A294" s="18"/>
      <c r="B294" s="32"/>
      <c r="C294" s="19"/>
      <c r="D294" s="18"/>
      <c r="E294" s="29"/>
      <c r="F294" s="20"/>
      <c r="G294" s="46"/>
      <c r="H294" s="30"/>
      <c r="I294" s="31"/>
      <c r="J294" s="18"/>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row>
    <row r="295" spans="1:108" x14ac:dyDescent="0.3">
      <c r="A295" s="18"/>
      <c r="B295" s="28"/>
      <c r="C295" s="19"/>
      <c r="D295" s="18"/>
      <c r="E295" s="29"/>
      <c r="F295" s="20"/>
      <c r="G295" s="46"/>
      <c r="H295" s="30"/>
      <c r="I295" s="31"/>
      <c r="J295" s="18"/>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row>
    <row r="296" spans="1:108" x14ac:dyDescent="0.3">
      <c r="A296" s="18"/>
      <c r="B296" s="28"/>
      <c r="C296" s="19"/>
      <c r="D296" s="18"/>
      <c r="E296" s="29"/>
      <c r="F296" s="20"/>
      <c r="G296" s="46"/>
      <c r="H296" s="18"/>
      <c r="I296" s="31"/>
      <c r="J296" s="18"/>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row>
    <row r="297" spans="1:108" x14ac:dyDescent="0.3">
      <c r="A297" s="18"/>
      <c r="B297" s="28"/>
      <c r="C297" s="19"/>
      <c r="D297" s="18"/>
      <c r="E297" s="29"/>
      <c r="F297" s="20"/>
      <c r="G297" s="46"/>
      <c r="H297" s="30"/>
      <c r="I297" s="31"/>
      <c r="J297" s="18"/>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row>
    <row r="298" spans="1:108" x14ac:dyDescent="0.3">
      <c r="A298" s="18"/>
      <c r="B298" s="32"/>
      <c r="C298" s="19"/>
      <c r="D298" s="18"/>
      <c r="E298" s="29"/>
      <c r="F298" s="20"/>
      <c r="G298" s="46"/>
      <c r="H298" s="30"/>
      <c r="I298" s="31"/>
      <c r="J298" s="18"/>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row>
    <row r="299" spans="1:108" x14ac:dyDescent="0.3">
      <c r="A299" s="18"/>
      <c r="B299" s="32"/>
      <c r="C299" s="19"/>
      <c r="D299" s="18"/>
      <c r="E299" s="29"/>
      <c r="F299" s="20"/>
      <c r="G299" s="46"/>
      <c r="H299" s="30"/>
      <c r="I299" s="31"/>
      <c r="J299" s="18"/>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row>
    <row r="300" spans="1:108" x14ac:dyDescent="0.3">
      <c r="A300" s="18"/>
      <c r="B300" s="32"/>
      <c r="C300" s="19"/>
      <c r="D300" s="18"/>
      <c r="E300" s="29"/>
      <c r="F300" s="20"/>
      <c r="G300" s="46"/>
      <c r="H300" s="30"/>
      <c r="I300" s="31"/>
      <c r="J300" s="18"/>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row>
    <row r="301" spans="1:108" x14ac:dyDescent="0.3">
      <c r="A301" s="18"/>
      <c r="B301" s="32"/>
      <c r="C301" s="19"/>
      <c r="D301" s="18"/>
      <c r="E301" s="29"/>
      <c r="F301" s="20"/>
      <c r="G301" s="46"/>
      <c r="H301" s="30"/>
      <c r="I301" s="31"/>
      <c r="J301" s="18"/>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row>
    <row r="302" spans="1:108" x14ac:dyDescent="0.3">
      <c r="A302" s="18"/>
      <c r="B302" s="28"/>
      <c r="C302" s="19"/>
      <c r="D302" s="18"/>
      <c r="E302" s="29"/>
      <c r="F302" s="20"/>
      <c r="G302" s="46"/>
      <c r="H302" s="30"/>
      <c r="I302" s="31"/>
      <c r="J302" s="18"/>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row>
    <row r="303" spans="1:108" x14ac:dyDescent="0.3">
      <c r="A303" s="18"/>
      <c r="B303" s="28"/>
      <c r="C303" s="19"/>
      <c r="D303" s="18"/>
      <c r="E303" s="29"/>
      <c r="F303" s="20"/>
      <c r="G303" s="46"/>
      <c r="H303" s="30"/>
      <c r="I303" s="31"/>
      <c r="J303" s="18"/>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row>
    <row r="304" spans="1:108" x14ac:dyDescent="0.3">
      <c r="A304" s="18"/>
      <c r="B304" s="28"/>
      <c r="C304" s="19"/>
      <c r="D304" s="18"/>
      <c r="E304" s="29"/>
      <c r="F304" s="20"/>
      <c r="G304" s="46"/>
      <c r="H304" s="30"/>
      <c r="I304" s="31"/>
      <c r="J304" s="18"/>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row>
    <row r="305" spans="1:108" x14ac:dyDescent="0.3">
      <c r="A305" s="18"/>
      <c r="B305" s="28"/>
      <c r="C305" s="19"/>
      <c r="D305" s="18"/>
      <c r="E305" s="29"/>
      <c r="F305" s="20"/>
      <c r="G305" s="46"/>
      <c r="H305" s="30"/>
      <c r="I305" s="31"/>
      <c r="J305" s="18"/>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row>
    <row r="306" spans="1:108" x14ac:dyDescent="0.3">
      <c r="A306" s="18"/>
      <c r="B306" s="28"/>
      <c r="C306" s="19"/>
      <c r="D306" s="18"/>
      <c r="E306" s="29"/>
      <c r="F306" s="20"/>
      <c r="G306" s="46"/>
      <c r="H306" s="30"/>
      <c r="I306" s="31"/>
      <c r="J306" s="18"/>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row>
    <row r="307" spans="1:108" x14ac:dyDescent="0.3">
      <c r="A307" s="18"/>
      <c r="B307" s="28"/>
      <c r="C307" s="19"/>
      <c r="D307" s="18"/>
      <c r="E307" s="29"/>
      <c r="F307" s="20"/>
      <c r="G307" s="46"/>
      <c r="H307" s="30"/>
      <c r="I307" s="31"/>
      <c r="J307" s="18"/>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row>
    <row r="308" spans="1:108" x14ac:dyDescent="0.3">
      <c r="A308" s="18"/>
      <c r="B308" s="28"/>
      <c r="C308" s="19"/>
      <c r="D308" s="18"/>
      <c r="E308" s="29"/>
      <c r="F308" s="20"/>
      <c r="G308" s="46"/>
      <c r="H308" s="30"/>
      <c r="I308" s="31"/>
      <c r="J308" s="18"/>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row>
    <row r="309" spans="1:108" x14ac:dyDescent="0.3">
      <c r="A309" s="18"/>
      <c r="B309" s="28"/>
      <c r="C309" s="19"/>
      <c r="D309" s="18"/>
      <c r="E309" s="29"/>
      <c r="F309" s="20"/>
      <c r="G309" s="46"/>
      <c r="H309" s="30"/>
      <c r="I309" s="31"/>
      <c r="J309" s="18"/>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row>
    <row r="310" spans="1:108" x14ac:dyDescent="0.3">
      <c r="A310" s="18"/>
      <c r="B310" s="28"/>
      <c r="C310" s="19"/>
      <c r="D310" s="18"/>
      <c r="E310" s="29"/>
      <c r="F310" s="20"/>
      <c r="G310" s="46"/>
      <c r="H310" s="30"/>
      <c r="I310" s="31"/>
      <c r="J310" s="18"/>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row>
    <row r="311" spans="1:108" x14ac:dyDescent="0.3">
      <c r="A311" s="18"/>
      <c r="B311" s="28"/>
      <c r="C311" s="19"/>
      <c r="D311" s="18"/>
      <c r="E311" s="29"/>
      <c r="F311" s="20"/>
      <c r="G311" s="46"/>
      <c r="H311" s="30"/>
      <c r="I311" s="31"/>
      <c r="J311" s="18"/>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row>
    <row r="312" spans="1:108" x14ac:dyDescent="0.3">
      <c r="A312" s="18"/>
      <c r="B312" s="28"/>
      <c r="C312" s="19"/>
      <c r="D312" s="18"/>
      <c r="E312" s="29"/>
      <c r="F312" s="20"/>
      <c r="G312" s="46"/>
      <c r="H312" s="30"/>
      <c r="I312" s="31"/>
      <c r="J312" s="18"/>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row>
    <row r="313" spans="1:108" x14ac:dyDescent="0.3">
      <c r="A313" s="18"/>
      <c r="B313" s="28"/>
      <c r="C313" s="19"/>
      <c r="D313" s="18"/>
      <c r="E313" s="29"/>
      <c r="F313" s="20"/>
      <c r="G313" s="46"/>
      <c r="H313" s="30"/>
      <c r="I313" s="31"/>
      <c r="J313" s="18"/>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row>
    <row r="314" spans="1:108" x14ac:dyDescent="0.3">
      <c r="A314" s="18"/>
      <c r="B314" s="28"/>
      <c r="C314" s="19"/>
      <c r="D314" s="18"/>
      <c r="E314" s="29"/>
      <c r="F314" s="20"/>
      <c r="G314" s="46"/>
      <c r="H314" s="30"/>
      <c r="I314" s="31"/>
      <c r="J314" s="18"/>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row>
    <row r="315" spans="1:108" x14ac:dyDescent="0.3">
      <c r="A315" s="18"/>
      <c r="B315" s="28"/>
      <c r="C315" s="19"/>
      <c r="D315" s="18"/>
      <c r="E315" s="29"/>
      <c r="F315" s="20"/>
      <c r="G315" s="46"/>
      <c r="H315" s="30"/>
      <c r="I315" s="31"/>
      <c r="J315" s="18"/>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row>
    <row r="316" spans="1:108" x14ac:dyDescent="0.3">
      <c r="A316" s="18"/>
      <c r="B316" s="28"/>
      <c r="C316" s="19"/>
      <c r="D316" s="18"/>
      <c r="E316" s="29"/>
      <c r="F316" s="20"/>
      <c r="G316" s="46"/>
      <c r="H316" s="30"/>
      <c r="I316" s="31"/>
      <c r="J316" s="18"/>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row>
    <row r="317" spans="1:108" x14ac:dyDescent="0.3">
      <c r="A317" s="18"/>
      <c r="B317" s="32"/>
      <c r="C317" s="19"/>
      <c r="D317" s="18"/>
      <c r="E317" s="29"/>
      <c r="F317" s="20"/>
      <c r="G317" s="46"/>
      <c r="H317" s="30"/>
      <c r="I317" s="31"/>
      <c r="J317" s="18"/>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row>
    <row r="318" spans="1:108" x14ac:dyDescent="0.3">
      <c r="A318" s="18"/>
      <c r="B318" s="32"/>
      <c r="C318" s="19"/>
      <c r="D318" s="18"/>
      <c r="E318" s="29"/>
      <c r="F318" s="20"/>
      <c r="G318" s="46"/>
      <c r="H318" s="30"/>
      <c r="I318" s="31"/>
      <c r="J318" s="18"/>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row>
    <row r="319" spans="1:108" x14ac:dyDescent="0.3">
      <c r="A319" s="18"/>
      <c r="B319" s="32"/>
      <c r="C319" s="19"/>
      <c r="D319" s="18"/>
      <c r="E319" s="29"/>
      <c r="F319" s="20"/>
      <c r="G319" s="46"/>
      <c r="H319" s="30"/>
      <c r="I319" s="31"/>
      <c r="J319" s="18"/>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row>
    <row r="320" spans="1:108" x14ac:dyDescent="0.3">
      <c r="A320" s="18"/>
      <c r="B320" s="32"/>
      <c r="C320" s="19"/>
      <c r="D320" s="18"/>
      <c r="E320" s="29"/>
      <c r="F320" s="20"/>
      <c r="G320" s="46"/>
      <c r="H320" s="30"/>
      <c r="I320" s="31"/>
      <c r="J320" s="18"/>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row>
    <row r="321" spans="1:108" x14ac:dyDescent="0.3">
      <c r="A321" s="18"/>
      <c r="B321" s="32"/>
      <c r="C321" s="19"/>
      <c r="D321" s="18"/>
      <c r="E321" s="29"/>
      <c r="F321" s="20"/>
      <c r="G321" s="46"/>
      <c r="H321" s="30"/>
      <c r="I321" s="31"/>
      <c r="J321" s="18"/>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row>
    <row r="322" spans="1:108" x14ac:dyDescent="0.3">
      <c r="A322" s="18"/>
      <c r="B322" s="32"/>
      <c r="C322" s="19"/>
      <c r="D322" s="18"/>
      <c r="E322" s="29"/>
      <c r="F322" s="20"/>
      <c r="G322" s="46"/>
      <c r="H322" s="30"/>
      <c r="I322" s="31"/>
      <c r="J322" s="18"/>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row>
    <row r="323" spans="1:108" x14ac:dyDescent="0.3">
      <c r="A323" s="18"/>
      <c r="B323" s="32"/>
      <c r="C323" s="19"/>
      <c r="D323" s="18"/>
      <c r="E323" s="29"/>
      <c r="F323" s="20"/>
      <c r="G323" s="46"/>
      <c r="H323" s="30"/>
      <c r="I323" s="31"/>
      <c r="J323" s="18"/>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row>
    <row r="324" spans="1:108" x14ac:dyDescent="0.3">
      <c r="A324" s="18"/>
      <c r="B324" s="32"/>
      <c r="C324" s="19"/>
      <c r="D324" s="18"/>
      <c r="E324" s="29"/>
      <c r="F324" s="20"/>
      <c r="G324" s="46"/>
      <c r="H324" s="30"/>
      <c r="I324" s="31"/>
      <c r="J324" s="18"/>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row>
    <row r="325" spans="1:108" x14ac:dyDescent="0.3">
      <c r="A325" s="18"/>
      <c r="B325" s="28"/>
      <c r="C325" s="19"/>
      <c r="D325" s="18"/>
      <c r="E325" s="29"/>
      <c r="F325" s="20"/>
      <c r="G325" s="46"/>
      <c r="H325" s="30"/>
      <c r="I325" s="31"/>
      <c r="J325" s="18"/>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row>
    <row r="326" spans="1:108" x14ac:dyDescent="0.3">
      <c r="A326" s="18"/>
      <c r="B326" s="28"/>
      <c r="C326" s="19"/>
      <c r="D326" s="18"/>
      <c r="E326" s="29"/>
      <c r="F326" s="20"/>
      <c r="G326" s="46"/>
      <c r="H326" s="30"/>
      <c r="I326" s="31"/>
      <c r="J326" s="18"/>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row>
    <row r="327" spans="1:108" x14ac:dyDescent="0.3">
      <c r="A327" s="18"/>
      <c r="B327" s="28"/>
      <c r="C327" s="19"/>
      <c r="D327" s="18"/>
      <c r="E327" s="29"/>
      <c r="F327" s="20"/>
      <c r="G327" s="46"/>
      <c r="H327" s="30"/>
      <c r="I327" s="31"/>
      <c r="J327" s="18"/>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row>
    <row r="328" spans="1:108" x14ac:dyDescent="0.3">
      <c r="A328" s="18"/>
      <c r="B328" s="32"/>
      <c r="C328" s="19"/>
      <c r="D328" s="18"/>
      <c r="E328" s="29"/>
      <c r="F328" s="20"/>
      <c r="G328" s="46"/>
      <c r="H328" s="30"/>
      <c r="I328" s="31"/>
      <c r="J328" s="18"/>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row>
    <row r="329" spans="1:108" x14ac:dyDescent="0.3">
      <c r="A329" s="18"/>
      <c r="B329" s="28"/>
      <c r="C329" s="19"/>
      <c r="D329" s="18"/>
      <c r="E329" s="29"/>
      <c r="F329" s="20"/>
      <c r="G329" s="46"/>
      <c r="H329" s="30"/>
      <c r="I329" s="31"/>
      <c r="J329" s="18"/>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row>
    <row r="330" spans="1:108" x14ac:dyDescent="0.3">
      <c r="A330" s="18"/>
      <c r="B330" s="28"/>
      <c r="C330" s="19"/>
      <c r="D330" s="18"/>
      <c r="E330" s="29"/>
      <c r="F330" s="20"/>
      <c r="G330" s="46"/>
      <c r="H330" s="30"/>
      <c r="I330" s="31"/>
      <c r="J330" s="18"/>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row>
    <row r="331" spans="1:108" x14ac:dyDescent="0.3">
      <c r="A331" s="18"/>
      <c r="B331" s="28"/>
      <c r="C331" s="19"/>
      <c r="D331" s="18"/>
      <c r="E331" s="29"/>
      <c r="F331" s="20"/>
      <c r="G331" s="46"/>
      <c r="H331" s="18"/>
      <c r="I331" s="31"/>
      <c r="J331" s="18"/>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row>
    <row r="332" spans="1:108" x14ac:dyDescent="0.3">
      <c r="A332" s="18"/>
      <c r="B332" s="28"/>
      <c r="C332" s="19"/>
      <c r="D332" s="18"/>
      <c r="E332" s="29"/>
      <c r="F332" s="20"/>
      <c r="G332" s="46"/>
      <c r="H332" s="30"/>
      <c r="I332" s="31"/>
      <c r="J332" s="18"/>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row>
    <row r="333" spans="1:108" x14ac:dyDescent="0.3">
      <c r="A333" s="18"/>
      <c r="B333" s="28"/>
      <c r="C333" s="19"/>
      <c r="D333" s="18"/>
      <c r="E333" s="29"/>
      <c r="F333" s="20"/>
      <c r="G333" s="46"/>
      <c r="H333" s="30"/>
      <c r="I333" s="31"/>
      <c r="J333" s="18"/>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row>
    <row r="334" spans="1:108" x14ac:dyDescent="0.3">
      <c r="A334" s="18"/>
      <c r="B334" s="28"/>
      <c r="C334" s="19"/>
      <c r="D334" s="18"/>
      <c r="E334" s="29"/>
      <c r="F334" s="20"/>
      <c r="G334" s="46"/>
      <c r="H334" s="18"/>
      <c r="I334" s="31"/>
      <c r="J334" s="18"/>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row>
    <row r="335" spans="1:108" x14ac:dyDescent="0.3">
      <c r="A335" s="18"/>
      <c r="B335" s="32"/>
      <c r="C335" s="19"/>
      <c r="D335" s="18"/>
      <c r="E335" s="29"/>
      <c r="F335" s="20"/>
      <c r="G335" s="46"/>
      <c r="H335" s="30"/>
      <c r="I335" s="31"/>
      <c r="J335" s="18"/>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row>
    <row r="336" spans="1:108" x14ac:dyDescent="0.3">
      <c r="A336" s="18"/>
      <c r="B336" s="32"/>
      <c r="C336" s="19"/>
      <c r="D336" s="18"/>
      <c r="E336" s="29"/>
      <c r="F336" s="20"/>
      <c r="G336" s="46"/>
      <c r="H336" s="18"/>
      <c r="I336" s="31"/>
      <c r="J336" s="18"/>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row>
    <row r="337" spans="1:108" x14ac:dyDescent="0.3">
      <c r="A337" s="18"/>
      <c r="B337" s="32"/>
      <c r="C337" s="19"/>
      <c r="D337" s="18"/>
      <c r="E337" s="29"/>
      <c r="F337" s="20"/>
      <c r="G337" s="46"/>
      <c r="H337" s="30"/>
      <c r="I337" s="31"/>
      <c r="J337" s="18"/>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row>
    <row r="338" spans="1:108" x14ac:dyDescent="0.3">
      <c r="A338" s="18"/>
      <c r="B338" s="28"/>
      <c r="C338" s="19"/>
      <c r="D338" s="18"/>
      <c r="E338" s="29"/>
      <c r="F338" s="20"/>
      <c r="G338" s="46"/>
      <c r="H338" s="30"/>
      <c r="I338" s="31"/>
      <c r="J338" s="18"/>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row>
    <row r="339" spans="1:108" x14ac:dyDescent="0.3">
      <c r="A339" s="18"/>
      <c r="B339" s="28"/>
      <c r="C339" s="19"/>
      <c r="D339" s="18"/>
      <c r="E339" s="29"/>
      <c r="F339" s="20"/>
      <c r="G339" s="46"/>
      <c r="H339" s="30"/>
      <c r="I339" s="31"/>
      <c r="J339" s="18"/>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row>
    <row r="340" spans="1:108" x14ac:dyDescent="0.3">
      <c r="A340" s="18"/>
      <c r="B340" s="28"/>
      <c r="C340" s="19"/>
      <c r="D340" s="18"/>
      <c r="E340" s="29"/>
      <c r="F340" s="20"/>
      <c r="G340" s="46"/>
      <c r="H340" s="30"/>
      <c r="I340" s="31"/>
      <c r="J340" s="18"/>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row>
    <row r="341" spans="1:108" x14ac:dyDescent="0.3">
      <c r="A341" s="18"/>
      <c r="B341" s="28"/>
      <c r="C341" s="19"/>
      <c r="D341" s="18"/>
      <c r="E341" s="29"/>
      <c r="F341" s="20"/>
      <c r="G341" s="46"/>
      <c r="H341" s="30"/>
      <c r="I341" s="31"/>
      <c r="J341" s="18"/>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row>
    <row r="342" spans="1:108" x14ac:dyDescent="0.3">
      <c r="A342" s="18"/>
      <c r="B342" s="32"/>
      <c r="C342" s="19"/>
      <c r="D342" s="18"/>
      <c r="E342" s="29"/>
      <c r="F342" s="20"/>
      <c r="G342" s="46"/>
      <c r="H342" s="30"/>
      <c r="I342" s="31"/>
      <c r="J342" s="18"/>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row>
    <row r="343" spans="1:108" x14ac:dyDescent="0.3">
      <c r="A343" s="18"/>
      <c r="B343" s="32"/>
      <c r="C343" s="19"/>
      <c r="D343" s="18"/>
      <c r="E343" s="29"/>
      <c r="F343" s="20"/>
      <c r="G343" s="46"/>
      <c r="H343" s="30"/>
      <c r="I343" s="31"/>
      <c r="J343" s="18"/>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c r="CW343" s="19"/>
      <c r="CX343" s="19"/>
      <c r="CY343" s="19"/>
      <c r="CZ343" s="19"/>
      <c r="DA343" s="19"/>
      <c r="DB343" s="19"/>
      <c r="DC343" s="19"/>
      <c r="DD343" s="19"/>
    </row>
    <row r="344" spans="1:108" x14ac:dyDescent="0.3">
      <c r="A344" s="18"/>
      <c r="B344" s="32"/>
      <c r="C344" s="19"/>
      <c r="D344" s="18"/>
      <c r="E344" s="29"/>
      <c r="F344" s="20"/>
      <c r="G344" s="46"/>
      <c r="H344" s="30"/>
      <c r="I344" s="31"/>
      <c r="J344" s="18"/>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row>
    <row r="345" spans="1:108" x14ac:dyDescent="0.3">
      <c r="A345" s="18"/>
      <c r="B345" s="32"/>
      <c r="C345" s="19"/>
      <c r="D345" s="18"/>
      <c r="E345" s="29"/>
      <c r="F345" s="20"/>
      <c r="G345" s="46"/>
      <c r="H345" s="30"/>
      <c r="I345" s="31"/>
      <c r="J345" s="18"/>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c r="CW345" s="19"/>
      <c r="CX345" s="19"/>
      <c r="CY345" s="19"/>
      <c r="CZ345" s="19"/>
      <c r="DA345" s="19"/>
      <c r="DB345" s="19"/>
      <c r="DC345" s="19"/>
      <c r="DD345" s="19"/>
    </row>
    <row r="346" spans="1:108" x14ac:dyDescent="0.3">
      <c r="A346" s="18"/>
      <c r="B346" s="28"/>
      <c r="C346" s="19"/>
      <c r="D346" s="18"/>
      <c r="E346" s="29"/>
      <c r="F346" s="20"/>
      <c r="G346" s="46"/>
      <c r="H346" s="30"/>
      <c r="I346" s="31"/>
      <c r="J346" s="18"/>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c r="CW346" s="19"/>
      <c r="CX346" s="19"/>
      <c r="CY346" s="19"/>
      <c r="CZ346" s="19"/>
      <c r="DA346" s="19"/>
      <c r="DB346" s="19"/>
      <c r="DC346" s="19"/>
      <c r="DD346" s="19"/>
    </row>
    <row r="347" spans="1:108" x14ac:dyDescent="0.3">
      <c r="A347" s="18"/>
      <c r="B347" s="28"/>
      <c r="C347" s="19"/>
      <c r="D347" s="18"/>
      <c r="E347" s="29"/>
      <c r="F347" s="20"/>
      <c r="G347" s="46"/>
      <c r="H347" s="30"/>
      <c r="I347" s="31"/>
      <c r="J347" s="18"/>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c r="CW347" s="19"/>
      <c r="CX347" s="19"/>
      <c r="CY347" s="19"/>
      <c r="CZ347" s="19"/>
      <c r="DA347" s="19"/>
      <c r="DB347" s="19"/>
      <c r="DC347" s="19"/>
      <c r="DD347" s="19"/>
    </row>
    <row r="348" spans="1:108" x14ac:dyDescent="0.3">
      <c r="A348" s="18"/>
      <c r="B348" s="28"/>
      <c r="C348" s="19"/>
      <c r="D348" s="18"/>
      <c r="E348" s="29"/>
      <c r="F348" s="20"/>
      <c r="G348" s="46"/>
      <c r="H348" s="30"/>
      <c r="I348" s="31"/>
      <c r="J348" s="18"/>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row>
    <row r="349" spans="1:108" x14ac:dyDescent="0.3">
      <c r="A349" s="18"/>
      <c r="B349" s="28"/>
      <c r="C349" s="19"/>
      <c r="D349" s="18"/>
      <c r="E349" s="29"/>
      <c r="F349" s="20"/>
      <c r="G349" s="46"/>
      <c r="H349" s="30"/>
      <c r="I349" s="31"/>
      <c r="J349" s="18"/>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c r="CY349" s="19"/>
      <c r="CZ349" s="19"/>
      <c r="DA349" s="19"/>
      <c r="DB349" s="19"/>
      <c r="DC349" s="19"/>
      <c r="DD349" s="19"/>
    </row>
    <row r="350" spans="1:108" x14ac:dyDescent="0.3">
      <c r="A350" s="18"/>
      <c r="B350" s="28"/>
      <c r="C350" s="19"/>
      <c r="D350" s="18"/>
      <c r="E350" s="29"/>
      <c r="F350" s="20"/>
      <c r="G350" s="46"/>
      <c r="H350" s="30"/>
      <c r="I350" s="31"/>
      <c r="J350" s="18"/>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c r="CW350" s="19"/>
      <c r="CX350" s="19"/>
      <c r="CY350" s="19"/>
      <c r="CZ350" s="19"/>
      <c r="DA350" s="19"/>
      <c r="DB350" s="19"/>
      <c r="DC350" s="19"/>
      <c r="DD350" s="19"/>
    </row>
    <row r="351" spans="1:108" x14ac:dyDescent="0.3">
      <c r="A351" s="18"/>
      <c r="B351" s="32"/>
      <c r="C351" s="19"/>
      <c r="D351" s="18"/>
      <c r="E351" s="29"/>
      <c r="F351" s="20"/>
      <c r="G351" s="46"/>
      <c r="H351" s="30"/>
      <c r="I351" s="31"/>
      <c r="J351" s="18"/>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c r="CW351" s="19"/>
      <c r="CX351" s="19"/>
      <c r="CY351" s="19"/>
      <c r="CZ351" s="19"/>
      <c r="DA351" s="19"/>
      <c r="DB351" s="19"/>
      <c r="DC351" s="19"/>
      <c r="DD351" s="19"/>
    </row>
    <row r="352" spans="1:108" x14ac:dyDescent="0.3">
      <c r="A352" s="18"/>
      <c r="B352" s="32"/>
      <c r="C352" s="19"/>
      <c r="D352" s="18"/>
      <c r="E352" s="29"/>
      <c r="F352" s="20"/>
      <c r="G352" s="46"/>
      <c r="H352" s="30"/>
      <c r="I352" s="31"/>
      <c r="J352" s="18"/>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row>
    <row r="353" spans="1:108" x14ac:dyDescent="0.3">
      <c r="A353" s="18"/>
      <c r="B353" s="28"/>
      <c r="C353" s="19"/>
      <c r="D353" s="18"/>
      <c r="E353" s="29"/>
      <c r="F353" s="20"/>
      <c r="G353" s="46"/>
      <c r="H353" s="30"/>
      <c r="I353" s="31"/>
      <c r="J353" s="18"/>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c r="CY353" s="19"/>
      <c r="CZ353" s="19"/>
      <c r="DA353" s="19"/>
      <c r="DB353" s="19"/>
      <c r="DC353" s="19"/>
      <c r="DD353" s="19"/>
    </row>
    <row r="354" spans="1:108" x14ac:dyDescent="0.3">
      <c r="A354" s="18"/>
      <c r="B354" s="28"/>
      <c r="C354" s="19"/>
      <c r="D354" s="18"/>
      <c r="E354" s="29"/>
      <c r="F354" s="20"/>
      <c r="G354" s="46"/>
      <c r="H354" s="30"/>
      <c r="I354" s="31"/>
      <c r="J354" s="18"/>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c r="CW354" s="19"/>
      <c r="CX354" s="19"/>
      <c r="CY354" s="19"/>
      <c r="CZ354" s="19"/>
      <c r="DA354" s="19"/>
      <c r="DB354" s="19"/>
      <c r="DC354" s="19"/>
      <c r="DD354" s="19"/>
    </row>
    <row r="355" spans="1:108" x14ac:dyDescent="0.3">
      <c r="A355" s="18"/>
      <c r="B355" s="28"/>
      <c r="C355" s="19"/>
      <c r="D355" s="18"/>
      <c r="E355" s="29"/>
      <c r="F355" s="20"/>
      <c r="G355" s="46"/>
      <c r="H355" s="30"/>
      <c r="I355" s="31"/>
      <c r="J355" s="18"/>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c r="CW355" s="19"/>
      <c r="CX355" s="19"/>
      <c r="CY355" s="19"/>
      <c r="CZ355" s="19"/>
      <c r="DA355" s="19"/>
      <c r="DB355" s="19"/>
      <c r="DC355" s="19"/>
      <c r="DD355" s="19"/>
    </row>
    <row r="356" spans="1:108" x14ac:dyDescent="0.3">
      <c r="A356" s="18"/>
      <c r="B356" s="28"/>
      <c r="C356" s="19"/>
      <c r="D356" s="18"/>
      <c r="E356" s="29"/>
      <c r="F356" s="20"/>
      <c r="G356" s="46"/>
      <c r="H356" s="30"/>
      <c r="I356" s="31"/>
      <c r="J356" s="18"/>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row>
    <row r="357" spans="1:108" x14ac:dyDescent="0.3">
      <c r="A357" s="18"/>
      <c r="B357" s="28"/>
      <c r="C357" s="19"/>
      <c r="D357" s="18"/>
      <c r="E357" s="29"/>
      <c r="F357" s="20"/>
      <c r="G357" s="46"/>
      <c r="H357" s="30"/>
      <c r="I357" s="31"/>
      <c r="J357" s="18"/>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c r="CY357" s="19"/>
      <c r="CZ357" s="19"/>
      <c r="DA357" s="19"/>
      <c r="DB357" s="19"/>
      <c r="DC357" s="19"/>
      <c r="DD357" s="19"/>
    </row>
    <row r="358" spans="1:108" x14ac:dyDescent="0.3">
      <c r="A358" s="18"/>
      <c r="B358" s="28"/>
      <c r="C358" s="19"/>
      <c r="D358" s="18"/>
      <c r="E358" s="29"/>
      <c r="F358" s="20"/>
      <c r="G358" s="46"/>
      <c r="H358" s="30"/>
      <c r="I358" s="31"/>
      <c r="J358" s="18"/>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c r="CW358" s="19"/>
      <c r="CX358" s="19"/>
      <c r="CY358" s="19"/>
      <c r="CZ358" s="19"/>
      <c r="DA358" s="19"/>
      <c r="DB358" s="19"/>
      <c r="DC358" s="19"/>
      <c r="DD358" s="19"/>
    </row>
    <row r="359" spans="1:108" x14ac:dyDescent="0.3">
      <c r="A359" s="18"/>
      <c r="B359" s="28"/>
      <c r="C359" s="19"/>
      <c r="D359" s="18"/>
      <c r="E359" s="29"/>
      <c r="F359" s="20"/>
      <c r="G359" s="46"/>
      <c r="H359" s="30"/>
      <c r="I359" s="31"/>
      <c r="J359" s="18"/>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c r="CY359" s="19"/>
      <c r="CZ359" s="19"/>
      <c r="DA359" s="19"/>
      <c r="DB359" s="19"/>
      <c r="DC359" s="19"/>
      <c r="DD359" s="19"/>
    </row>
    <row r="360" spans="1:108" x14ac:dyDescent="0.3">
      <c r="A360" s="18"/>
      <c r="B360" s="28"/>
      <c r="C360" s="19"/>
      <c r="D360" s="18"/>
      <c r="E360" s="29"/>
      <c r="F360" s="20"/>
      <c r="G360" s="46"/>
      <c r="H360" s="30"/>
      <c r="I360" s="31"/>
      <c r="J360" s="18"/>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row>
    <row r="361" spans="1:108" x14ac:dyDescent="0.3">
      <c r="A361" s="18"/>
      <c r="B361" s="28"/>
      <c r="C361" s="19"/>
      <c r="D361" s="18"/>
      <c r="E361" s="29"/>
      <c r="F361" s="20"/>
      <c r="G361" s="46"/>
      <c r="H361" s="30"/>
      <c r="I361" s="31"/>
      <c r="J361" s="18"/>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c r="CW361" s="19"/>
      <c r="CX361" s="19"/>
      <c r="CY361" s="19"/>
      <c r="CZ361" s="19"/>
      <c r="DA361" s="19"/>
      <c r="DB361" s="19"/>
      <c r="DC361" s="19"/>
      <c r="DD361" s="19"/>
    </row>
    <row r="362" spans="1:108" x14ac:dyDescent="0.3">
      <c r="A362" s="18"/>
      <c r="B362" s="32"/>
      <c r="C362" s="19"/>
      <c r="D362" s="18"/>
      <c r="E362" s="29"/>
      <c r="F362" s="20"/>
      <c r="G362" s="46"/>
      <c r="H362" s="30"/>
      <c r="I362" s="31"/>
      <c r="J362" s="18"/>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c r="CW362" s="19"/>
      <c r="CX362" s="19"/>
      <c r="CY362" s="19"/>
      <c r="CZ362" s="19"/>
      <c r="DA362" s="19"/>
      <c r="DB362" s="19"/>
      <c r="DC362" s="19"/>
      <c r="DD362" s="19"/>
    </row>
    <row r="363" spans="1:108" x14ac:dyDescent="0.3">
      <c r="A363" s="18"/>
      <c r="B363" s="28"/>
      <c r="C363" s="19"/>
      <c r="D363" s="18"/>
      <c r="E363" s="29"/>
      <c r="F363" s="20"/>
      <c r="G363" s="46"/>
      <c r="H363" s="30"/>
      <c r="I363" s="31"/>
      <c r="J363" s="18"/>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c r="CP363" s="19"/>
      <c r="CQ363" s="19"/>
      <c r="CR363" s="19"/>
      <c r="CS363" s="19"/>
      <c r="CT363" s="19"/>
      <c r="CU363" s="19"/>
      <c r="CV363" s="19"/>
      <c r="CW363" s="19"/>
      <c r="CX363" s="19"/>
      <c r="CY363" s="19"/>
      <c r="CZ363" s="19"/>
      <c r="DA363" s="19"/>
      <c r="DB363" s="19"/>
      <c r="DC363" s="19"/>
      <c r="DD363" s="19"/>
    </row>
    <row r="364" spans="1:108" x14ac:dyDescent="0.3">
      <c r="A364" s="18"/>
      <c r="B364" s="28"/>
      <c r="C364" s="19"/>
      <c r="D364" s="18"/>
      <c r="E364" s="29"/>
      <c r="F364" s="20"/>
      <c r="G364" s="46"/>
      <c r="H364" s="30"/>
      <c r="I364" s="31"/>
      <c r="J364" s="18"/>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c r="CW364" s="19"/>
      <c r="CX364" s="19"/>
      <c r="CY364" s="19"/>
      <c r="CZ364" s="19"/>
      <c r="DA364" s="19"/>
      <c r="DB364" s="19"/>
      <c r="DC364" s="19"/>
      <c r="DD364" s="19"/>
    </row>
    <row r="365" spans="1:108" x14ac:dyDescent="0.3">
      <c r="A365" s="18"/>
      <c r="B365" s="28"/>
      <c r="C365" s="19"/>
      <c r="D365" s="18"/>
      <c r="E365" s="29"/>
      <c r="F365" s="20"/>
      <c r="G365" s="46"/>
      <c r="H365" s="30"/>
      <c r="I365" s="31"/>
      <c r="J365" s="18"/>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c r="CW365" s="19"/>
      <c r="CX365" s="19"/>
      <c r="CY365" s="19"/>
      <c r="CZ365" s="19"/>
      <c r="DA365" s="19"/>
      <c r="DB365" s="19"/>
      <c r="DC365" s="19"/>
      <c r="DD365" s="19"/>
    </row>
    <row r="366" spans="1:108" x14ac:dyDescent="0.3">
      <c r="A366" s="18"/>
      <c r="B366" s="28"/>
      <c r="C366" s="19"/>
      <c r="D366" s="18"/>
      <c r="E366" s="29"/>
      <c r="F366" s="20"/>
      <c r="G366" s="46"/>
      <c r="H366" s="30"/>
      <c r="I366" s="31"/>
      <c r="J366" s="18"/>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c r="CW366" s="19"/>
      <c r="CX366" s="19"/>
      <c r="CY366" s="19"/>
      <c r="CZ366" s="19"/>
      <c r="DA366" s="19"/>
      <c r="DB366" s="19"/>
      <c r="DC366" s="19"/>
      <c r="DD366" s="19"/>
    </row>
    <row r="367" spans="1:108" x14ac:dyDescent="0.3">
      <c r="A367" s="18"/>
      <c r="B367" s="32"/>
      <c r="C367" s="19"/>
      <c r="D367" s="18"/>
      <c r="E367" s="29"/>
      <c r="F367" s="20"/>
      <c r="G367" s="46"/>
      <c r="H367" s="30"/>
      <c r="I367" s="31"/>
      <c r="J367" s="18"/>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c r="CW367" s="19"/>
      <c r="CX367" s="19"/>
      <c r="CY367" s="19"/>
      <c r="CZ367" s="19"/>
      <c r="DA367" s="19"/>
      <c r="DB367" s="19"/>
      <c r="DC367" s="19"/>
      <c r="DD367" s="19"/>
    </row>
    <row r="368" spans="1:108" x14ac:dyDescent="0.3">
      <c r="A368" s="18"/>
      <c r="B368" s="28"/>
      <c r="C368" s="19"/>
      <c r="D368" s="18"/>
      <c r="E368" s="29"/>
      <c r="F368" s="20"/>
      <c r="G368" s="46"/>
      <c r="H368" s="30"/>
      <c r="I368" s="31"/>
      <c r="J368" s="18"/>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row>
    <row r="369" spans="1:108" x14ac:dyDescent="0.3">
      <c r="A369" s="18"/>
      <c r="B369" s="28"/>
      <c r="C369" s="19"/>
      <c r="D369" s="18"/>
      <c r="E369" s="29"/>
      <c r="F369" s="20"/>
      <c r="G369" s="46"/>
      <c r="H369" s="30"/>
      <c r="I369" s="31"/>
      <c r="J369" s="18"/>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c r="CY369" s="19"/>
      <c r="CZ369" s="19"/>
      <c r="DA369" s="19"/>
      <c r="DB369" s="19"/>
      <c r="DC369" s="19"/>
      <c r="DD369" s="19"/>
    </row>
    <row r="370" spans="1:108" x14ac:dyDescent="0.3">
      <c r="A370" s="18"/>
      <c r="B370" s="32"/>
      <c r="C370" s="25"/>
      <c r="D370" s="18"/>
      <c r="E370" s="29"/>
      <c r="F370" s="20"/>
      <c r="G370" s="46"/>
      <c r="H370" s="30"/>
      <c r="I370" s="31"/>
      <c r="J370" s="18"/>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c r="CW370" s="19"/>
      <c r="CX370" s="19"/>
      <c r="CY370" s="19"/>
      <c r="CZ370" s="19"/>
      <c r="DA370" s="19"/>
      <c r="DB370" s="19"/>
      <c r="DC370" s="19"/>
      <c r="DD370" s="19"/>
    </row>
    <row r="371" spans="1:108" x14ac:dyDescent="0.3">
      <c r="A371" s="18"/>
      <c r="B371" s="32"/>
      <c r="C371" s="25"/>
      <c r="D371" s="18"/>
      <c r="E371" s="29"/>
      <c r="F371" s="20"/>
      <c r="G371" s="46"/>
      <c r="H371" s="30"/>
      <c r="I371" s="31"/>
      <c r="J371" s="18"/>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c r="CW371" s="19"/>
      <c r="CX371" s="19"/>
      <c r="CY371" s="19"/>
      <c r="CZ371" s="19"/>
      <c r="DA371" s="19"/>
      <c r="DB371" s="19"/>
      <c r="DC371" s="19"/>
      <c r="DD371" s="19"/>
    </row>
    <row r="372" spans="1:108" x14ac:dyDescent="0.3">
      <c r="A372" s="18"/>
      <c r="B372" s="32"/>
      <c r="C372" s="19"/>
      <c r="D372" s="18"/>
      <c r="E372" s="29"/>
      <c r="F372" s="20"/>
      <c r="G372" s="46"/>
      <c r="H372" s="30"/>
      <c r="I372" s="31"/>
      <c r="J372" s="18"/>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c r="CY372" s="19"/>
      <c r="CZ372" s="19"/>
      <c r="DA372" s="19"/>
      <c r="DB372" s="19"/>
      <c r="DC372" s="19"/>
      <c r="DD372" s="19"/>
    </row>
    <row r="373" spans="1:108" x14ac:dyDescent="0.3">
      <c r="A373" s="18"/>
      <c r="B373" s="32"/>
      <c r="C373" s="19"/>
      <c r="D373" s="18"/>
      <c r="E373" s="29"/>
      <c r="F373" s="20"/>
      <c r="G373" s="46"/>
      <c r="H373" s="30"/>
      <c r="I373" s="31"/>
      <c r="J373" s="18"/>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c r="CY373" s="19"/>
      <c r="CZ373" s="19"/>
      <c r="DA373" s="19"/>
      <c r="DB373" s="19"/>
      <c r="DC373" s="19"/>
      <c r="DD373" s="19"/>
    </row>
    <row r="374" spans="1:108" x14ac:dyDescent="0.3">
      <c r="A374" s="18"/>
      <c r="B374" s="32"/>
      <c r="C374" s="19"/>
      <c r="D374" s="18"/>
      <c r="E374" s="29"/>
      <c r="F374" s="20"/>
      <c r="G374" s="46"/>
      <c r="H374" s="18"/>
      <c r="I374" s="31"/>
      <c r="J374" s="18"/>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c r="CW374" s="19"/>
      <c r="CX374" s="19"/>
      <c r="CY374" s="19"/>
      <c r="CZ374" s="19"/>
      <c r="DA374" s="19"/>
      <c r="DB374" s="19"/>
      <c r="DC374" s="19"/>
      <c r="DD374" s="19"/>
    </row>
    <row r="375" spans="1:108" x14ac:dyDescent="0.3">
      <c r="A375" s="18"/>
      <c r="B375" s="32"/>
      <c r="C375" s="19"/>
      <c r="D375" s="18"/>
      <c r="E375" s="29"/>
      <c r="F375" s="20"/>
      <c r="G375" s="46"/>
      <c r="H375" s="30"/>
      <c r="I375" s="31"/>
      <c r="J375" s="18"/>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c r="CY375" s="19"/>
      <c r="CZ375" s="19"/>
      <c r="DA375" s="19"/>
      <c r="DB375" s="19"/>
      <c r="DC375" s="19"/>
      <c r="DD375" s="19"/>
    </row>
    <row r="376" spans="1:108" x14ac:dyDescent="0.3">
      <c r="A376" s="18"/>
      <c r="B376" s="28"/>
      <c r="C376" s="19"/>
      <c r="D376" s="18"/>
      <c r="E376" s="29"/>
      <c r="F376" s="20"/>
      <c r="G376" s="46"/>
      <c r="H376" s="30"/>
      <c r="I376" s="31"/>
      <c r="J376" s="18"/>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row>
    <row r="377" spans="1:108" x14ac:dyDescent="0.3">
      <c r="A377" s="18"/>
      <c r="B377" s="28"/>
      <c r="C377" s="19"/>
      <c r="D377" s="18"/>
      <c r="E377" s="29"/>
      <c r="F377" s="20"/>
      <c r="G377" s="46"/>
      <c r="H377" s="30"/>
      <c r="I377" s="31"/>
      <c r="J377" s="18"/>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c r="CY377" s="19"/>
      <c r="CZ377" s="19"/>
      <c r="DA377" s="19"/>
      <c r="DB377" s="19"/>
      <c r="DC377" s="19"/>
      <c r="DD377" s="19"/>
    </row>
    <row r="378" spans="1:108" x14ac:dyDescent="0.3">
      <c r="A378" s="18"/>
      <c r="B378" s="28"/>
      <c r="C378" s="19"/>
      <c r="D378" s="18"/>
      <c r="E378" s="29"/>
      <c r="F378" s="20"/>
      <c r="G378" s="46"/>
      <c r="H378" s="30"/>
      <c r="I378" s="31"/>
      <c r="J378" s="18"/>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c r="CW378" s="19"/>
      <c r="CX378" s="19"/>
      <c r="CY378" s="19"/>
      <c r="CZ378" s="19"/>
      <c r="DA378" s="19"/>
      <c r="DB378" s="19"/>
      <c r="DC378" s="19"/>
      <c r="DD378" s="19"/>
    </row>
    <row r="379" spans="1:108" x14ac:dyDescent="0.3">
      <c r="A379" s="18"/>
      <c r="B379" s="28"/>
      <c r="C379" s="19"/>
      <c r="D379" s="18"/>
      <c r="E379" s="29"/>
      <c r="F379" s="20"/>
      <c r="G379" s="46"/>
      <c r="H379" s="30"/>
      <c r="I379" s="31"/>
      <c r="J379" s="18"/>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c r="CY379" s="19"/>
      <c r="CZ379" s="19"/>
      <c r="DA379" s="19"/>
      <c r="DB379" s="19"/>
      <c r="DC379" s="19"/>
      <c r="DD379" s="19"/>
    </row>
    <row r="380" spans="1:108" x14ac:dyDescent="0.3">
      <c r="A380" s="18"/>
      <c r="B380" s="28"/>
      <c r="C380" s="19"/>
      <c r="D380" s="18"/>
      <c r="E380" s="29"/>
      <c r="F380" s="20"/>
      <c r="G380" s="46"/>
      <c r="H380" s="30"/>
      <c r="I380" s="31"/>
      <c r="J380" s="18"/>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c r="CW380" s="19"/>
      <c r="CX380" s="19"/>
      <c r="CY380" s="19"/>
      <c r="CZ380" s="19"/>
      <c r="DA380" s="19"/>
      <c r="DB380" s="19"/>
      <c r="DC380" s="19"/>
      <c r="DD380" s="19"/>
    </row>
    <row r="381" spans="1:108" x14ac:dyDescent="0.3">
      <c r="A381" s="18"/>
      <c r="B381" s="28"/>
      <c r="C381" s="19"/>
      <c r="D381" s="18"/>
      <c r="E381" s="29"/>
      <c r="F381" s="20"/>
      <c r="G381" s="46"/>
      <c r="H381" s="30"/>
      <c r="I381" s="31"/>
      <c r="J381" s="18"/>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c r="CW381" s="19"/>
      <c r="CX381" s="19"/>
      <c r="CY381" s="19"/>
      <c r="CZ381" s="19"/>
      <c r="DA381" s="19"/>
      <c r="DB381" s="19"/>
      <c r="DC381" s="19"/>
      <c r="DD381" s="19"/>
    </row>
    <row r="382" spans="1:108" x14ac:dyDescent="0.3">
      <c r="A382" s="18"/>
      <c r="B382" s="32"/>
      <c r="C382" s="19"/>
      <c r="D382" s="18"/>
      <c r="E382" s="29"/>
      <c r="F382" s="20"/>
      <c r="G382" s="46"/>
      <c r="H382" s="30"/>
      <c r="I382" s="31"/>
      <c r="J382" s="18"/>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c r="CW382" s="19"/>
      <c r="CX382" s="19"/>
      <c r="CY382" s="19"/>
      <c r="CZ382" s="19"/>
      <c r="DA382" s="19"/>
      <c r="DB382" s="19"/>
      <c r="DC382" s="19"/>
      <c r="DD382" s="19"/>
    </row>
    <row r="383" spans="1:108" x14ac:dyDescent="0.3">
      <c r="A383" s="18"/>
      <c r="B383" s="28"/>
      <c r="C383" s="19"/>
      <c r="D383" s="18"/>
      <c r="E383" s="29"/>
      <c r="F383" s="20"/>
      <c r="G383" s="46"/>
      <c r="H383" s="30"/>
      <c r="I383" s="31"/>
      <c r="J383" s="18"/>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c r="CY383" s="19"/>
      <c r="CZ383" s="19"/>
      <c r="DA383" s="19"/>
      <c r="DB383" s="19"/>
      <c r="DC383" s="19"/>
      <c r="DD383" s="19"/>
    </row>
    <row r="384" spans="1:108" x14ac:dyDescent="0.3">
      <c r="A384" s="18"/>
      <c r="B384" s="28"/>
      <c r="C384" s="19"/>
      <c r="D384" s="18"/>
      <c r="E384" s="29"/>
      <c r="F384" s="20"/>
      <c r="G384" s="46"/>
      <c r="H384" s="30"/>
      <c r="I384" s="31"/>
      <c r="J384" s="18"/>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row>
    <row r="385" spans="1:108" x14ac:dyDescent="0.3">
      <c r="A385" s="18"/>
      <c r="B385" s="32"/>
      <c r="C385" s="19"/>
      <c r="D385" s="18"/>
      <c r="E385" s="29"/>
      <c r="F385" s="20"/>
      <c r="G385" s="46"/>
      <c r="H385" s="30"/>
      <c r="I385" s="31"/>
      <c r="J385" s="18"/>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c r="CY385" s="19"/>
      <c r="CZ385" s="19"/>
      <c r="DA385" s="19"/>
      <c r="DB385" s="19"/>
      <c r="DC385" s="19"/>
      <c r="DD385" s="19"/>
    </row>
    <row r="386" spans="1:108" x14ac:dyDescent="0.3">
      <c r="A386" s="18"/>
      <c r="B386" s="28"/>
      <c r="C386" s="19"/>
      <c r="D386" s="18"/>
      <c r="E386" s="29"/>
      <c r="F386" s="20"/>
      <c r="G386" s="46"/>
      <c r="H386" s="30"/>
      <c r="I386" s="31"/>
      <c r="J386" s="18"/>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c r="CW386" s="19"/>
      <c r="CX386" s="19"/>
      <c r="CY386" s="19"/>
      <c r="CZ386" s="19"/>
      <c r="DA386" s="19"/>
      <c r="DB386" s="19"/>
      <c r="DC386" s="19"/>
      <c r="DD386" s="19"/>
    </row>
    <row r="387" spans="1:108" x14ac:dyDescent="0.3">
      <c r="A387" s="18"/>
      <c r="B387" s="28"/>
      <c r="C387" s="19"/>
      <c r="D387" s="18"/>
      <c r="E387" s="29"/>
      <c r="F387" s="20"/>
      <c r="G387" s="46"/>
      <c r="H387" s="30"/>
      <c r="I387" s="31"/>
      <c r="J387" s="18"/>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c r="CW387" s="19"/>
      <c r="CX387" s="19"/>
      <c r="CY387" s="19"/>
      <c r="CZ387" s="19"/>
      <c r="DA387" s="19"/>
      <c r="DB387" s="19"/>
      <c r="DC387" s="19"/>
      <c r="DD387" s="19"/>
    </row>
    <row r="388" spans="1:108" x14ac:dyDescent="0.3">
      <c r="A388" s="18"/>
      <c r="B388" s="28"/>
      <c r="C388" s="19"/>
      <c r="D388" s="18"/>
      <c r="E388" s="29"/>
      <c r="F388" s="20"/>
      <c r="G388" s="46"/>
      <c r="H388" s="30"/>
      <c r="I388" s="31"/>
      <c r="J388" s="18"/>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row>
    <row r="389" spans="1:108" x14ac:dyDescent="0.3">
      <c r="A389" s="18"/>
      <c r="B389" s="32"/>
      <c r="C389" s="19"/>
      <c r="D389" s="18"/>
      <c r="E389" s="29"/>
      <c r="F389" s="20"/>
      <c r="G389" s="46"/>
      <c r="H389" s="30"/>
      <c r="I389" s="31"/>
      <c r="J389" s="18"/>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c r="CW389" s="19"/>
      <c r="CX389" s="19"/>
      <c r="CY389" s="19"/>
      <c r="CZ389" s="19"/>
      <c r="DA389" s="19"/>
      <c r="DB389" s="19"/>
      <c r="DC389" s="19"/>
      <c r="DD389" s="19"/>
    </row>
    <row r="390" spans="1:108" x14ac:dyDescent="0.3">
      <c r="A390" s="18"/>
      <c r="B390" s="32"/>
      <c r="C390" s="19"/>
      <c r="D390" s="18"/>
      <c r="E390" s="29"/>
      <c r="F390" s="20"/>
      <c r="G390" s="46"/>
      <c r="H390" s="30"/>
      <c r="I390" s="31"/>
      <c r="J390" s="18"/>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c r="CW390" s="19"/>
      <c r="CX390" s="19"/>
      <c r="CY390" s="19"/>
      <c r="CZ390" s="19"/>
      <c r="DA390" s="19"/>
      <c r="DB390" s="19"/>
      <c r="DC390" s="19"/>
      <c r="DD390" s="19"/>
    </row>
    <row r="391" spans="1:108" x14ac:dyDescent="0.3">
      <c r="A391" s="18"/>
      <c r="B391" s="32"/>
      <c r="C391" s="19"/>
      <c r="D391" s="18"/>
      <c r="E391" s="29"/>
      <c r="F391" s="20"/>
      <c r="G391" s="46"/>
      <c r="H391" s="18"/>
      <c r="I391" s="31"/>
      <c r="J391" s="18"/>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c r="CY391" s="19"/>
      <c r="CZ391" s="19"/>
      <c r="DA391" s="19"/>
      <c r="DB391" s="19"/>
      <c r="DC391" s="19"/>
      <c r="DD391" s="19"/>
    </row>
    <row r="392" spans="1:108" x14ac:dyDescent="0.3">
      <c r="A392" s="18"/>
      <c r="B392" s="32"/>
      <c r="C392" s="19"/>
      <c r="D392" s="18"/>
      <c r="E392" s="29"/>
      <c r="F392" s="20"/>
      <c r="G392" s="46"/>
      <c r="H392" s="30"/>
      <c r="I392" s="31"/>
      <c r="J392" s="18"/>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c r="CY392" s="19"/>
      <c r="CZ392" s="19"/>
      <c r="DA392" s="19"/>
      <c r="DB392" s="19"/>
      <c r="DC392" s="19"/>
      <c r="DD392" s="19"/>
    </row>
    <row r="393" spans="1:108" x14ac:dyDescent="0.3">
      <c r="A393" s="18"/>
      <c r="B393" s="32"/>
      <c r="C393" s="19"/>
      <c r="D393" s="18"/>
      <c r="E393" s="29"/>
      <c r="F393" s="20"/>
      <c r="G393" s="46"/>
      <c r="H393" s="18"/>
      <c r="I393" s="31"/>
      <c r="J393" s="18"/>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c r="CY393" s="19"/>
      <c r="CZ393" s="19"/>
      <c r="DA393" s="19"/>
      <c r="DB393" s="19"/>
      <c r="DC393" s="19"/>
      <c r="DD393" s="19"/>
    </row>
    <row r="394" spans="1:108" x14ac:dyDescent="0.3">
      <c r="A394" s="18"/>
      <c r="B394" s="28"/>
      <c r="C394" s="19"/>
      <c r="D394" s="18"/>
      <c r="E394" s="29"/>
      <c r="F394" s="20"/>
      <c r="G394" s="46"/>
      <c r="H394" s="18"/>
      <c r="I394" s="31"/>
      <c r="J394" s="18"/>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c r="CW394" s="19"/>
      <c r="CX394" s="19"/>
      <c r="CY394" s="19"/>
      <c r="CZ394" s="19"/>
      <c r="DA394" s="19"/>
      <c r="DB394" s="19"/>
      <c r="DC394" s="19"/>
      <c r="DD394" s="19"/>
    </row>
    <row r="395" spans="1:108" x14ac:dyDescent="0.3">
      <c r="A395" s="18"/>
      <c r="B395" s="28"/>
      <c r="C395" s="19"/>
      <c r="D395" s="18"/>
      <c r="E395" s="29"/>
      <c r="F395" s="20"/>
      <c r="G395" s="46"/>
      <c r="H395" s="30"/>
      <c r="I395" s="31"/>
      <c r="J395" s="18"/>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c r="CP395" s="19"/>
      <c r="CQ395" s="19"/>
      <c r="CR395" s="19"/>
      <c r="CS395" s="19"/>
      <c r="CT395" s="19"/>
      <c r="CU395" s="19"/>
      <c r="CV395" s="19"/>
      <c r="CW395" s="19"/>
      <c r="CX395" s="19"/>
      <c r="CY395" s="19"/>
      <c r="CZ395" s="19"/>
      <c r="DA395" s="19"/>
      <c r="DB395" s="19"/>
      <c r="DC395" s="19"/>
      <c r="DD395" s="19"/>
    </row>
    <row r="396" spans="1:108" x14ac:dyDescent="0.3">
      <c r="A396" s="18"/>
      <c r="B396" s="28"/>
      <c r="C396" s="19"/>
      <c r="D396" s="18"/>
      <c r="E396" s="29"/>
      <c r="F396" s="20"/>
      <c r="G396" s="46"/>
      <c r="H396" s="30"/>
      <c r="I396" s="31"/>
      <c r="J396" s="18"/>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c r="CW396" s="19"/>
      <c r="CX396" s="19"/>
      <c r="CY396" s="19"/>
      <c r="CZ396" s="19"/>
      <c r="DA396" s="19"/>
      <c r="DB396" s="19"/>
      <c r="DC396" s="19"/>
      <c r="DD396" s="19"/>
    </row>
    <row r="397" spans="1:108" x14ac:dyDescent="0.3">
      <c r="A397" s="18"/>
      <c r="B397" s="32"/>
      <c r="C397" s="19"/>
      <c r="D397" s="18"/>
      <c r="E397" s="29"/>
      <c r="F397" s="20"/>
      <c r="G397" s="46"/>
      <c r="H397" s="30"/>
      <c r="I397" s="31"/>
      <c r="J397" s="18"/>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c r="CY397" s="19"/>
      <c r="CZ397" s="19"/>
      <c r="DA397" s="19"/>
      <c r="DB397" s="19"/>
      <c r="DC397" s="19"/>
      <c r="DD397" s="19"/>
    </row>
    <row r="398" spans="1:108" x14ac:dyDescent="0.3">
      <c r="A398" s="18"/>
      <c r="B398" s="32"/>
      <c r="C398" s="19"/>
      <c r="D398" s="18"/>
      <c r="E398" s="29"/>
      <c r="F398" s="20"/>
      <c r="G398" s="46"/>
      <c r="H398" s="30"/>
      <c r="I398" s="31"/>
      <c r="J398" s="18"/>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c r="CP398" s="19"/>
      <c r="CQ398" s="19"/>
      <c r="CR398" s="19"/>
      <c r="CS398" s="19"/>
      <c r="CT398" s="19"/>
      <c r="CU398" s="19"/>
      <c r="CV398" s="19"/>
      <c r="CW398" s="19"/>
      <c r="CX398" s="19"/>
      <c r="CY398" s="19"/>
      <c r="CZ398" s="19"/>
      <c r="DA398" s="19"/>
      <c r="DB398" s="19"/>
      <c r="DC398" s="19"/>
      <c r="DD398" s="19"/>
    </row>
    <row r="399" spans="1:108" x14ac:dyDescent="0.3">
      <c r="A399" s="18"/>
      <c r="B399" s="28"/>
      <c r="C399" s="19"/>
      <c r="D399" s="18"/>
      <c r="E399" s="29"/>
      <c r="F399" s="20"/>
      <c r="G399" s="46"/>
      <c r="H399" s="30"/>
      <c r="I399" s="31"/>
      <c r="J399" s="18"/>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19"/>
      <c r="CU399" s="19"/>
      <c r="CV399" s="19"/>
      <c r="CW399" s="19"/>
      <c r="CX399" s="19"/>
      <c r="CY399" s="19"/>
      <c r="CZ399" s="19"/>
      <c r="DA399" s="19"/>
      <c r="DB399" s="19"/>
      <c r="DC399" s="19"/>
      <c r="DD399" s="19"/>
    </row>
    <row r="400" spans="1:108" x14ac:dyDescent="0.3">
      <c r="A400" s="18"/>
      <c r="B400" s="28"/>
      <c r="C400" s="19"/>
      <c r="D400" s="18"/>
      <c r="E400" s="29"/>
      <c r="F400" s="20"/>
      <c r="G400" s="46"/>
      <c r="H400" s="30"/>
      <c r="I400" s="31"/>
      <c r="J400" s="18"/>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c r="CP400" s="19"/>
      <c r="CQ400" s="19"/>
      <c r="CR400" s="19"/>
      <c r="CS400" s="19"/>
      <c r="CT400" s="19"/>
      <c r="CU400" s="19"/>
      <c r="CV400" s="19"/>
      <c r="CW400" s="19"/>
      <c r="CX400" s="19"/>
      <c r="CY400" s="19"/>
      <c r="CZ400" s="19"/>
      <c r="DA400" s="19"/>
      <c r="DB400" s="19"/>
      <c r="DC400" s="19"/>
      <c r="DD400" s="19"/>
    </row>
    <row r="401" spans="1:108" x14ac:dyDescent="0.3">
      <c r="A401" s="18"/>
      <c r="B401" s="28"/>
      <c r="C401" s="19"/>
      <c r="D401" s="18"/>
      <c r="E401" s="29"/>
      <c r="F401" s="20"/>
      <c r="G401" s="46"/>
      <c r="H401" s="30"/>
      <c r="I401" s="31"/>
      <c r="J401" s="18"/>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c r="CW401" s="19"/>
      <c r="CX401" s="19"/>
      <c r="CY401" s="19"/>
      <c r="CZ401" s="19"/>
      <c r="DA401" s="19"/>
      <c r="DB401" s="19"/>
      <c r="DC401" s="19"/>
      <c r="DD401" s="19"/>
    </row>
    <row r="402" spans="1:108" x14ac:dyDescent="0.3">
      <c r="A402" s="18"/>
      <c r="B402" s="32"/>
      <c r="C402" s="19"/>
      <c r="D402" s="18"/>
      <c r="E402" s="29"/>
      <c r="F402" s="20"/>
      <c r="G402" s="46"/>
      <c r="H402" s="30"/>
      <c r="I402" s="31"/>
      <c r="J402" s="18"/>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c r="CW402" s="19"/>
      <c r="CX402" s="19"/>
      <c r="CY402" s="19"/>
      <c r="CZ402" s="19"/>
      <c r="DA402" s="19"/>
      <c r="DB402" s="19"/>
      <c r="DC402" s="19"/>
      <c r="DD402" s="19"/>
    </row>
    <row r="403" spans="1:108" x14ac:dyDescent="0.3">
      <c r="A403" s="18"/>
      <c r="B403" s="28"/>
      <c r="C403" s="19"/>
      <c r="D403" s="18"/>
      <c r="E403" s="29"/>
      <c r="F403" s="20"/>
      <c r="G403" s="46"/>
      <c r="H403" s="30"/>
      <c r="I403" s="31"/>
      <c r="J403" s="18"/>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c r="CY403" s="19"/>
      <c r="CZ403" s="19"/>
      <c r="DA403" s="19"/>
      <c r="DB403" s="19"/>
      <c r="DC403" s="19"/>
      <c r="DD403" s="19"/>
    </row>
    <row r="404" spans="1:108" x14ac:dyDescent="0.3">
      <c r="A404" s="18"/>
      <c r="B404" s="28"/>
      <c r="C404" s="19"/>
      <c r="D404" s="18"/>
      <c r="E404" s="29"/>
      <c r="F404" s="20"/>
      <c r="G404" s="46"/>
      <c r="H404" s="30"/>
      <c r="I404" s="31"/>
      <c r="J404" s="18"/>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c r="CP404" s="19"/>
      <c r="CQ404" s="19"/>
      <c r="CR404" s="19"/>
      <c r="CS404" s="19"/>
      <c r="CT404" s="19"/>
      <c r="CU404" s="19"/>
      <c r="CV404" s="19"/>
      <c r="CW404" s="19"/>
      <c r="CX404" s="19"/>
      <c r="CY404" s="19"/>
      <c r="CZ404" s="19"/>
      <c r="DA404" s="19"/>
      <c r="DB404" s="19"/>
      <c r="DC404" s="19"/>
      <c r="DD404" s="19"/>
    </row>
    <row r="405" spans="1:108" x14ac:dyDescent="0.3">
      <c r="A405" s="18"/>
      <c r="B405" s="28"/>
      <c r="C405" s="19"/>
      <c r="D405" s="18"/>
      <c r="E405" s="29"/>
      <c r="F405" s="20"/>
      <c r="G405" s="46"/>
      <c r="H405" s="30"/>
      <c r="I405" s="31"/>
      <c r="J405" s="18"/>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c r="CW405" s="19"/>
      <c r="CX405" s="19"/>
      <c r="CY405" s="19"/>
      <c r="CZ405" s="19"/>
      <c r="DA405" s="19"/>
      <c r="DB405" s="19"/>
      <c r="DC405" s="19"/>
      <c r="DD405" s="19"/>
    </row>
    <row r="406" spans="1:108" x14ac:dyDescent="0.3">
      <c r="A406" s="18"/>
      <c r="B406" s="28"/>
      <c r="C406" s="19"/>
      <c r="D406" s="18"/>
      <c r="E406" s="29"/>
      <c r="F406" s="20"/>
      <c r="G406" s="46"/>
      <c r="H406" s="30"/>
      <c r="I406" s="31"/>
      <c r="J406" s="18"/>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c r="CP406" s="19"/>
      <c r="CQ406" s="19"/>
      <c r="CR406" s="19"/>
      <c r="CS406" s="19"/>
      <c r="CT406" s="19"/>
      <c r="CU406" s="19"/>
      <c r="CV406" s="19"/>
      <c r="CW406" s="19"/>
      <c r="CX406" s="19"/>
      <c r="CY406" s="19"/>
      <c r="CZ406" s="19"/>
      <c r="DA406" s="19"/>
      <c r="DB406" s="19"/>
      <c r="DC406" s="19"/>
      <c r="DD406" s="19"/>
    </row>
    <row r="407" spans="1:108" x14ac:dyDescent="0.3">
      <c r="A407" s="18"/>
      <c r="B407" s="28"/>
      <c r="C407" s="19"/>
      <c r="D407" s="18"/>
      <c r="E407" s="29"/>
      <c r="F407" s="20"/>
      <c r="G407" s="46"/>
      <c r="H407" s="30"/>
      <c r="I407" s="31"/>
      <c r="J407" s="18"/>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c r="CP407" s="19"/>
      <c r="CQ407" s="19"/>
      <c r="CR407" s="19"/>
      <c r="CS407" s="19"/>
      <c r="CT407" s="19"/>
      <c r="CU407" s="19"/>
      <c r="CV407" s="19"/>
      <c r="CW407" s="19"/>
      <c r="CX407" s="19"/>
      <c r="CY407" s="19"/>
      <c r="CZ407" s="19"/>
      <c r="DA407" s="19"/>
      <c r="DB407" s="19"/>
      <c r="DC407" s="19"/>
      <c r="DD407" s="19"/>
    </row>
    <row r="408" spans="1:108" x14ac:dyDescent="0.3">
      <c r="A408" s="18"/>
      <c r="B408" s="32"/>
      <c r="C408" s="19"/>
      <c r="D408" s="18"/>
      <c r="E408" s="29"/>
      <c r="F408" s="20"/>
      <c r="G408" s="46"/>
      <c r="H408" s="30"/>
      <c r="I408" s="31"/>
      <c r="J408" s="18"/>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c r="CY408" s="19"/>
      <c r="CZ408" s="19"/>
      <c r="DA408" s="19"/>
      <c r="DB408" s="19"/>
      <c r="DC408" s="19"/>
      <c r="DD408" s="19"/>
    </row>
    <row r="409" spans="1:108" x14ac:dyDescent="0.3">
      <c r="A409" s="18"/>
      <c r="B409" s="32"/>
      <c r="C409" s="19"/>
      <c r="D409" s="18"/>
      <c r="E409" s="29"/>
      <c r="F409" s="20"/>
      <c r="G409" s="46"/>
      <c r="H409" s="30"/>
      <c r="I409" s="31"/>
      <c r="J409" s="18"/>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c r="CW409" s="19"/>
      <c r="CX409" s="19"/>
      <c r="CY409" s="19"/>
      <c r="CZ409" s="19"/>
      <c r="DA409" s="19"/>
      <c r="DB409" s="19"/>
      <c r="DC409" s="19"/>
      <c r="DD409" s="19"/>
    </row>
    <row r="410" spans="1:108" x14ac:dyDescent="0.3">
      <c r="A410" s="18"/>
      <c r="B410" s="32"/>
      <c r="C410" s="19"/>
      <c r="D410" s="18"/>
      <c r="E410" s="29"/>
      <c r="F410" s="20"/>
      <c r="G410" s="46"/>
      <c r="H410" s="30"/>
      <c r="I410" s="31"/>
      <c r="J410" s="18"/>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c r="CP410" s="19"/>
      <c r="CQ410" s="19"/>
      <c r="CR410" s="19"/>
      <c r="CS410" s="19"/>
      <c r="CT410" s="19"/>
      <c r="CU410" s="19"/>
      <c r="CV410" s="19"/>
      <c r="CW410" s="19"/>
      <c r="CX410" s="19"/>
      <c r="CY410" s="19"/>
      <c r="CZ410" s="19"/>
      <c r="DA410" s="19"/>
      <c r="DB410" s="19"/>
      <c r="DC410" s="19"/>
      <c r="DD410" s="19"/>
    </row>
    <row r="411" spans="1:108" x14ac:dyDescent="0.3">
      <c r="A411" s="18"/>
      <c r="B411" s="32"/>
      <c r="C411" s="19"/>
      <c r="D411" s="18"/>
      <c r="E411" s="29"/>
      <c r="F411" s="20"/>
      <c r="G411" s="46"/>
      <c r="H411" s="30"/>
      <c r="I411" s="31"/>
      <c r="J411" s="18"/>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c r="CP411" s="19"/>
      <c r="CQ411" s="19"/>
      <c r="CR411" s="19"/>
      <c r="CS411" s="19"/>
      <c r="CT411" s="19"/>
      <c r="CU411" s="19"/>
      <c r="CV411" s="19"/>
      <c r="CW411" s="19"/>
      <c r="CX411" s="19"/>
      <c r="CY411" s="19"/>
      <c r="CZ411" s="19"/>
      <c r="DA411" s="19"/>
      <c r="DB411" s="19"/>
      <c r="DC411" s="19"/>
      <c r="DD411" s="19"/>
    </row>
    <row r="412" spans="1:108" x14ac:dyDescent="0.3">
      <c r="A412" s="18"/>
      <c r="B412" s="32"/>
      <c r="C412" s="19"/>
      <c r="D412" s="18"/>
      <c r="E412" s="29"/>
      <c r="F412" s="20"/>
      <c r="G412" s="46"/>
      <c r="H412" s="30"/>
      <c r="I412" s="31"/>
      <c r="J412" s="18"/>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c r="CP412" s="19"/>
      <c r="CQ412" s="19"/>
      <c r="CR412" s="19"/>
      <c r="CS412" s="19"/>
      <c r="CT412" s="19"/>
      <c r="CU412" s="19"/>
      <c r="CV412" s="19"/>
      <c r="CW412" s="19"/>
      <c r="CX412" s="19"/>
      <c r="CY412" s="19"/>
      <c r="CZ412" s="19"/>
      <c r="DA412" s="19"/>
      <c r="DB412" s="19"/>
      <c r="DC412" s="19"/>
      <c r="DD412" s="19"/>
    </row>
    <row r="413" spans="1:108" x14ac:dyDescent="0.3">
      <c r="A413" s="18"/>
      <c r="B413" s="28"/>
      <c r="C413" s="19"/>
      <c r="D413" s="18"/>
      <c r="E413" s="29"/>
      <c r="F413" s="20"/>
      <c r="G413" s="46"/>
      <c r="H413" s="18"/>
      <c r="I413" s="31"/>
      <c r="J413" s="18"/>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row>
    <row r="414" spans="1:108" x14ac:dyDescent="0.3">
      <c r="A414" s="18"/>
      <c r="B414" s="28"/>
      <c r="C414" s="19"/>
      <c r="D414" s="18"/>
      <c r="E414" s="29"/>
      <c r="F414" s="20"/>
      <c r="G414" s="46"/>
      <c r="H414" s="30"/>
      <c r="I414" s="31"/>
      <c r="J414" s="18"/>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19"/>
      <c r="CU414" s="19"/>
      <c r="CV414" s="19"/>
      <c r="CW414" s="19"/>
      <c r="CX414" s="19"/>
      <c r="CY414" s="19"/>
      <c r="CZ414" s="19"/>
      <c r="DA414" s="19"/>
      <c r="DB414" s="19"/>
      <c r="DC414" s="19"/>
      <c r="DD414" s="19"/>
    </row>
    <row r="415" spans="1:108" x14ac:dyDescent="0.3">
      <c r="A415" s="18"/>
      <c r="B415" s="28"/>
      <c r="C415" s="19"/>
      <c r="D415" s="18"/>
      <c r="E415" s="29"/>
      <c r="F415" s="20"/>
      <c r="G415" s="46"/>
      <c r="H415" s="30"/>
      <c r="I415" s="31"/>
      <c r="J415" s="18"/>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19"/>
      <c r="CU415" s="19"/>
      <c r="CV415" s="19"/>
      <c r="CW415" s="19"/>
      <c r="CX415" s="19"/>
      <c r="CY415" s="19"/>
      <c r="CZ415" s="19"/>
      <c r="DA415" s="19"/>
      <c r="DB415" s="19"/>
      <c r="DC415" s="19"/>
      <c r="DD415" s="19"/>
    </row>
    <row r="416" spans="1:108" x14ac:dyDescent="0.3">
      <c r="A416" s="18"/>
      <c r="B416" s="28"/>
      <c r="C416" s="19"/>
      <c r="D416" s="18"/>
      <c r="E416" s="29"/>
      <c r="F416" s="20"/>
      <c r="G416" s="46"/>
      <c r="H416" s="30"/>
      <c r="I416" s="31"/>
      <c r="J416" s="18"/>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c r="CP416" s="19"/>
      <c r="CQ416" s="19"/>
      <c r="CR416" s="19"/>
      <c r="CS416" s="19"/>
      <c r="CT416" s="19"/>
      <c r="CU416" s="19"/>
      <c r="CV416" s="19"/>
      <c r="CW416" s="19"/>
      <c r="CX416" s="19"/>
      <c r="CY416" s="19"/>
      <c r="CZ416" s="19"/>
      <c r="DA416" s="19"/>
      <c r="DB416" s="19"/>
      <c r="DC416" s="19"/>
      <c r="DD416" s="19"/>
    </row>
    <row r="417" spans="1:108" x14ac:dyDescent="0.3">
      <c r="A417" s="18"/>
      <c r="B417" s="28"/>
      <c r="C417" s="19"/>
      <c r="D417" s="18"/>
      <c r="E417" s="29"/>
      <c r="F417" s="20"/>
      <c r="G417" s="46"/>
      <c r="H417" s="30"/>
      <c r="I417" s="31"/>
      <c r="J417" s="18"/>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row>
    <row r="418" spans="1:108" x14ac:dyDescent="0.3">
      <c r="A418" s="18"/>
      <c r="B418" s="28"/>
      <c r="C418" s="19"/>
      <c r="D418" s="18"/>
      <c r="E418" s="29"/>
      <c r="F418" s="20"/>
      <c r="G418" s="46"/>
      <c r="H418" s="30"/>
      <c r="I418" s="31"/>
      <c r="J418" s="18"/>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c r="CW418" s="19"/>
      <c r="CX418" s="19"/>
      <c r="CY418" s="19"/>
      <c r="CZ418" s="19"/>
      <c r="DA418" s="19"/>
      <c r="DB418" s="19"/>
      <c r="DC418" s="19"/>
      <c r="DD418" s="19"/>
    </row>
    <row r="419" spans="1:108" x14ac:dyDescent="0.3">
      <c r="A419" s="18"/>
      <c r="B419" s="28"/>
      <c r="C419" s="19"/>
      <c r="D419" s="18"/>
      <c r="E419" s="29"/>
      <c r="F419" s="20"/>
      <c r="G419" s="46"/>
      <c r="H419" s="30"/>
      <c r="I419" s="31"/>
      <c r="J419" s="18"/>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c r="CP419" s="19"/>
      <c r="CQ419" s="19"/>
      <c r="CR419" s="19"/>
      <c r="CS419" s="19"/>
      <c r="CT419" s="19"/>
      <c r="CU419" s="19"/>
      <c r="CV419" s="19"/>
      <c r="CW419" s="19"/>
      <c r="CX419" s="19"/>
      <c r="CY419" s="19"/>
      <c r="CZ419" s="19"/>
      <c r="DA419" s="19"/>
      <c r="DB419" s="19"/>
      <c r="DC419" s="19"/>
      <c r="DD419" s="19"/>
    </row>
    <row r="420" spans="1:108" x14ac:dyDescent="0.3">
      <c r="A420" s="18"/>
      <c r="B420" s="28"/>
      <c r="C420" s="19"/>
      <c r="D420" s="18"/>
      <c r="E420" s="29"/>
      <c r="F420" s="20"/>
      <c r="G420" s="46"/>
      <c r="H420" s="30"/>
      <c r="I420" s="31"/>
      <c r="J420" s="18"/>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c r="CP420" s="19"/>
      <c r="CQ420" s="19"/>
      <c r="CR420" s="19"/>
      <c r="CS420" s="19"/>
      <c r="CT420" s="19"/>
      <c r="CU420" s="19"/>
      <c r="CV420" s="19"/>
      <c r="CW420" s="19"/>
      <c r="CX420" s="19"/>
      <c r="CY420" s="19"/>
      <c r="CZ420" s="19"/>
      <c r="DA420" s="19"/>
      <c r="DB420" s="19"/>
      <c r="DC420" s="19"/>
      <c r="DD420" s="19"/>
    </row>
    <row r="421" spans="1:108" x14ac:dyDescent="0.3">
      <c r="A421" s="18"/>
      <c r="B421" s="28"/>
      <c r="C421" s="19"/>
      <c r="D421" s="18"/>
      <c r="E421" s="29"/>
      <c r="F421" s="20"/>
      <c r="G421" s="46"/>
      <c r="H421" s="30"/>
      <c r="I421" s="31"/>
      <c r="J421" s="18"/>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c r="CW421" s="19"/>
      <c r="CX421" s="19"/>
      <c r="CY421" s="19"/>
      <c r="CZ421" s="19"/>
      <c r="DA421" s="19"/>
      <c r="DB421" s="19"/>
      <c r="DC421" s="19"/>
      <c r="DD421" s="19"/>
    </row>
    <row r="422" spans="1:108" x14ac:dyDescent="0.3">
      <c r="A422" s="18"/>
      <c r="B422" s="28"/>
      <c r="C422" s="19"/>
      <c r="D422" s="18"/>
      <c r="E422" s="29"/>
      <c r="F422" s="20"/>
      <c r="G422" s="46"/>
      <c r="H422" s="30"/>
      <c r="I422" s="31"/>
      <c r="J422" s="18"/>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c r="CP422" s="19"/>
      <c r="CQ422" s="19"/>
      <c r="CR422" s="19"/>
      <c r="CS422" s="19"/>
      <c r="CT422" s="19"/>
      <c r="CU422" s="19"/>
      <c r="CV422" s="19"/>
      <c r="CW422" s="19"/>
      <c r="CX422" s="19"/>
      <c r="CY422" s="19"/>
      <c r="CZ422" s="19"/>
      <c r="DA422" s="19"/>
      <c r="DB422" s="19"/>
      <c r="DC422" s="19"/>
      <c r="DD422" s="19"/>
    </row>
    <row r="423" spans="1:108" x14ac:dyDescent="0.3">
      <c r="A423" s="18"/>
      <c r="B423" s="28"/>
      <c r="C423" s="19"/>
      <c r="D423" s="18"/>
      <c r="E423" s="29"/>
      <c r="F423" s="20"/>
      <c r="G423" s="46"/>
      <c r="H423" s="30"/>
      <c r="I423" s="31"/>
      <c r="J423" s="18"/>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c r="CP423" s="19"/>
      <c r="CQ423" s="19"/>
      <c r="CR423" s="19"/>
      <c r="CS423" s="19"/>
      <c r="CT423" s="19"/>
      <c r="CU423" s="19"/>
      <c r="CV423" s="19"/>
      <c r="CW423" s="19"/>
      <c r="CX423" s="19"/>
      <c r="CY423" s="19"/>
      <c r="CZ423" s="19"/>
      <c r="DA423" s="19"/>
      <c r="DB423" s="19"/>
      <c r="DC423" s="19"/>
      <c r="DD423" s="19"/>
    </row>
    <row r="424" spans="1:108" x14ac:dyDescent="0.3">
      <c r="A424" s="18"/>
      <c r="B424" s="32"/>
      <c r="C424" s="19"/>
      <c r="D424" s="18"/>
      <c r="E424" s="29"/>
      <c r="F424" s="20"/>
      <c r="G424" s="46"/>
      <c r="H424" s="30"/>
      <c r="I424" s="31"/>
      <c r="J424" s="18"/>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c r="CP424" s="19"/>
      <c r="CQ424" s="19"/>
      <c r="CR424" s="19"/>
      <c r="CS424" s="19"/>
      <c r="CT424" s="19"/>
      <c r="CU424" s="19"/>
      <c r="CV424" s="19"/>
      <c r="CW424" s="19"/>
      <c r="CX424" s="19"/>
      <c r="CY424" s="19"/>
      <c r="CZ424" s="19"/>
      <c r="DA424" s="19"/>
      <c r="DB424" s="19"/>
      <c r="DC424" s="19"/>
      <c r="DD424" s="19"/>
    </row>
    <row r="425" spans="1:108" x14ac:dyDescent="0.3">
      <c r="A425" s="18"/>
      <c r="B425" s="32"/>
      <c r="C425" s="19"/>
      <c r="D425" s="18"/>
      <c r="E425" s="29"/>
      <c r="F425" s="20"/>
      <c r="G425" s="46"/>
      <c r="H425" s="30"/>
      <c r="I425" s="31"/>
      <c r="J425" s="18"/>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c r="CP425" s="19"/>
      <c r="CQ425" s="19"/>
      <c r="CR425" s="19"/>
      <c r="CS425" s="19"/>
      <c r="CT425" s="19"/>
      <c r="CU425" s="19"/>
      <c r="CV425" s="19"/>
      <c r="CW425" s="19"/>
      <c r="CX425" s="19"/>
      <c r="CY425" s="19"/>
      <c r="CZ425" s="19"/>
      <c r="DA425" s="19"/>
      <c r="DB425" s="19"/>
      <c r="DC425" s="19"/>
      <c r="DD425" s="19"/>
    </row>
    <row r="426" spans="1:108" x14ac:dyDescent="0.3">
      <c r="A426" s="18"/>
      <c r="B426" s="32"/>
      <c r="C426" s="19"/>
      <c r="D426" s="18"/>
      <c r="E426" s="29"/>
      <c r="F426" s="20"/>
      <c r="G426" s="46"/>
      <c r="H426" s="30"/>
      <c r="I426" s="31"/>
      <c r="J426" s="18"/>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c r="CW426" s="19"/>
      <c r="CX426" s="19"/>
      <c r="CY426" s="19"/>
      <c r="CZ426" s="19"/>
      <c r="DA426" s="19"/>
      <c r="DB426" s="19"/>
      <c r="DC426" s="19"/>
      <c r="DD426" s="19"/>
    </row>
    <row r="427" spans="1:108" x14ac:dyDescent="0.3">
      <c r="A427" s="18"/>
      <c r="B427" s="32"/>
      <c r="C427" s="19"/>
      <c r="D427" s="18"/>
      <c r="E427" s="29"/>
      <c r="F427" s="20"/>
      <c r="G427" s="46"/>
      <c r="H427" s="30"/>
      <c r="I427" s="31"/>
      <c r="J427" s="18"/>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c r="CP427" s="19"/>
      <c r="CQ427" s="19"/>
      <c r="CR427" s="19"/>
      <c r="CS427" s="19"/>
      <c r="CT427" s="19"/>
      <c r="CU427" s="19"/>
      <c r="CV427" s="19"/>
      <c r="CW427" s="19"/>
      <c r="CX427" s="19"/>
      <c r="CY427" s="19"/>
      <c r="CZ427" s="19"/>
      <c r="DA427" s="19"/>
      <c r="DB427" s="19"/>
      <c r="DC427" s="19"/>
      <c r="DD427" s="19"/>
    </row>
    <row r="428" spans="1:108" x14ac:dyDescent="0.3">
      <c r="A428" s="18"/>
      <c r="B428" s="32"/>
      <c r="C428" s="19"/>
      <c r="D428" s="18"/>
      <c r="E428" s="29"/>
      <c r="F428" s="20"/>
      <c r="G428" s="46"/>
      <c r="H428" s="30"/>
      <c r="I428" s="31"/>
      <c r="J428" s="18"/>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c r="CP428" s="19"/>
      <c r="CQ428" s="19"/>
      <c r="CR428" s="19"/>
      <c r="CS428" s="19"/>
      <c r="CT428" s="19"/>
      <c r="CU428" s="19"/>
      <c r="CV428" s="19"/>
      <c r="CW428" s="19"/>
      <c r="CX428" s="19"/>
      <c r="CY428" s="19"/>
      <c r="CZ428" s="19"/>
      <c r="DA428" s="19"/>
      <c r="DB428" s="19"/>
      <c r="DC428" s="19"/>
      <c r="DD428" s="19"/>
    </row>
    <row r="429" spans="1:108" x14ac:dyDescent="0.3">
      <c r="A429" s="18"/>
      <c r="B429" s="32"/>
      <c r="C429" s="19"/>
      <c r="D429" s="18"/>
      <c r="E429" s="29"/>
      <c r="F429" s="20"/>
      <c r="G429" s="46"/>
      <c r="H429" s="30"/>
      <c r="I429" s="31"/>
      <c r="J429" s="18"/>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c r="CP429" s="19"/>
      <c r="CQ429" s="19"/>
      <c r="CR429" s="19"/>
      <c r="CS429" s="19"/>
      <c r="CT429" s="19"/>
      <c r="CU429" s="19"/>
      <c r="CV429" s="19"/>
      <c r="CW429" s="19"/>
      <c r="CX429" s="19"/>
      <c r="CY429" s="19"/>
      <c r="CZ429" s="19"/>
      <c r="DA429" s="19"/>
      <c r="DB429" s="19"/>
      <c r="DC429" s="19"/>
      <c r="DD429" s="19"/>
    </row>
    <row r="430" spans="1:108" x14ac:dyDescent="0.3">
      <c r="A430" s="18"/>
      <c r="B430" s="28"/>
      <c r="C430" s="19"/>
      <c r="D430" s="18"/>
      <c r="E430" s="29"/>
      <c r="F430" s="20"/>
      <c r="G430" s="46"/>
      <c r="H430" s="30"/>
      <c r="I430" s="31"/>
      <c r="J430" s="18"/>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c r="CW430" s="19"/>
      <c r="CX430" s="19"/>
      <c r="CY430" s="19"/>
      <c r="CZ430" s="19"/>
      <c r="DA430" s="19"/>
      <c r="DB430" s="19"/>
      <c r="DC430" s="19"/>
      <c r="DD430" s="19"/>
    </row>
    <row r="431" spans="1:108" x14ac:dyDescent="0.3">
      <c r="A431" s="18"/>
      <c r="B431" s="32"/>
      <c r="C431" s="19"/>
      <c r="D431" s="18"/>
      <c r="E431" s="29"/>
      <c r="F431" s="20"/>
      <c r="G431" s="46"/>
      <c r="H431" s="30"/>
      <c r="I431" s="31"/>
      <c r="J431" s="18"/>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c r="CP431" s="19"/>
      <c r="CQ431" s="19"/>
      <c r="CR431" s="19"/>
      <c r="CS431" s="19"/>
      <c r="CT431" s="19"/>
      <c r="CU431" s="19"/>
      <c r="CV431" s="19"/>
      <c r="CW431" s="19"/>
      <c r="CX431" s="19"/>
      <c r="CY431" s="19"/>
      <c r="CZ431" s="19"/>
      <c r="DA431" s="19"/>
      <c r="DB431" s="19"/>
      <c r="DC431" s="19"/>
      <c r="DD431" s="19"/>
    </row>
    <row r="432" spans="1:108" x14ac:dyDescent="0.3">
      <c r="A432" s="18"/>
      <c r="B432" s="32"/>
      <c r="C432" s="19"/>
      <c r="D432" s="18"/>
      <c r="E432" s="29"/>
      <c r="F432" s="20"/>
      <c r="G432" s="46"/>
      <c r="H432" s="30"/>
      <c r="I432" s="31"/>
      <c r="J432" s="18"/>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c r="CP432" s="19"/>
      <c r="CQ432" s="19"/>
      <c r="CR432" s="19"/>
      <c r="CS432" s="19"/>
      <c r="CT432" s="19"/>
      <c r="CU432" s="19"/>
      <c r="CV432" s="19"/>
      <c r="CW432" s="19"/>
      <c r="CX432" s="19"/>
      <c r="CY432" s="19"/>
      <c r="CZ432" s="19"/>
      <c r="DA432" s="19"/>
      <c r="DB432" s="19"/>
      <c r="DC432" s="19"/>
      <c r="DD432" s="19"/>
    </row>
    <row r="433" spans="1:108" x14ac:dyDescent="0.3">
      <c r="A433" s="18"/>
      <c r="B433" s="32"/>
      <c r="C433" s="19"/>
      <c r="D433" s="18"/>
      <c r="E433" s="29"/>
      <c r="F433" s="20"/>
      <c r="G433" s="46"/>
      <c r="H433" s="30"/>
      <c r="I433" s="31"/>
      <c r="J433" s="18"/>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c r="CP433" s="19"/>
      <c r="CQ433" s="19"/>
      <c r="CR433" s="19"/>
      <c r="CS433" s="19"/>
      <c r="CT433" s="19"/>
      <c r="CU433" s="19"/>
      <c r="CV433" s="19"/>
      <c r="CW433" s="19"/>
      <c r="CX433" s="19"/>
      <c r="CY433" s="19"/>
      <c r="CZ433" s="19"/>
      <c r="DA433" s="19"/>
      <c r="DB433" s="19"/>
      <c r="DC433" s="19"/>
      <c r="DD433" s="19"/>
    </row>
    <row r="434" spans="1:108" x14ac:dyDescent="0.3">
      <c r="A434" s="18"/>
      <c r="B434" s="32"/>
      <c r="C434" s="19"/>
      <c r="D434" s="18"/>
      <c r="E434" s="29"/>
      <c r="F434" s="20"/>
      <c r="G434" s="46"/>
      <c r="H434" s="30"/>
      <c r="I434" s="31"/>
      <c r="J434" s="18"/>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c r="CP434" s="19"/>
      <c r="CQ434" s="19"/>
      <c r="CR434" s="19"/>
      <c r="CS434" s="19"/>
      <c r="CT434" s="19"/>
      <c r="CU434" s="19"/>
      <c r="CV434" s="19"/>
      <c r="CW434" s="19"/>
      <c r="CX434" s="19"/>
      <c r="CY434" s="19"/>
      <c r="CZ434" s="19"/>
      <c r="DA434" s="19"/>
      <c r="DB434" s="19"/>
      <c r="DC434" s="19"/>
      <c r="DD434" s="19"/>
    </row>
    <row r="435" spans="1:108" x14ac:dyDescent="0.3">
      <c r="A435" s="18"/>
      <c r="B435" s="28"/>
      <c r="C435" s="19"/>
      <c r="D435" s="18"/>
      <c r="E435" s="29"/>
      <c r="F435" s="20"/>
      <c r="G435" s="46"/>
      <c r="H435" s="30"/>
      <c r="I435" s="31"/>
      <c r="J435" s="18"/>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c r="CP435" s="19"/>
      <c r="CQ435" s="19"/>
      <c r="CR435" s="19"/>
      <c r="CS435" s="19"/>
      <c r="CT435" s="19"/>
      <c r="CU435" s="19"/>
      <c r="CV435" s="19"/>
      <c r="CW435" s="19"/>
      <c r="CX435" s="19"/>
      <c r="CY435" s="19"/>
      <c r="CZ435" s="19"/>
      <c r="DA435" s="19"/>
      <c r="DB435" s="19"/>
      <c r="DC435" s="19"/>
      <c r="DD435" s="19"/>
    </row>
    <row r="436" spans="1:108" x14ac:dyDescent="0.3">
      <c r="A436" s="18"/>
      <c r="B436" s="28"/>
      <c r="C436" s="19"/>
      <c r="D436" s="18"/>
      <c r="E436" s="29"/>
      <c r="F436" s="20"/>
      <c r="G436" s="46"/>
      <c r="H436" s="30"/>
      <c r="I436" s="31"/>
      <c r="J436" s="18"/>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c r="CW436" s="19"/>
      <c r="CX436" s="19"/>
      <c r="CY436" s="19"/>
      <c r="CZ436" s="19"/>
      <c r="DA436" s="19"/>
      <c r="DB436" s="19"/>
      <c r="DC436" s="19"/>
      <c r="DD436" s="19"/>
    </row>
    <row r="437" spans="1:108" x14ac:dyDescent="0.3">
      <c r="A437" s="18"/>
      <c r="B437" s="28"/>
      <c r="C437" s="19"/>
      <c r="D437" s="18"/>
      <c r="E437" s="29"/>
      <c r="F437" s="20"/>
      <c r="G437" s="46"/>
      <c r="H437" s="30"/>
      <c r="I437" s="31"/>
      <c r="J437" s="18"/>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c r="CP437" s="19"/>
      <c r="CQ437" s="19"/>
      <c r="CR437" s="19"/>
      <c r="CS437" s="19"/>
      <c r="CT437" s="19"/>
      <c r="CU437" s="19"/>
      <c r="CV437" s="19"/>
      <c r="CW437" s="19"/>
      <c r="CX437" s="19"/>
      <c r="CY437" s="19"/>
      <c r="CZ437" s="19"/>
      <c r="DA437" s="19"/>
      <c r="DB437" s="19"/>
      <c r="DC437" s="19"/>
      <c r="DD437" s="19"/>
    </row>
    <row r="438" spans="1:108" x14ac:dyDescent="0.3">
      <c r="A438" s="18"/>
      <c r="B438" s="28"/>
      <c r="C438" s="19"/>
      <c r="D438" s="18"/>
      <c r="E438" s="29"/>
      <c r="F438" s="20"/>
      <c r="G438" s="46"/>
      <c r="H438" s="30"/>
      <c r="I438" s="31"/>
      <c r="J438" s="18"/>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c r="CV438" s="19"/>
      <c r="CW438" s="19"/>
      <c r="CX438" s="19"/>
      <c r="CY438" s="19"/>
      <c r="CZ438" s="19"/>
      <c r="DA438" s="19"/>
      <c r="DB438" s="19"/>
      <c r="DC438" s="19"/>
      <c r="DD438" s="19"/>
    </row>
    <row r="439" spans="1:108" x14ac:dyDescent="0.3">
      <c r="A439" s="18"/>
      <c r="B439" s="28"/>
      <c r="C439" s="25"/>
      <c r="D439" s="18"/>
      <c r="E439" s="29"/>
      <c r="F439" s="20"/>
      <c r="G439" s="46"/>
      <c r="H439" s="30"/>
      <c r="I439" s="31"/>
      <c r="J439" s="18"/>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c r="CV439" s="19"/>
      <c r="CW439" s="19"/>
      <c r="CX439" s="19"/>
      <c r="CY439" s="19"/>
      <c r="CZ439" s="19"/>
      <c r="DA439" s="19"/>
      <c r="DB439" s="19"/>
      <c r="DC439" s="19"/>
      <c r="DD439" s="19"/>
    </row>
    <row r="440" spans="1:108" x14ac:dyDescent="0.3">
      <c r="A440" s="18"/>
      <c r="B440" s="28"/>
      <c r="C440" s="25"/>
      <c r="D440" s="18"/>
      <c r="E440" s="29"/>
      <c r="F440" s="20"/>
      <c r="G440" s="46"/>
      <c r="H440" s="30"/>
      <c r="I440" s="31"/>
      <c r="J440" s="18"/>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c r="CV440" s="19"/>
      <c r="CW440" s="19"/>
      <c r="CX440" s="19"/>
      <c r="CY440" s="19"/>
      <c r="CZ440" s="19"/>
      <c r="DA440" s="19"/>
      <c r="DB440" s="19"/>
      <c r="DC440" s="19"/>
      <c r="DD440" s="19"/>
    </row>
    <row r="441" spans="1:108" x14ac:dyDescent="0.3">
      <c r="A441" s="18"/>
      <c r="B441" s="32"/>
      <c r="C441" s="19"/>
      <c r="D441" s="18"/>
      <c r="E441" s="29"/>
      <c r="F441" s="20"/>
      <c r="G441" s="46"/>
      <c r="H441" s="18"/>
      <c r="I441" s="31"/>
      <c r="J441" s="18"/>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c r="CV441" s="19"/>
      <c r="CW441" s="19"/>
      <c r="CX441" s="19"/>
      <c r="CY441" s="19"/>
      <c r="CZ441" s="19"/>
      <c r="DA441" s="19"/>
      <c r="DB441" s="19"/>
      <c r="DC441" s="19"/>
      <c r="DD441" s="19"/>
    </row>
    <row r="442" spans="1:108" x14ac:dyDescent="0.3">
      <c r="A442" s="18"/>
      <c r="B442" s="32"/>
      <c r="C442" s="19"/>
      <c r="D442" s="18"/>
      <c r="E442" s="29"/>
      <c r="F442" s="20"/>
      <c r="G442" s="46"/>
      <c r="H442" s="30"/>
      <c r="I442" s="31"/>
      <c r="J442" s="18"/>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c r="CV442" s="19"/>
      <c r="CW442" s="19"/>
      <c r="CX442" s="19"/>
      <c r="CY442" s="19"/>
      <c r="CZ442" s="19"/>
      <c r="DA442" s="19"/>
      <c r="DB442" s="19"/>
      <c r="DC442" s="19"/>
      <c r="DD442" s="19"/>
    </row>
    <row r="443" spans="1:108" x14ac:dyDescent="0.3">
      <c r="A443" s="18"/>
      <c r="B443" s="28"/>
      <c r="C443" s="19"/>
      <c r="D443" s="18"/>
      <c r="E443" s="29"/>
      <c r="F443" s="20"/>
      <c r="G443" s="46"/>
      <c r="H443" s="30"/>
      <c r="I443" s="31"/>
      <c r="J443" s="18"/>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c r="CV443" s="19"/>
      <c r="CW443" s="19"/>
      <c r="CX443" s="19"/>
      <c r="CY443" s="19"/>
      <c r="CZ443" s="19"/>
      <c r="DA443" s="19"/>
      <c r="DB443" s="19"/>
      <c r="DC443" s="19"/>
      <c r="DD443" s="19"/>
    </row>
    <row r="444" spans="1:108" x14ac:dyDescent="0.3">
      <c r="A444" s="18"/>
      <c r="B444" s="28"/>
      <c r="C444" s="19"/>
      <c r="D444" s="18"/>
      <c r="E444" s="29"/>
      <c r="F444" s="20"/>
      <c r="G444" s="46"/>
      <c r="H444" s="30"/>
      <c r="I444" s="31"/>
      <c r="J444" s="18"/>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c r="CW444" s="19"/>
      <c r="CX444" s="19"/>
      <c r="CY444" s="19"/>
      <c r="CZ444" s="19"/>
      <c r="DA444" s="19"/>
      <c r="DB444" s="19"/>
      <c r="DC444" s="19"/>
      <c r="DD444" s="19"/>
    </row>
    <row r="445" spans="1:108" x14ac:dyDescent="0.3">
      <c r="A445" s="18"/>
      <c r="B445" s="28"/>
      <c r="C445" s="19"/>
      <c r="D445" s="18"/>
      <c r="E445" s="29"/>
      <c r="F445" s="20"/>
      <c r="G445" s="46"/>
      <c r="H445" s="30"/>
      <c r="I445" s="31"/>
      <c r="J445" s="18"/>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c r="CW445" s="19"/>
      <c r="CX445" s="19"/>
      <c r="CY445" s="19"/>
      <c r="CZ445" s="19"/>
      <c r="DA445" s="19"/>
      <c r="DB445" s="19"/>
      <c r="DC445" s="19"/>
      <c r="DD445" s="19"/>
    </row>
    <row r="446" spans="1:108" x14ac:dyDescent="0.3">
      <c r="A446" s="18"/>
      <c r="B446" s="28"/>
      <c r="C446" s="19"/>
      <c r="D446" s="18"/>
      <c r="E446" s="29"/>
      <c r="F446" s="20"/>
      <c r="G446" s="46"/>
      <c r="H446" s="18"/>
      <c r="I446" s="31"/>
      <c r="J446" s="18"/>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c r="CW446" s="19"/>
      <c r="CX446" s="19"/>
      <c r="CY446" s="19"/>
      <c r="CZ446" s="19"/>
      <c r="DA446" s="19"/>
      <c r="DB446" s="19"/>
      <c r="DC446" s="19"/>
      <c r="DD446" s="19"/>
    </row>
    <row r="447" spans="1:108" x14ac:dyDescent="0.3">
      <c r="A447" s="18"/>
      <c r="B447" s="28"/>
      <c r="C447" s="19"/>
      <c r="D447" s="18"/>
      <c r="E447" s="29"/>
      <c r="F447" s="20"/>
      <c r="G447" s="46"/>
      <c r="H447" s="30"/>
      <c r="I447" s="31"/>
      <c r="J447" s="18"/>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c r="CW447" s="19"/>
      <c r="CX447" s="19"/>
      <c r="CY447" s="19"/>
      <c r="CZ447" s="19"/>
      <c r="DA447" s="19"/>
      <c r="DB447" s="19"/>
      <c r="DC447" s="19"/>
      <c r="DD447" s="19"/>
    </row>
    <row r="448" spans="1:108" x14ac:dyDescent="0.3">
      <c r="A448" s="18"/>
      <c r="B448" s="28"/>
      <c r="C448" s="19"/>
      <c r="D448" s="18"/>
      <c r="E448" s="29"/>
      <c r="F448" s="20"/>
      <c r="G448" s="46"/>
      <c r="H448" s="18"/>
      <c r="I448" s="31"/>
      <c r="J448" s="18"/>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c r="CW448" s="19"/>
      <c r="CX448" s="19"/>
      <c r="CY448" s="19"/>
      <c r="CZ448" s="19"/>
      <c r="DA448" s="19"/>
      <c r="DB448" s="19"/>
      <c r="DC448" s="19"/>
      <c r="DD448" s="19"/>
    </row>
    <row r="449" spans="1:108" x14ac:dyDescent="0.3">
      <c r="A449" s="18"/>
      <c r="B449" s="28"/>
      <c r="C449" s="19"/>
      <c r="D449" s="18"/>
      <c r="E449" s="29"/>
      <c r="F449" s="20"/>
      <c r="G449" s="46"/>
      <c r="H449" s="30"/>
      <c r="I449" s="31"/>
      <c r="J449" s="18"/>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c r="CY449" s="19"/>
      <c r="CZ449" s="19"/>
      <c r="DA449" s="19"/>
      <c r="DB449" s="19"/>
      <c r="DC449" s="19"/>
      <c r="DD449" s="19"/>
    </row>
    <row r="450" spans="1:108" x14ac:dyDescent="0.3">
      <c r="A450" s="18"/>
      <c r="B450" s="28"/>
      <c r="C450" s="19"/>
      <c r="D450" s="18"/>
      <c r="E450" s="29"/>
      <c r="F450" s="20"/>
      <c r="G450" s="46"/>
      <c r="H450" s="30"/>
      <c r="I450" s="31"/>
      <c r="J450" s="18"/>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c r="CY450" s="19"/>
      <c r="CZ450" s="19"/>
      <c r="DA450" s="19"/>
      <c r="DB450" s="19"/>
      <c r="DC450" s="19"/>
      <c r="DD450" s="19"/>
    </row>
    <row r="451" spans="1:108" x14ac:dyDescent="0.3">
      <c r="A451" s="18"/>
      <c r="B451" s="28"/>
      <c r="C451" s="19"/>
      <c r="D451" s="18"/>
      <c r="E451" s="29"/>
      <c r="F451" s="20"/>
      <c r="G451" s="46"/>
      <c r="H451" s="30"/>
      <c r="I451" s="31"/>
      <c r="J451" s="18"/>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c r="CY451" s="19"/>
      <c r="CZ451" s="19"/>
      <c r="DA451" s="19"/>
      <c r="DB451" s="19"/>
      <c r="DC451" s="19"/>
      <c r="DD451" s="19"/>
    </row>
    <row r="452" spans="1:108" x14ac:dyDescent="0.3">
      <c r="A452" s="18"/>
      <c r="B452" s="28"/>
      <c r="C452" s="19"/>
      <c r="D452" s="18"/>
      <c r="E452" s="29"/>
      <c r="F452" s="20"/>
      <c r="G452" s="46"/>
      <c r="H452" s="18"/>
      <c r="I452" s="31"/>
      <c r="J452" s="18"/>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c r="CY452" s="19"/>
      <c r="CZ452" s="19"/>
      <c r="DA452" s="19"/>
      <c r="DB452" s="19"/>
      <c r="DC452" s="19"/>
      <c r="DD452" s="19"/>
    </row>
    <row r="453" spans="1:108" x14ac:dyDescent="0.3">
      <c r="A453" s="18"/>
      <c r="B453" s="28"/>
      <c r="C453" s="19"/>
      <c r="D453" s="18"/>
      <c r="E453" s="29"/>
      <c r="F453" s="20"/>
      <c r="G453" s="46"/>
      <c r="H453" s="30"/>
      <c r="I453" s="31"/>
      <c r="J453" s="18"/>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c r="CY453" s="19"/>
      <c r="CZ453" s="19"/>
      <c r="DA453" s="19"/>
      <c r="DB453" s="19"/>
      <c r="DC453" s="19"/>
      <c r="DD453" s="19"/>
    </row>
    <row r="454" spans="1:108" x14ac:dyDescent="0.3">
      <c r="A454" s="18"/>
      <c r="B454" s="32"/>
      <c r="C454" s="19"/>
      <c r="D454" s="18"/>
      <c r="E454" s="29"/>
      <c r="F454" s="20"/>
      <c r="G454" s="46"/>
      <c r="H454" s="18"/>
      <c r="I454" s="31"/>
      <c r="J454" s="18"/>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c r="CY454" s="19"/>
      <c r="CZ454" s="19"/>
      <c r="DA454" s="19"/>
      <c r="DB454" s="19"/>
      <c r="DC454" s="19"/>
      <c r="DD454" s="19"/>
    </row>
    <row r="455" spans="1:108" x14ac:dyDescent="0.3">
      <c r="A455" s="18"/>
      <c r="B455" s="28"/>
      <c r="C455" s="19"/>
      <c r="D455" s="18"/>
      <c r="E455" s="29"/>
      <c r="F455" s="20"/>
      <c r="G455" s="46"/>
      <c r="H455" s="30"/>
      <c r="I455" s="31"/>
      <c r="J455" s="18"/>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c r="CY455" s="19"/>
      <c r="CZ455" s="19"/>
      <c r="DA455" s="19"/>
      <c r="DB455" s="19"/>
      <c r="DC455" s="19"/>
      <c r="DD455" s="19"/>
    </row>
    <row r="456" spans="1:108" x14ac:dyDescent="0.3">
      <c r="A456" s="18"/>
      <c r="B456" s="28"/>
      <c r="C456" s="19"/>
      <c r="D456" s="18"/>
      <c r="E456" s="29"/>
      <c r="F456" s="20"/>
      <c r="G456" s="46"/>
      <c r="H456" s="30"/>
      <c r="I456" s="31"/>
      <c r="J456" s="18"/>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c r="CW456" s="19"/>
      <c r="CX456" s="19"/>
      <c r="CY456" s="19"/>
      <c r="CZ456" s="19"/>
      <c r="DA456" s="19"/>
      <c r="DB456" s="19"/>
      <c r="DC456" s="19"/>
      <c r="DD456" s="19"/>
    </row>
    <row r="457" spans="1:108" x14ac:dyDescent="0.3">
      <c r="A457" s="18"/>
      <c r="B457" s="28"/>
      <c r="C457" s="19"/>
      <c r="D457" s="18"/>
      <c r="E457" s="29"/>
      <c r="F457" s="20"/>
      <c r="G457" s="46"/>
      <c r="H457" s="30"/>
      <c r="I457" s="31"/>
      <c r="J457" s="18"/>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c r="CW457" s="19"/>
      <c r="CX457" s="19"/>
      <c r="CY457" s="19"/>
      <c r="CZ457" s="19"/>
      <c r="DA457" s="19"/>
      <c r="DB457" s="19"/>
      <c r="DC457" s="19"/>
      <c r="DD457" s="19"/>
    </row>
    <row r="458" spans="1:108" x14ac:dyDescent="0.3">
      <c r="A458" s="18"/>
      <c r="B458" s="32"/>
      <c r="C458" s="19"/>
      <c r="D458" s="18"/>
      <c r="E458" s="29"/>
      <c r="F458" s="20"/>
      <c r="G458" s="46"/>
      <c r="H458" s="30"/>
      <c r="I458" s="31"/>
      <c r="J458" s="18"/>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c r="CW458" s="19"/>
      <c r="CX458" s="19"/>
      <c r="CY458" s="19"/>
      <c r="CZ458" s="19"/>
      <c r="DA458" s="19"/>
      <c r="DB458" s="19"/>
      <c r="DC458" s="19"/>
      <c r="DD458" s="19"/>
    </row>
    <row r="459" spans="1:108" x14ac:dyDescent="0.3">
      <c r="A459" s="18"/>
      <c r="B459" s="32"/>
      <c r="C459" s="19"/>
      <c r="D459" s="18"/>
      <c r="E459" s="29"/>
      <c r="F459" s="20"/>
      <c r="G459" s="46"/>
      <c r="H459" s="30"/>
      <c r="I459" s="31"/>
      <c r="J459" s="18"/>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S459" s="19"/>
      <c r="CT459" s="19"/>
      <c r="CU459" s="19"/>
      <c r="CV459" s="19"/>
      <c r="CW459" s="19"/>
      <c r="CX459" s="19"/>
      <c r="CY459" s="19"/>
      <c r="CZ459" s="19"/>
      <c r="DA459" s="19"/>
      <c r="DB459" s="19"/>
      <c r="DC459" s="19"/>
      <c r="DD459" s="19"/>
    </row>
    <row r="460" spans="1:108" x14ac:dyDescent="0.3">
      <c r="A460" s="18"/>
      <c r="B460" s="32"/>
      <c r="C460" s="19"/>
      <c r="D460" s="18"/>
      <c r="E460" s="29"/>
      <c r="F460" s="20"/>
      <c r="G460" s="46"/>
      <c r="H460" s="30"/>
      <c r="I460" s="31"/>
      <c r="J460" s="18"/>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c r="CW460" s="19"/>
      <c r="CX460" s="19"/>
      <c r="CY460" s="19"/>
      <c r="CZ460" s="19"/>
      <c r="DA460" s="19"/>
      <c r="DB460" s="19"/>
      <c r="DC460" s="19"/>
      <c r="DD460" s="19"/>
    </row>
    <row r="461" spans="1:108" x14ac:dyDescent="0.3">
      <c r="A461" s="18"/>
      <c r="B461" s="28"/>
      <c r="C461" s="19"/>
      <c r="D461" s="18"/>
      <c r="E461" s="29"/>
      <c r="F461" s="20"/>
      <c r="G461" s="46"/>
      <c r="H461" s="30"/>
      <c r="I461" s="31"/>
      <c r="J461" s="18"/>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c r="CW461" s="19"/>
      <c r="CX461" s="19"/>
      <c r="CY461" s="19"/>
      <c r="CZ461" s="19"/>
      <c r="DA461" s="19"/>
      <c r="DB461" s="19"/>
      <c r="DC461" s="19"/>
      <c r="DD461" s="19"/>
    </row>
    <row r="462" spans="1:108" x14ac:dyDescent="0.3">
      <c r="A462" s="18"/>
      <c r="B462" s="32"/>
      <c r="C462" s="19"/>
      <c r="D462" s="18"/>
      <c r="E462" s="29"/>
      <c r="F462" s="20"/>
      <c r="G462" s="46"/>
      <c r="H462" s="30"/>
      <c r="I462" s="31"/>
      <c r="J462" s="18"/>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c r="CW462" s="19"/>
      <c r="CX462" s="19"/>
      <c r="CY462" s="19"/>
      <c r="CZ462" s="19"/>
      <c r="DA462" s="19"/>
      <c r="DB462" s="19"/>
      <c r="DC462" s="19"/>
      <c r="DD462" s="19"/>
    </row>
    <row r="463" spans="1:108" x14ac:dyDescent="0.3">
      <c r="A463" s="18"/>
      <c r="B463" s="32"/>
      <c r="C463" s="19"/>
      <c r="D463" s="18"/>
      <c r="E463" s="29"/>
      <c r="F463" s="20"/>
      <c r="G463" s="46"/>
      <c r="H463" s="30"/>
      <c r="I463" s="31"/>
      <c r="J463" s="18"/>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c r="CW463" s="19"/>
      <c r="CX463" s="19"/>
      <c r="CY463" s="19"/>
      <c r="CZ463" s="19"/>
      <c r="DA463" s="19"/>
      <c r="DB463" s="19"/>
      <c r="DC463" s="19"/>
      <c r="DD463" s="19"/>
    </row>
    <row r="464" spans="1:108" x14ac:dyDescent="0.3">
      <c r="A464" s="18"/>
      <c r="B464" s="32"/>
      <c r="C464" s="19"/>
      <c r="D464" s="18"/>
      <c r="E464" s="29"/>
      <c r="F464" s="20"/>
      <c r="G464" s="46"/>
      <c r="H464" s="18"/>
      <c r="I464" s="31"/>
      <c r="J464" s="18"/>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c r="CW464" s="19"/>
      <c r="CX464" s="19"/>
      <c r="CY464" s="19"/>
      <c r="CZ464" s="19"/>
      <c r="DA464" s="19"/>
      <c r="DB464" s="19"/>
      <c r="DC464" s="19"/>
      <c r="DD464" s="19"/>
    </row>
    <row r="465" spans="1:108" x14ac:dyDescent="0.3">
      <c r="A465" s="18"/>
      <c r="B465" s="32"/>
      <c r="C465" s="19"/>
      <c r="D465" s="18"/>
      <c r="E465" s="29"/>
      <c r="F465" s="20"/>
      <c r="G465" s="46"/>
      <c r="H465" s="30"/>
      <c r="I465" s="31"/>
      <c r="J465" s="18"/>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c r="CW465" s="19"/>
      <c r="CX465" s="19"/>
      <c r="CY465" s="19"/>
      <c r="CZ465" s="19"/>
      <c r="DA465" s="19"/>
      <c r="DB465" s="19"/>
      <c r="DC465" s="19"/>
      <c r="DD465" s="19"/>
    </row>
    <row r="466" spans="1:108" x14ac:dyDescent="0.3">
      <c r="A466" s="18"/>
      <c r="B466" s="32"/>
      <c r="C466" s="19"/>
      <c r="D466" s="18"/>
      <c r="E466" s="29"/>
      <c r="F466" s="20"/>
      <c r="G466" s="46"/>
      <c r="H466" s="18"/>
      <c r="I466" s="31"/>
      <c r="J466" s="18"/>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c r="CW466" s="19"/>
      <c r="CX466" s="19"/>
      <c r="CY466" s="19"/>
      <c r="CZ466" s="19"/>
      <c r="DA466" s="19"/>
      <c r="DB466" s="19"/>
      <c r="DC466" s="19"/>
      <c r="DD466" s="19"/>
    </row>
    <row r="467" spans="1:108" x14ac:dyDescent="0.3">
      <c r="A467" s="18"/>
      <c r="B467" s="32"/>
      <c r="C467" s="19"/>
      <c r="D467" s="18"/>
      <c r="E467" s="29"/>
      <c r="F467" s="20"/>
      <c r="G467" s="46"/>
      <c r="H467" s="30"/>
      <c r="I467" s="31"/>
      <c r="J467" s="18"/>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c r="CW467" s="19"/>
      <c r="CX467" s="19"/>
      <c r="CY467" s="19"/>
      <c r="CZ467" s="19"/>
      <c r="DA467" s="19"/>
      <c r="DB467" s="19"/>
      <c r="DC467" s="19"/>
      <c r="DD467" s="19"/>
    </row>
    <row r="468" spans="1:108" x14ac:dyDescent="0.3">
      <c r="A468" s="18"/>
      <c r="B468" s="32"/>
      <c r="C468" s="19"/>
      <c r="D468" s="18"/>
      <c r="E468" s="29"/>
      <c r="F468" s="20"/>
      <c r="G468" s="46"/>
      <c r="H468" s="30"/>
      <c r="I468" s="31"/>
      <c r="J468" s="18"/>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c r="CW468" s="19"/>
      <c r="CX468" s="19"/>
      <c r="CY468" s="19"/>
      <c r="CZ468" s="19"/>
      <c r="DA468" s="19"/>
      <c r="DB468" s="19"/>
      <c r="DC468" s="19"/>
      <c r="DD468" s="19"/>
    </row>
    <row r="469" spans="1:108" x14ac:dyDescent="0.3">
      <c r="A469" s="18"/>
      <c r="B469" s="32"/>
      <c r="C469" s="19"/>
      <c r="D469" s="18"/>
      <c r="E469" s="29"/>
      <c r="F469" s="20"/>
      <c r="G469" s="46"/>
      <c r="H469" s="18"/>
      <c r="I469" s="31"/>
      <c r="J469" s="18"/>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c r="CW469" s="19"/>
      <c r="CX469" s="19"/>
      <c r="CY469" s="19"/>
      <c r="CZ469" s="19"/>
      <c r="DA469" s="19"/>
      <c r="DB469" s="19"/>
      <c r="DC469" s="19"/>
      <c r="DD469" s="19"/>
    </row>
    <row r="470" spans="1:108" x14ac:dyDescent="0.3">
      <c r="A470" s="18"/>
      <c r="B470" s="32"/>
      <c r="C470" s="19"/>
      <c r="D470" s="18"/>
      <c r="E470" s="29"/>
      <c r="F470" s="20"/>
      <c r="G470" s="46"/>
      <c r="H470" s="18"/>
      <c r="I470" s="31"/>
      <c r="J470" s="18"/>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c r="CW470" s="19"/>
      <c r="CX470" s="19"/>
      <c r="CY470" s="19"/>
      <c r="CZ470" s="19"/>
      <c r="DA470" s="19"/>
      <c r="DB470" s="19"/>
      <c r="DC470" s="19"/>
      <c r="DD470" s="19"/>
    </row>
    <row r="471" spans="1:108" x14ac:dyDescent="0.3">
      <c r="A471" s="18"/>
      <c r="B471" s="32"/>
      <c r="C471" s="19"/>
      <c r="D471" s="18"/>
      <c r="E471" s="29"/>
      <c r="F471" s="20"/>
      <c r="G471" s="46"/>
      <c r="H471" s="30"/>
      <c r="I471" s="31"/>
      <c r="J471" s="18"/>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c r="CW471" s="19"/>
      <c r="CX471" s="19"/>
      <c r="CY471" s="19"/>
      <c r="CZ471" s="19"/>
      <c r="DA471" s="19"/>
      <c r="DB471" s="19"/>
      <c r="DC471" s="19"/>
      <c r="DD471" s="19"/>
    </row>
    <row r="472" spans="1:108" x14ac:dyDescent="0.3">
      <c r="A472" s="18"/>
      <c r="B472" s="32"/>
      <c r="C472" s="19"/>
      <c r="D472" s="18"/>
      <c r="E472" s="29"/>
      <c r="F472" s="20"/>
      <c r="G472" s="46"/>
      <c r="H472" s="18"/>
      <c r="I472" s="31"/>
      <c r="J472" s="18"/>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c r="CP472" s="19"/>
      <c r="CQ472" s="19"/>
      <c r="CR472" s="19"/>
      <c r="CS472" s="19"/>
      <c r="CT472" s="19"/>
      <c r="CU472" s="19"/>
      <c r="CV472" s="19"/>
      <c r="CW472" s="19"/>
      <c r="CX472" s="19"/>
      <c r="CY472" s="19"/>
      <c r="CZ472" s="19"/>
      <c r="DA472" s="19"/>
      <c r="DB472" s="19"/>
      <c r="DC472" s="19"/>
      <c r="DD472" s="19"/>
    </row>
    <row r="473" spans="1:108" x14ac:dyDescent="0.3">
      <c r="A473" s="18"/>
      <c r="B473" s="32"/>
      <c r="C473" s="19"/>
      <c r="D473" s="18"/>
      <c r="E473" s="29"/>
      <c r="F473" s="20"/>
      <c r="G473" s="46"/>
      <c r="H473" s="18"/>
      <c r="I473" s="31"/>
      <c r="J473" s="18"/>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c r="CP473" s="19"/>
      <c r="CQ473" s="19"/>
      <c r="CR473" s="19"/>
      <c r="CS473" s="19"/>
      <c r="CT473" s="19"/>
      <c r="CU473" s="19"/>
      <c r="CV473" s="19"/>
      <c r="CW473" s="19"/>
      <c r="CX473" s="19"/>
      <c r="CY473" s="19"/>
      <c r="CZ473" s="19"/>
      <c r="DA473" s="19"/>
      <c r="DB473" s="19"/>
      <c r="DC473" s="19"/>
      <c r="DD473" s="19"/>
    </row>
    <row r="474" spans="1:108" x14ac:dyDescent="0.3">
      <c r="A474" s="18"/>
      <c r="B474" s="32"/>
      <c r="C474" s="19"/>
      <c r="D474" s="18"/>
      <c r="E474" s="29"/>
      <c r="F474" s="20"/>
      <c r="G474" s="46"/>
      <c r="H474" s="18"/>
      <c r="I474" s="31"/>
      <c r="J474" s="18"/>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c r="CW474" s="19"/>
      <c r="CX474" s="19"/>
      <c r="CY474" s="19"/>
      <c r="CZ474" s="19"/>
      <c r="DA474" s="19"/>
      <c r="DB474" s="19"/>
      <c r="DC474" s="19"/>
      <c r="DD474" s="19"/>
    </row>
    <row r="475" spans="1:108" x14ac:dyDescent="0.3">
      <c r="A475" s="18"/>
      <c r="B475" s="32"/>
      <c r="C475" s="19"/>
      <c r="D475" s="18"/>
      <c r="E475" s="29"/>
      <c r="F475" s="20"/>
      <c r="G475" s="46"/>
      <c r="H475" s="30"/>
      <c r="I475" s="31"/>
      <c r="J475" s="18"/>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c r="CY475" s="19"/>
      <c r="CZ475" s="19"/>
      <c r="DA475" s="19"/>
      <c r="DB475" s="19"/>
      <c r="DC475" s="19"/>
      <c r="DD475" s="19"/>
    </row>
    <row r="476" spans="1:108" x14ac:dyDescent="0.3">
      <c r="A476" s="18"/>
      <c r="B476" s="32"/>
      <c r="C476" s="19"/>
      <c r="D476" s="18"/>
      <c r="E476" s="29"/>
      <c r="F476" s="20"/>
      <c r="G476" s="46"/>
      <c r="H476" s="30"/>
      <c r="I476" s="31"/>
      <c r="J476" s="18"/>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c r="CW476" s="19"/>
      <c r="CX476" s="19"/>
      <c r="CY476" s="19"/>
      <c r="CZ476" s="19"/>
      <c r="DA476" s="19"/>
      <c r="DB476" s="19"/>
      <c r="DC476" s="19"/>
      <c r="DD476" s="19"/>
    </row>
    <row r="477" spans="1:108" x14ac:dyDescent="0.3">
      <c r="A477" s="18"/>
      <c r="B477" s="28"/>
      <c r="C477" s="19"/>
      <c r="D477" s="18"/>
      <c r="E477" s="29"/>
      <c r="F477" s="20"/>
      <c r="G477" s="46"/>
      <c r="H477" s="30"/>
      <c r="I477" s="31"/>
      <c r="J477" s="18"/>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c r="CW477" s="19"/>
      <c r="CX477" s="19"/>
      <c r="CY477" s="19"/>
      <c r="CZ477" s="19"/>
      <c r="DA477" s="19"/>
      <c r="DB477" s="19"/>
      <c r="DC477" s="19"/>
      <c r="DD477" s="19"/>
    </row>
    <row r="478" spans="1:108" x14ac:dyDescent="0.3">
      <c r="A478" s="18"/>
      <c r="B478" s="28"/>
      <c r="C478" s="19"/>
      <c r="D478" s="18"/>
      <c r="E478" s="29"/>
      <c r="F478" s="20"/>
      <c r="G478" s="46"/>
      <c r="H478" s="30"/>
      <c r="I478" s="31"/>
      <c r="J478" s="18"/>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c r="CW478" s="19"/>
      <c r="CX478" s="19"/>
      <c r="CY478" s="19"/>
      <c r="CZ478" s="19"/>
      <c r="DA478" s="19"/>
      <c r="DB478" s="19"/>
      <c r="DC478" s="19"/>
      <c r="DD478" s="19"/>
    </row>
    <row r="479" spans="1:108" x14ac:dyDescent="0.3">
      <c r="A479" s="18"/>
      <c r="B479" s="28"/>
      <c r="C479" s="19"/>
      <c r="D479" s="18"/>
      <c r="E479" s="29"/>
      <c r="F479" s="20"/>
      <c r="G479" s="46"/>
      <c r="H479" s="30"/>
      <c r="I479" s="31"/>
      <c r="J479" s="18"/>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c r="CP479" s="19"/>
      <c r="CQ479" s="19"/>
      <c r="CR479" s="19"/>
      <c r="CS479" s="19"/>
      <c r="CT479" s="19"/>
      <c r="CU479" s="19"/>
      <c r="CV479" s="19"/>
      <c r="CW479" s="19"/>
      <c r="CX479" s="19"/>
      <c r="CY479" s="19"/>
      <c r="CZ479" s="19"/>
      <c r="DA479" s="19"/>
      <c r="DB479" s="19"/>
      <c r="DC479" s="19"/>
      <c r="DD479" s="19"/>
    </row>
    <row r="480" spans="1:108" x14ac:dyDescent="0.3">
      <c r="A480" s="18"/>
      <c r="B480" s="28"/>
      <c r="C480" s="19"/>
      <c r="D480" s="18"/>
      <c r="E480" s="29"/>
      <c r="F480" s="20"/>
      <c r="G480" s="46"/>
      <c r="H480" s="30"/>
      <c r="I480" s="31"/>
      <c r="J480" s="18"/>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c r="CW480" s="19"/>
      <c r="CX480" s="19"/>
      <c r="CY480" s="19"/>
      <c r="CZ480" s="19"/>
      <c r="DA480" s="19"/>
      <c r="DB480" s="19"/>
      <c r="DC480" s="19"/>
      <c r="DD480" s="19"/>
    </row>
    <row r="481" spans="1:108" x14ac:dyDescent="0.3">
      <c r="A481" s="18"/>
      <c r="B481" s="28"/>
      <c r="C481" s="19"/>
      <c r="D481" s="18"/>
      <c r="E481" s="29"/>
      <c r="F481" s="20"/>
      <c r="G481" s="46"/>
      <c r="H481" s="30"/>
      <c r="I481" s="31"/>
      <c r="J481" s="18"/>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c r="CP481" s="19"/>
      <c r="CQ481" s="19"/>
      <c r="CR481" s="19"/>
      <c r="CS481" s="19"/>
      <c r="CT481" s="19"/>
      <c r="CU481" s="19"/>
      <c r="CV481" s="19"/>
      <c r="CW481" s="19"/>
      <c r="CX481" s="19"/>
      <c r="CY481" s="19"/>
      <c r="CZ481" s="19"/>
      <c r="DA481" s="19"/>
      <c r="DB481" s="19"/>
      <c r="DC481" s="19"/>
      <c r="DD481" s="19"/>
    </row>
    <row r="482" spans="1:108" x14ac:dyDescent="0.3">
      <c r="A482" s="18"/>
      <c r="B482" s="28"/>
      <c r="C482" s="19"/>
      <c r="D482" s="18"/>
      <c r="E482" s="29"/>
      <c r="F482" s="20"/>
      <c r="G482" s="46"/>
      <c r="H482" s="30"/>
      <c r="I482" s="31"/>
      <c r="J482" s="18"/>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c r="CW482" s="19"/>
      <c r="CX482" s="19"/>
      <c r="CY482" s="19"/>
      <c r="CZ482" s="19"/>
      <c r="DA482" s="19"/>
      <c r="DB482" s="19"/>
      <c r="DC482" s="19"/>
      <c r="DD482" s="19"/>
    </row>
    <row r="483" spans="1:108" x14ac:dyDescent="0.3">
      <c r="A483" s="18"/>
      <c r="B483" s="28"/>
      <c r="C483" s="25"/>
      <c r="D483" s="18"/>
      <c r="E483" s="29"/>
      <c r="F483" s="20"/>
      <c r="G483" s="46"/>
      <c r="H483" s="30"/>
      <c r="I483" s="31"/>
      <c r="J483" s="18"/>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c r="CW483" s="19"/>
      <c r="CX483" s="19"/>
      <c r="CY483" s="19"/>
      <c r="CZ483" s="19"/>
      <c r="DA483" s="19"/>
      <c r="DB483" s="19"/>
      <c r="DC483" s="19"/>
      <c r="DD483" s="19"/>
    </row>
    <row r="484" spans="1:108" x14ac:dyDescent="0.3">
      <c r="A484" s="18"/>
      <c r="B484" s="28"/>
      <c r="C484" s="25"/>
      <c r="D484" s="18"/>
      <c r="E484" s="29"/>
      <c r="F484" s="20"/>
      <c r="G484" s="46"/>
      <c r="H484" s="30"/>
      <c r="I484" s="31"/>
      <c r="J484" s="18"/>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c r="CY484" s="19"/>
      <c r="CZ484" s="19"/>
      <c r="DA484" s="19"/>
      <c r="DB484" s="19"/>
      <c r="DC484" s="19"/>
      <c r="DD484" s="19"/>
    </row>
    <row r="485" spans="1:108" x14ac:dyDescent="0.3">
      <c r="A485" s="18"/>
      <c r="B485" s="28"/>
      <c r="C485" s="25"/>
      <c r="D485" s="18"/>
      <c r="E485" s="29"/>
      <c r="F485" s="20"/>
      <c r="G485" s="46"/>
      <c r="H485" s="30"/>
      <c r="I485" s="31"/>
      <c r="J485" s="18"/>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c r="CP485" s="19"/>
      <c r="CQ485" s="19"/>
      <c r="CR485" s="19"/>
      <c r="CS485" s="19"/>
      <c r="CT485" s="19"/>
      <c r="CU485" s="19"/>
      <c r="CV485" s="19"/>
      <c r="CW485" s="19"/>
      <c r="CX485" s="19"/>
      <c r="CY485" s="19"/>
      <c r="CZ485" s="19"/>
      <c r="DA485" s="19"/>
      <c r="DB485" s="19"/>
      <c r="DC485" s="19"/>
      <c r="DD485" s="19"/>
    </row>
    <row r="486" spans="1:108" x14ac:dyDescent="0.3">
      <c r="A486" s="18"/>
      <c r="B486" s="28"/>
      <c r="C486" s="25"/>
      <c r="D486" s="18"/>
      <c r="E486" s="29"/>
      <c r="F486" s="20"/>
      <c r="G486" s="46"/>
      <c r="H486" s="30"/>
      <c r="I486" s="31"/>
      <c r="J486" s="18"/>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c r="CW486" s="19"/>
      <c r="CX486" s="19"/>
      <c r="CY486" s="19"/>
      <c r="CZ486" s="19"/>
      <c r="DA486" s="19"/>
      <c r="DB486" s="19"/>
      <c r="DC486" s="19"/>
      <c r="DD486" s="19"/>
    </row>
    <row r="487" spans="1:108" x14ac:dyDescent="0.3">
      <c r="A487" s="18"/>
      <c r="B487" s="28"/>
      <c r="C487" s="25"/>
      <c r="D487" s="18"/>
      <c r="E487" s="29"/>
      <c r="F487" s="20"/>
      <c r="G487" s="46"/>
      <c r="H487" s="30"/>
      <c r="I487" s="31"/>
      <c r="J487" s="18"/>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c r="CW487" s="19"/>
      <c r="CX487" s="19"/>
      <c r="CY487" s="19"/>
      <c r="CZ487" s="19"/>
      <c r="DA487" s="19"/>
      <c r="DB487" s="19"/>
      <c r="DC487" s="19"/>
      <c r="DD487" s="19"/>
    </row>
    <row r="488" spans="1:108" x14ac:dyDescent="0.3">
      <c r="A488" s="18"/>
      <c r="B488" s="32"/>
      <c r="C488" s="19"/>
      <c r="D488" s="18"/>
      <c r="E488" s="29"/>
      <c r="F488" s="20"/>
      <c r="G488" s="46"/>
      <c r="H488" s="30"/>
      <c r="I488" s="31"/>
      <c r="J488" s="18"/>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c r="CP488" s="19"/>
      <c r="CQ488" s="19"/>
      <c r="CR488" s="19"/>
      <c r="CS488" s="19"/>
      <c r="CT488" s="19"/>
      <c r="CU488" s="19"/>
      <c r="CV488" s="19"/>
      <c r="CW488" s="19"/>
      <c r="CX488" s="19"/>
      <c r="CY488" s="19"/>
      <c r="CZ488" s="19"/>
      <c r="DA488" s="19"/>
      <c r="DB488" s="19"/>
      <c r="DC488" s="19"/>
      <c r="DD488" s="19"/>
    </row>
    <row r="489" spans="1:108" x14ac:dyDescent="0.3">
      <c r="A489" s="18"/>
      <c r="B489" s="32"/>
      <c r="C489" s="19"/>
      <c r="D489" s="18"/>
      <c r="E489" s="29"/>
      <c r="F489" s="20"/>
      <c r="G489" s="46"/>
      <c r="H489" s="30"/>
      <c r="I489" s="31"/>
      <c r="J489" s="18"/>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c r="CP489" s="19"/>
      <c r="CQ489" s="19"/>
      <c r="CR489" s="19"/>
      <c r="CS489" s="19"/>
      <c r="CT489" s="19"/>
      <c r="CU489" s="19"/>
      <c r="CV489" s="19"/>
      <c r="CW489" s="19"/>
      <c r="CX489" s="19"/>
      <c r="CY489" s="19"/>
      <c r="CZ489" s="19"/>
      <c r="DA489" s="19"/>
      <c r="DB489" s="19"/>
      <c r="DC489" s="19"/>
      <c r="DD489" s="19"/>
    </row>
    <row r="490" spans="1:108" x14ac:dyDescent="0.3">
      <c r="A490" s="18"/>
      <c r="B490" s="28"/>
      <c r="C490" s="25"/>
      <c r="D490" s="18"/>
      <c r="E490" s="29"/>
      <c r="F490" s="20"/>
      <c r="G490" s="46"/>
      <c r="H490" s="30"/>
      <c r="I490" s="31"/>
      <c r="J490" s="18"/>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c r="CW490" s="19"/>
      <c r="CX490" s="19"/>
      <c r="CY490" s="19"/>
      <c r="CZ490" s="19"/>
      <c r="DA490" s="19"/>
      <c r="DB490" s="19"/>
      <c r="DC490" s="19"/>
      <c r="DD490" s="19"/>
    </row>
    <row r="491" spans="1:108" x14ac:dyDescent="0.3">
      <c r="A491" s="18"/>
      <c r="B491" s="28"/>
      <c r="C491" s="25"/>
      <c r="D491" s="18"/>
      <c r="E491" s="29"/>
      <c r="F491" s="20"/>
      <c r="G491" s="46"/>
      <c r="H491" s="30"/>
      <c r="I491" s="31"/>
      <c r="J491" s="18"/>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c r="CW491" s="19"/>
      <c r="CX491" s="19"/>
      <c r="CY491" s="19"/>
      <c r="CZ491" s="19"/>
      <c r="DA491" s="19"/>
      <c r="DB491" s="19"/>
      <c r="DC491" s="19"/>
      <c r="DD491" s="19"/>
    </row>
    <row r="492" spans="1:108" x14ac:dyDescent="0.3">
      <c r="A492" s="18"/>
      <c r="B492" s="28"/>
      <c r="C492" s="25"/>
      <c r="D492" s="18"/>
      <c r="E492" s="29"/>
      <c r="F492" s="20"/>
      <c r="G492" s="46"/>
      <c r="H492" s="18"/>
      <c r="I492" s="31"/>
      <c r="J492" s="18"/>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c r="CW492" s="19"/>
      <c r="CX492" s="19"/>
      <c r="CY492" s="19"/>
      <c r="CZ492" s="19"/>
      <c r="DA492" s="19"/>
      <c r="DB492" s="19"/>
      <c r="DC492" s="19"/>
      <c r="DD492" s="19"/>
    </row>
    <row r="493" spans="1:108" x14ac:dyDescent="0.3">
      <c r="A493" s="18"/>
      <c r="B493" s="28"/>
      <c r="C493" s="25"/>
      <c r="D493" s="18"/>
      <c r="E493" s="29"/>
      <c r="F493" s="20"/>
      <c r="G493" s="46"/>
      <c r="H493" s="30"/>
      <c r="I493" s="31"/>
      <c r="J493" s="18"/>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c r="CW493" s="19"/>
      <c r="CX493" s="19"/>
      <c r="CY493" s="19"/>
      <c r="CZ493" s="19"/>
      <c r="DA493" s="19"/>
      <c r="DB493" s="19"/>
      <c r="DC493" s="19"/>
      <c r="DD493" s="19"/>
    </row>
    <row r="494" spans="1:108" x14ac:dyDescent="0.3">
      <c r="A494" s="18"/>
      <c r="B494" s="28"/>
      <c r="C494" s="25"/>
      <c r="D494" s="18"/>
      <c r="E494" s="29"/>
      <c r="F494" s="20"/>
      <c r="G494" s="46"/>
      <c r="H494" s="18"/>
      <c r="I494" s="31"/>
      <c r="J494" s="18"/>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c r="CW494" s="19"/>
      <c r="CX494" s="19"/>
      <c r="CY494" s="19"/>
      <c r="CZ494" s="19"/>
      <c r="DA494" s="19"/>
      <c r="DB494" s="19"/>
      <c r="DC494" s="19"/>
      <c r="DD494" s="19"/>
    </row>
    <row r="495" spans="1:108" x14ac:dyDescent="0.3">
      <c r="A495" s="18"/>
      <c r="B495" s="28"/>
      <c r="C495" s="25"/>
      <c r="D495" s="18"/>
      <c r="E495" s="29"/>
      <c r="F495" s="20"/>
      <c r="G495" s="46"/>
      <c r="H495" s="30"/>
      <c r="I495" s="31"/>
      <c r="J495" s="18"/>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c r="CP495" s="19"/>
      <c r="CQ495" s="19"/>
      <c r="CR495" s="19"/>
      <c r="CS495" s="19"/>
      <c r="CT495" s="19"/>
      <c r="CU495" s="19"/>
      <c r="CV495" s="19"/>
      <c r="CW495" s="19"/>
      <c r="CX495" s="19"/>
      <c r="CY495" s="19"/>
      <c r="CZ495" s="19"/>
      <c r="DA495" s="19"/>
      <c r="DB495" s="19"/>
      <c r="DC495" s="19"/>
      <c r="DD495" s="19"/>
    </row>
    <row r="496" spans="1:108" x14ac:dyDescent="0.3">
      <c r="A496" s="18"/>
      <c r="B496" s="28"/>
      <c r="C496" s="25"/>
      <c r="D496" s="18"/>
      <c r="E496" s="29"/>
      <c r="F496" s="20"/>
      <c r="G496" s="46"/>
      <c r="H496" s="30"/>
      <c r="I496" s="31"/>
      <c r="J496" s="18"/>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c r="CW496" s="19"/>
      <c r="CX496" s="19"/>
      <c r="CY496" s="19"/>
      <c r="CZ496" s="19"/>
      <c r="DA496" s="19"/>
      <c r="DB496" s="19"/>
      <c r="DC496" s="19"/>
      <c r="DD496" s="19"/>
    </row>
    <row r="497" spans="1:108" x14ac:dyDescent="0.3">
      <c r="A497" s="18"/>
      <c r="B497" s="28"/>
      <c r="C497" s="25"/>
      <c r="D497" s="18"/>
      <c r="E497" s="29"/>
      <c r="F497" s="20"/>
      <c r="G497" s="46"/>
      <c r="H497" s="30"/>
      <c r="I497" s="31"/>
      <c r="J497" s="18"/>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c r="CW497" s="19"/>
      <c r="CX497" s="19"/>
      <c r="CY497" s="19"/>
      <c r="CZ497" s="19"/>
      <c r="DA497" s="19"/>
      <c r="DB497" s="19"/>
      <c r="DC497" s="19"/>
      <c r="DD497" s="19"/>
    </row>
    <row r="498" spans="1:108" x14ac:dyDescent="0.3">
      <c r="A498" s="18"/>
      <c r="B498" s="28"/>
      <c r="C498" s="25"/>
      <c r="D498" s="18"/>
      <c r="E498" s="29"/>
      <c r="F498" s="20"/>
      <c r="G498" s="46"/>
      <c r="H498" s="18"/>
      <c r="I498" s="31"/>
      <c r="J498" s="18"/>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c r="CW498" s="19"/>
      <c r="CX498" s="19"/>
      <c r="CY498" s="19"/>
      <c r="CZ498" s="19"/>
      <c r="DA498" s="19"/>
      <c r="DB498" s="19"/>
      <c r="DC498" s="19"/>
      <c r="DD498" s="19"/>
    </row>
    <row r="499" spans="1:108" x14ac:dyDescent="0.3">
      <c r="A499" s="18"/>
      <c r="B499" s="28"/>
      <c r="C499" s="25"/>
      <c r="D499" s="18"/>
      <c r="E499" s="29"/>
      <c r="F499" s="20"/>
      <c r="G499" s="46"/>
      <c r="H499" s="30"/>
      <c r="I499" s="31"/>
      <c r="J499" s="18"/>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c r="CW499" s="19"/>
      <c r="CX499" s="19"/>
      <c r="CY499" s="19"/>
      <c r="CZ499" s="19"/>
      <c r="DA499" s="19"/>
      <c r="DB499" s="19"/>
      <c r="DC499" s="19"/>
      <c r="DD499" s="19"/>
    </row>
    <row r="500" spans="1:108" x14ac:dyDescent="0.3">
      <c r="A500" s="18"/>
      <c r="B500" s="28"/>
      <c r="C500" s="25"/>
      <c r="D500" s="18"/>
      <c r="E500" s="29"/>
      <c r="F500" s="20"/>
      <c r="G500" s="46"/>
      <c r="H500" s="30"/>
      <c r="I500" s="31"/>
      <c r="J500" s="18"/>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c r="CY500" s="19"/>
      <c r="CZ500" s="19"/>
      <c r="DA500" s="19"/>
      <c r="DB500" s="19"/>
      <c r="DC500" s="19"/>
      <c r="DD500" s="19"/>
    </row>
    <row r="501" spans="1:108" x14ac:dyDescent="0.3">
      <c r="A501" s="18"/>
      <c r="B501" s="28"/>
      <c r="C501" s="25"/>
      <c r="D501" s="18"/>
      <c r="E501" s="29"/>
      <c r="F501" s="20"/>
      <c r="G501" s="46"/>
      <c r="H501" s="30"/>
      <c r="I501" s="31"/>
      <c r="J501" s="18"/>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c r="CW501" s="19"/>
      <c r="CX501" s="19"/>
      <c r="CY501" s="19"/>
      <c r="CZ501" s="19"/>
      <c r="DA501" s="19"/>
      <c r="DB501" s="19"/>
      <c r="DC501" s="19"/>
      <c r="DD501" s="19"/>
    </row>
    <row r="502" spans="1:108" x14ac:dyDescent="0.3">
      <c r="A502" s="18"/>
      <c r="B502" s="28"/>
      <c r="C502" s="25"/>
      <c r="D502" s="18"/>
      <c r="E502" s="29"/>
      <c r="F502" s="20"/>
      <c r="G502" s="46"/>
      <c r="H502" s="30"/>
      <c r="I502" s="31"/>
      <c r="J502" s="18"/>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c r="CW502" s="19"/>
      <c r="CX502" s="19"/>
      <c r="CY502" s="19"/>
      <c r="CZ502" s="19"/>
      <c r="DA502" s="19"/>
      <c r="DB502" s="19"/>
      <c r="DC502" s="19"/>
      <c r="DD502" s="19"/>
    </row>
    <row r="503" spans="1:108" x14ac:dyDescent="0.3">
      <c r="A503" s="18"/>
      <c r="B503" s="28"/>
      <c r="C503" s="25"/>
      <c r="D503" s="18"/>
      <c r="E503" s="29"/>
      <c r="F503" s="20"/>
      <c r="G503" s="46"/>
      <c r="H503" s="30"/>
      <c r="I503" s="31"/>
      <c r="J503" s="18"/>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c r="CW503" s="19"/>
      <c r="CX503" s="19"/>
      <c r="CY503" s="19"/>
      <c r="CZ503" s="19"/>
      <c r="DA503" s="19"/>
      <c r="DB503" s="19"/>
      <c r="DC503" s="19"/>
      <c r="DD503" s="19"/>
    </row>
    <row r="504" spans="1:108" x14ac:dyDescent="0.3">
      <c r="A504" s="18"/>
      <c r="B504" s="28"/>
      <c r="C504" s="25"/>
      <c r="D504" s="18"/>
      <c r="E504" s="29"/>
      <c r="F504" s="20"/>
      <c r="G504" s="46"/>
      <c r="H504" s="30"/>
      <c r="I504" s="31"/>
      <c r="J504" s="18"/>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c r="CW504" s="19"/>
      <c r="CX504" s="19"/>
      <c r="CY504" s="19"/>
      <c r="CZ504" s="19"/>
      <c r="DA504" s="19"/>
      <c r="DB504" s="19"/>
      <c r="DC504" s="19"/>
      <c r="DD504" s="19"/>
    </row>
    <row r="505" spans="1:108" x14ac:dyDescent="0.3">
      <c r="A505" s="18"/>
      <c r="B505" s="28"/>
      <c r="C505" s="25"/>
      <c r="D505" s="18"/>
      <c r="E505" s="29"/>
      <c r="F505" s="20"/>
      <c r="G505" s="46"/>
      <c r="H505" s="30"/>
      <c r="I505" s="31"/>
      <c r="J505" s="18"/>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c r="CP505" s="19"/>
      <c r="CQ505" s="19"/>
      <c r="CR505" s="19"/>
      <c r="CS505" s="19"/>
      <c r="CT505" s="19"/>
      <c r="CU505" s="19"/>
      <c r="CV505" s="19"/>
      <c r="CW505" s="19"/>
      <c r="CX505" s="19"/>
      <c r="CY505" s="19"/>
      <c r="CZ505" s="19"/>
      <c r="DA505" s="19"/>
      <c r="DB505" s="19"/>
      <c r="DC505" s="19"/>
      <c r="DD505" s="19"/>
    </row>
    <row r="506" spans="1:108" x14ac:dyDescent="0.3">
      <c r="A506" s="18"/>
      <c r="B506" s="28"/>
      <c r="C506" s="25"/>
      <c r="D506" s="18"/>
      <c r="E506" s="29"/>
      <c r="F506" s="20"/>
      <c r="G506" s="46"/>
      <c r="H506" s="30"/>
      <c r="I506" s="31"/>
      <c r="J506" s="18"/>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c r="CP506" s="19"/>
      <c r="CQ506" s="19"/>
      <c r="CR506" s="19"/>
      <c r="CS506" s="19"/>
      <c r="CT506" s="19"/>
      <c r="CU506" s="19"/>
      <c r="CV506" s="19"/>
      <c r="CW506" s="19"/>
      <c r="CX506" s="19"/>
      <c r="CY506" s="19"/>
      <c r="CZ506" s="19"/>
      <c r="DA506" s="19"/>
      <c r="DB506" s="19"/>
      <c r="DC506" s="19"/>
      <c r="DD506" s="19"/>
    </row>
    <row r="507" spans="1:108" x14ac:dyDescent="0.3">
      <c r="A507" s="18"/>
      <c r="B507" s="28"/>
      <c r="C507" s="25"/>
      <c r="D507" s="18"/>
      <c r="E507" s="29"/>
      <c r="F507" s="20"/>
      <c r="G507" s="46"/>
      <c r="H507" s="30"/>
      <c r="I507" s="31"/>
      <c r="J507" s="18"/>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c r="CP507" s="19"/>
      <c r="CQ507" s="19"/>
      <c r="CR507" s="19"/>
      <c r="CS507" s="19"/>
      <c r="CT507" s="19"/>
      <c r="CU507" s="19"/>
      <c r="CV507" s="19"/>
      <c r="CW507" s="19"/>
      <c r="CX507" s="19"/>
      <c r="CY507" s="19"/>
      <c r="CZ507" s="19"/>
      <c r="DA507" s="19"/>
      <c r="DB507" s="19"/>
      <c r="DC507" s="19"/>
      <c r="DD507" s="19"/>
    </row>
    <row r="508" spans="1:108" x14ac:dyDescent="0.3">
      <c r="A508" s="18"/>
      <c r="B508" s="28"/>
      <c r="C508" s="25"/>
      <c r="D508" s="18"/>
      <c r="E508" s="29"/>
      <c r="F508" s="20"/>
      <c r="G508" s="46"/>
      <c r="H508" s="30"/>
      <c r="I508" s="31"/>
      <c r="J508" s="18"/>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c r="CP508" s="19"/>
      <c r="CQ508" s="19"/>
      <c r="CR508" s="19"/>
      <c r="CS508" s="19"/>
      <c r="CT508" s="19"/>
      <c r="CU508" s="19"/>
      <c r="CV508" s="19"/>
      <c r="CW508" s="19"/>
      <c r="CX508" s="19"/>
      <c r="CY508" s="19"/>
      <c r="CZ508" s="19"/>
      <c r="DA508" s="19"/>
      <c r="DB508" s="19"/>
      <c r="DC508" s="19"/>
      <c r="DD508" s="19"/>
    </row>
    <row r="509" spans="1:108" x14ac:dyDescent="0.3">
      <c r="A509" s="18"/>
      <c r="B509" s="28"/>
      <c r="C509" s="25"/>
      <c r="D509" s="18"/>
      <c r="E509" s="29"/>
      <c r="F509" s="20"/>
      <c r="G509" s="46"/>
      <c r="H509" s="18"/>
      <c r="I509" s="31"/>
      <c r="J509" s="18"/>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c r="CP509" s="19"/>
      <c r="CQ509" s="19"/>
      <c r="CR509" s="19"/>
      <c r="CS509" s="19"/>
      <c r="CT509" s="19"/>
      <c r="CU509" s="19"/>
      <c r="CV509" s="19"/>
      <c r="CW509" s="19"/>
      <c r="CX509" s="19"/>
      <c r="CY509" s="19"/>
      <c r="CZ509" s="19"/>
      <c r="DA509" s="19"/>
      <c r="DB509" s="19"/>
      <c r="DC509" s="19"/>
      <c r="DD509" s="19"/>
    </row>
    <row r="510" spans="1:108" x14ac:dyDescent="0.3">
      <c r="A510" s="18"/>
      <c r="B510" s="28"/>
      <c r="C510" s="25"/>
      <c r="D510" s="18"/>
      <c r="E510" s="29"/>
      <c r="F510" s="20"/>
      <c r="G510" s="46"/>
      <c r="H510" s="18"/>
      <c r="I510" s="31"/>
      <c r="J510" s="18"/>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c r="CP510" s="19"/>
      <c r="CQ510" s="19"/>
      <c r="CR510" s="19"/>
      <c r="CS510" s="19"/>
      <c r="CT510" s="19"/>
      <c r="CU510" s="19"/>
      <c r="CV510" s="19"/>
      <c r="CW510" s="19"/>
      <c r="CX510" s="19"/>
      <c r="CY510" s="19"/>
      <c r="CZ510" s="19"/>
      <c r="DA510" s="19"/>
      <c r="DB510" s="19"/>
      <c r="DC510" s="19"/>
      <c r="DD510" s="19"/>
    </row>
    <row r="511" spans="1:108" x14ac:dyDescent="0.3">
      <c r="A511" s="18"/>
      <c r="B511" s="28"/>
      <c r="C511" s="25"/>
      <c r="D511" s="18"/>
      <c r="E511" s="29"/>
      <c r="F511" s="20"/>
      <c r="G511" s="46"/>
      <c r="H511" s="18"/>
      <c r="I511" s="31"/>
      <c r="J511" s="18"/>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c r="CP511" s="19"/>
      <c r="CQ511" s="19"/>
      <c r="CR511" s="19"/>
      <c r="CS511" s="19"/>
      <c r="CT511" s="19"/>
      <c r="CU511" s="19"/>
      <c r="CV511" s="19"/>
      <c r="CW511" s="19"/>
      <c r="CX511" s="19"/>
      <c r="CY511" s="19"/>
      <c r="CZ511" s="19"/>
      <c r="DA511" s="19"/>
      <c r="DB511" s="19"/>
      <c r="DC511" s="19"/>
      <c r="DD511" s="19"/>
    </row>
    <row r="512" spans="1:108" x14ac:dyDescent="0.3">
      <c r="A512" s="18"/>
      <c r="B512" s="28"/>
      <c r="C512" s="25"/>
      <c r="D512" s="18"/>
      <c r="E512" s="29"/>
      <c r="F512" s="20"/>
      <c r="G512" s="46"/>
      <c r="H512" s="30"/>
      <c r="I512" s="31"/>
      <c r="J512" s="18"/>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c r="CP512" s="19"/>
      <c r="CQ512" s="19"/>
      <c r="CR512" s="19"/>
      <c r="CS512" s="19"/>
      <c r="CT512" s="19"/>
      <c r="CU512" s="19"/>
      <c r="CV512" s="19"/>
      <c r="CW512" s="19"/>
      <c r="CX512" s="19"/>
      <c r="CY512" s="19"/>
      <c r="CZ512" s="19"/>
      <c r="DA512" s="19"/>
      <c r="DB512" s="19"/>
      <c r="DC512" s="19"/>
      <c r="DD512" s="19"/>
    </row>
    <row r="513" spans="1:108" x14ac:dyDescent="0.3">
      <c r="A513" s="18"/>
      <c r="B513" s="28"/>
      <c r="C513" s="25"/>
      <c r="D513" s="18"/>
      <c r="E513" s="29"/>
      <c r="F513" s="20"/>
      <c r="G513" s="46"/>
      <c r="H513" s="18"/>
      <c r="I513" s="31"/>
      <c r="J513" s="18"/>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c r="CW513" s="19"/>
      <c r="CX513" s="19"/>
      <c r="CY513" s="19"/>
      <c r="CZ513" s="19"/>
      <c r="DA513" s="19"/>
      <c r="DB513" s="19"/>
      <c r="DC513" s="19"/>
      <c r="DD513" s="19"/>
    </row>
    <row r="514" spans="1:108" x14ac:dyDescent="0.3">
      <c r="A514" s="18"/>
      <c r="B514" s="28"/>
      <c r="C514" s="25"/>
      <c r="D514" s="18"/>
      <c r="E514" s="29"/>
      <c r="F514" s="20"/>
      <c r="G514" s="46"/>
      <c r="H514" s="30"/>
      <c r="I514" s="31"/>
      <c r="J514" s="18"/>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c r="CW514" s="19"/>
      <c r="CX514" s="19"/>
      <c r="CY514" s="19"/>
      <c r="CZ514" s="19"/>
      <c r="DA514" s="19"/>
      <c r="DB514" s="19"/>
      <c r="DC514" s="19"/>
      <c r="DD514" s="19"/>
    </row>
    <row r="515" spans="1:108" x14ac:dyDescent="0.3">
      <c r="A515" s="18"/>
      <c r="B515" s="28"/>
      <c r="C515" s="19"/>
      <c r="D515" s="18"/>
      <c r="E515" s="29"/>
      <c r="F515" s="20"/>
      <c r="G515" s="46"/>
      <c r="H515" s="30"/>
      <c r="I515" s="31"/>
      <c r="J515" s="18"/>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c r="CW515" s="19"/>
      <c r="CX515" s="19"/>
      <c r="CY515" s="19"/>
      <c r="CZ515" s="19"/>
      <c r="DA515" s="19"/>
      <c r="DB515" s="19"/>
      <c r="DC515" s="19"/>
      <c r="DD515" s="19"/>
    </row>
    <row r="516" spans="1:108" x14ac:dyDescent="0.3">
      <c r="A516" s="18"/>
      <c r="B516" s="32"/>
      <c r="C516" s="19"/>
      <c r="D516" s="18"/>
      <c r="E516" s="29"/>
      <c r="F516" s="20"/>
      <c r="G516" s="46"/>
      <c r="H516" s="18"/>
      <c r="I516" s="31"/>
      <c r="J516" s="18"/>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c r="CP516" s="19"/>
      <c r="CQ516" s="19"/>
      <c r="CR516" s="19"/>
      <c r="CS516" s="19"/>
      <c r="CT516" s="19"/>
      <c r="CU516" s="19"/>
      <c r="CV516" s="19"/>
      <c r="CW516" s="19"/>
      <c r="CX516" s="19"/>
      <c r="CY516" s="19"/>
      <c r="CZ516" s="19"/>
      <c r="DA516" s="19"/>
      <c r="DB516" s="19"/>
      <c r="DC516" s="19"/>
      <c r="DD516" s="19"/>
    </row>
    <row r="517" spans="1:108" x14ac:dyDescent="0.3">
      <c r="A517" s="18"/>
      <c r="B517" s="32"/>
      <c r="C517" s="19"/>
      <c r="D517" s="18"/>
      <c r="E517" s="29"/>
      <c r="F517" s="20"/>
      <c r="G517" s="46"/>
      <c r="H517" s="18"/>
      <c r="I517" s="31"/>
      <c r="J517" s="18"/>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c r="CP517" s="19"/>
      <c r="CQ517" s="19"/>
      <c r="CR517" s="19"/>
      <c r="CS517" s="19"/>
      <c r="CT517" s="19"/>
      <c r="CU517" s="19"/>
      <c r="CV517" s="19"/>
      <c r="CW517" s="19"/>
      <c r="CX517" s="19"/>
      <c r="CY517" s="19"/>
      <c r="CZ517" s="19"/>
      <c r="DA517" s="19"/>
      <c r="DB517" s="19"/>
      <c r="DC517" s="19"/>
      <c r="DD517" s="19"/>
    </row>
    <row r="518" spans="1:108" x14ac:dyDescent="0.3">
      <c r="A518" s="18"/>
      <c r="B518" s="28"/>
      <c r="C518" s="25"/>
      <c r="D518" s="18"/>
      <c r="E518" s="29"/>
      <c r="F518" s="20"/>
      <c r="G518" s="46"/>
      <c r="H518" s="30"/>
      <c r="I518" s="31"/>
      <c r="J518" s="18"/>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c r="CP518" s="19"/>
      <c r="CQ518" s="19"/>
      <c r="CR518" s="19"/>
      <c r="CS518" s="19"/>
      <c r="CT518" s="19"/>
      <c r="CU518" s="19"/>
      <c r="CV518" s="19"/>
      <c r="CW518" s="19"/>
      <c r="CX518" s="19"/>
      <c r="CY518" s="19"/>
      <c r="CZ518" s="19"/>
      <c r="DA518" s="19"/>
      <c r="DB518" s="19"/>
      <c r="DC518" s="19"/>
      <c r="DD518" s="19"/>
    </row>
    <row r="519" spans="1:108" x14ac:dyDescent="0.3">
      <c r="A519" s="18"/>
      <c r="B519" s="28"/>
      <c r="C519" s="25"/>
      <c r="D519" s="18"/>
      <c r="E519" s="29"/>
      <c r="F519" s="20"/>
      <c r="G519" s="46"/>
      <c r="H519" s="18"/>
      <c r="I519" s="31"/>
      <c r="J519" s="18"/>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c r="CW519" s="19"/>
      <c r="CX519" s="19"/>
      <c r="CY519" s="19"/>
      <c r="CZ519" s="19"/>
      <c r="DA519" s="19"/>
      <c r="DB519" s="19"/>
      <c r="DC519" s="19"/>
      <c r="DD519" s="19"/>
    </row>
    <row r="520" spans="1:108" x14ac:dyDescent="0.3">
      <c r="A520" s="18"/>
      <c r="B520" s="28"/>
      <c r="C520" s="25"/>
      <c r="D520" s="18"/>
      <c r="E520" s="29"/>
      <c r="F520" s="20"/>
      <c r="G520" s="46"/>
      <c r="H520" s="30"/>
      <c r="I520" s="31"/>
      <c r="J520" s="18"/>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c r="CW520" s="19"/>
      <c r="CX520" s="19"/>
      <c r="CY520" s="19"/>
      <c r="CZ520" s="19"/>
      <c r="DA520" s="19"/>
      <c r="DB520" s="19"/>
      <c r="DC520" s="19"/>
      <c r="DD520" s="19"/>
    </row>
    <row r="521" spans="1:108" x14ac:dyDescent="0.3">
      <c r="A521" s="18"/>
      <c r="B521" s="32"/>
      <c r="C521" s="19"/>
      <c r="D521" s="18"/>
      <c r="E521" s="29"/>
      <c r="F521" s="20"/>
      <c r="G521" s="46"/>
      <c r="H521" s="30"/>
      <c r="I521" s="31"/>
      <c r="J521" s="18"/>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c r="CW521" s="19"/>
      <c r="CX521" s="19"/>
      <c r="CY521" s="19"/>
      <c r="CZ521" s="19"/>
      <c r="DA521" s="19"/>
      <c r="DB521" s="19"/>
      <c r="DC521" s="19"/>
      <c r="DD521" s="19"/>
    </row>
    <row r="522" spans="1:108" x14ac:dyDescent="0.3">
      <c r="A522" s="18"/>
      <c r="B522" s="28"/>
      <c r="C522" s="25"/>
      <c r="D522" s="18"/>
      <c r="E522" s="29"/>
      <c r="F522" s="20"/>
      <c r="G522" s="46"/>
      <c r="H522" s="30"/>
      <c r="I522" s="31"/>
      <c r="J522" s="18"/>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c r="CW522" s="19"/>
      <c r="CX522" s="19"/>
      <c r="CY522" s="19"/>
      <c r="CZ522" s="19"/>
      <c r="DA522" s="19"/>
      <c r="DB522" s="19"/>
      <c r="DC522" s="19"/>
      <c r="DD522" s="19"/>
    </row>
    <row r="523" spans="1:108" x14ac:dyDescent="0.3">
      <c r="A523" s="18"/>
      <c r="B523" s="28"/>
      <c r="C523" s="25"/>
      <c r="D523" s="18"/>
      <c r="E523" s="29"/>
      <c r="F523" s="20"/>
      <c r="G523" s="46"/>
      <c r="H523" s="30"/>
      <c r="I523" s="31"/>
      <c r="J523" s="18"/>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c r="CP523" s="19"/>
      <c r="CQ523" s="19"/>
      <c r="CR523" s="19"/>
      <c r="CS523" s="19"/>
      <c r="CT523" s="19"/>
      <c r="CU523" s="19"/>
      <c r="CV523" s="19"/>
      <c r="CW523" s="19"/>
      <c r="CX523" s="19"/>
      <c r="CY523" s="19"/>
      <c r="CZ523" s="19"/>
      <c r="DA523" s="19"/>
      <c r="DB523" s="19"/>
      <c r="DC523" s="19"/>
      <c r="DD523" s="19"/>
    </row>
    <row r="524" spans="1:108" x14ac:dyDescent="0.3">
      <c r="A524" s="18"/>
      <c r="B524" s="28"/>
      <c r="C524" s="25"/>
      <c r="D524" s="18"/>
      <c r="E524" s="29"/>
      <c r="F524" s="20"/>
      <c r="G524" s="46"/>
      <c r="H524" s="18"/>
      <c r="I524" s="31"/>
      <c r="J524" s="18"/>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c r="CP524" s="19"/>
      <c r="CQ524" s="19"/>
      <c r="CR524" s="19"/>
      <c r="CS524" s="19"/>
      <c r="CT524" s="19"/>
      <c r="CU524" s="19"/>
      <c r="CV524" s="19"/>
      <c r="CW524" s="19"/>
      <c r="CX524" s="19"/>
      <c r="CY524" s="19"/>
      <c r="CZ524" s="19"/>
      <c r="DA524" s="19"/>
      <c r="DB524" s="19"/>
      <c r="DC524" s="19"/>
      <c r="DD524" s="19"/>
    </row>
    <row r="525" spans="1:108" x14ac:dyDescent="0.3">
      <c r="A525" s="18"/>
      <c r="B525" s="28"/>
      <c r="C525" s="19"/>
      <c r="D525" s="18"/>
      <c r="E525" s="29"/>
      <c r="F525" s="20"/>
      <c r="G525" s="46"/>
      <c r="H525" s="30"/>
      <c r="I525" s="31"/>
      <c r="J525" s="18"/>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c r="CP525" s="19"/>
      <c r="CQ525" s="19"/>
      <c r="CR525" s="19"/>
      <c r="CS525" s="19"/>
      <c r="CT525" s="19"/>
      <c r="CU525" s="19"/>
      <c r="CV525" s="19"/>
      <c r="CW525" s="19"/>
      <c r="CX525" s="19"/>
      <c r="CY525" s="19"/>
      <c r="CZ525" s="19"/>
      <c r="DA525" s="19"/>
      <c r="DB525" s="19"/>
      <c r="DC525" s="19"/>
      <c r="DD525" s="19"/>
    </row>
    <row r="526" spans="1:108" x14ac:dyDescent="0.3">
      <c r="A526" s="18"/>
      <c r="B526" s="32"/>
      <c r="C526" s="19"/>
      <c r="D526" s="18"/>
      <c r="E526" s="29"/>
      <c r="F526" s="20"/>
      <c r="G526" s="46"/>
      <c r="H526" s="30"/>
      <c r="I526" s="31"/>
      <c r="J526" s="18"/>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c r="CP526" s="19"/>
      <c r="CQ526" s="19"/>
      <c r="CR526" s="19"/>
      <c r="CS526" s="19"/>
      <c r="CT526" s="19"/>
      <c r="CU526" s="19"/>
      <c r="CV526" s="19"/>
      <c r="CW526" s="19"/>
      <c r="CX526" s="19"/>
      <c r="CY526" s="19"/>
      <c r="CZ526" s="19"/>
      <c r="DA526" s="19"/>
      <c r="DB526" s="19"/>
      <c r="DC526" s="19"/>
      <c r="DD526" s="19"/>
    </row>
    <row r="527" spans="1:108" x14ac:dyDescent="0.3">
      <c r="A527" s="18"/>
      <c r="B527" s="32"/>
      <c r="C527" s="19"/>
      <c r="D527" s="18"/>
      <c r="E527" s="29"/>
      <c r="F527" s="20"/>
      <c r="G527" s="46"/>
      <c r="H527" s="30"/>
      <c r="I527" s="31"/>
      <c r="J527" s="18"/>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c r="CW527" s="19"/>
      <c r="CX527" s="19"/>
      <c r="CY527" s="19"/>
      <c r="CZ527" s="19"/>
      <c r="DA527" s="19"/>
      <c r="DB527" s="19"/>
      <c r="DC527" s="19"/>
      <c r="DD527" s="19"/>
    </row>
    <row r="528" spans="1:108" x14ac:dyDescent="0.3">
      <c r="A528" s="18"/>
      <c r="B528" s="28"/>
      <c r="C528" s="19"/>
      <c r="D528" s="18"/>
      <c r="E528" s="29"/>
      <c r="F528" s="20"/>
      <c r="G528" s="46"/>
      <c r="H528" s="30"/>
      <c r="I528" s="31"/>
      <c r="J528" s="18"/>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c r="CP528" s="19"/>
      <c r="CQ528" s="19"/>
      <c r="CR528" s="19"/>
      <c r="CS528" s="19"/>
      <c r="CT528" s="19"/>
      <c r="CU528" s="19"/>
      <c r="CV528" s="19"/>
      <c r="CW528" s="19"/>
      <c r="CX528" s="19"/>
      <c r="CY528" s="19"/>
      <c r="CZ528" s="19"/>
      <c r="DA528" s="19"/>
      <c r="DB528" s="19"/>
      <c r="DC528" s="19"/>
      <c r="DD528" s="19"/>
    </row>
    <row r="529" spans="1:108" x14ac:dyDescent="0.3">
      <c r="A529" s="18"/>
      <c r="B529" s="32"/>
      <c r="C529" s="25"/>
      <c r="D529" s="18"/>
      <c r="E529" s="29"/>
      <c r="F529" s="20"/>
      <c r="G529" s="46"/>
      <c r="H529" s="30"/>
      <c r="I529" s="31"/>
      <c r="J529" s="18"/>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c r="CP529" s="19"/>
      <c r="CQ529" s="19"/>
      <c r="CR529" s="19"/>
      <c r="CS529" s="19"/>
      <c r="CT529" s="19"/>
      <c r="CU529" s="19"/>
      <c r="CV529" s="19"/>
      <c r="CW529" s="19"/>
      <c r="CX529" s="19"/>
      <c r="CY529" s="19"/>
      <c r="CZ529" s="19"/>
      <c r="DA529" s="19"/>
      <c r="DB529" s="19"/>
      <c r="DC529" s="19"/>
      <c r="DD529" s="19"/>
    </row>
    <row r="530" spans="1:108" x14ac:dyDescent="0.3">
      <c r="A530" s="18"/>
      <c r="B530" s="28"/>
      <c r="C530" s="25"/>
      <c r="D530" s="18"/>
      <c r="E530" s="29"/>
      <c r="F530" s="20"/>
      <c r="G530" s="46"/>
      <c r="H530" s="30"/>
      <c r="I530" s="31"/>
      <c r="J530" s="18"/>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c r="CP530" s="19"/>
      <c r="CQ530" s="19"/>
      <c r="CR530" s="19"/>
      <c r="CS530" s="19"/>
      <c r="CT530" s="19"/>
      <c r="CU530" s="19"/>
      <c r="CV530" s="19"/>
      <c r="CW530" s="19"/>
      <c r="CX530" s="19"/>
      <c r="CY530" s="19"/>
      <c r="CZ530" s="19"/>
      <c r="DA530" s="19"/>
      <c r="DB530" s="19"/>
      <c r="DC530" s="19"/>
      <c r="DD530" s="19"/>
    </row>
    <row r="531" spans="1:108" x14ac:dyDescent="0.3">
      <c r="A531" s="18"/>
      <c r="B531" s="28"/>
      <c r="C531" s="25"/>
      <c r="D531" s="18"/>
      <c r="E531" s="29"/>
      <c r="F531" s="20"/>
      <c r="G531" s="46"/>
      <c r="H531" s="30"/>
      <c r="I531" s="31"/>
      <c r="J531" s="18"/>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c r="CP531" s="19"/>
      <c r="CQ531" s="19"/>
      <c r="CR531" s="19"/>
      <c r="CS531" s="19"/>
      <c r="CT531" s="19"/>
      <c r="CU531" s="19"/>
      <c r="CV531" s="19"/>
      <c r="CW531" s="19"/>
      <c r="CX531" s="19"/>
      <c r="CY531" s="19"/>
      <c r="CZ531" s="19"/>
      <c r="DA531" s="19"/>
      <c r="DB531" s="19"/>
      <c r="DC531" s="19"/>
      <c r="DD531" s="19"/>
    </row>
    <row r="532" spans="1:108" x14ac:dyDescent="0.3">
      <c r="A532" s="18"/>
      <c r="B532" s="28"/>
      <c r="C532" s="25"/>
      <c r="D532" s="18"/>
      <c r="E532" s="29"/>
      <c r="F532" s="20"/>
      <c r="G532" s="46"/>
      <c r="H532" s="30"/>
      <c r="I532" s="31"/>
      <c r="J532" s="18"/>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c r="CP532" s="19"/>
      <c r="CQ532" s="19"/>
      <c r="CR532" s="19"/>
      <c r="CS532" s="19"/>
      <c r="CT532" s="19"/>
      <c r="CU532" s="19"/>
      <c r="CV532" s="19"/>
      <c r="CW532" s="19"/>
      <c r="CX532" s="19"/>
      <c r="CY532" s="19"/>
      <c r="CZ532" s="19"/>
      <c r="DA532" s="19"/>
      <c r="DB532" s="19"/>
      <c r="DC532" s="19"/>
      <c r="DD532" s="19"/>
    </row>
    <row r="533" spans="1:108" x14ac:dyDescent="0.3">
      <c r="A533" s="18"/>
      <c r="B533" s="28"/>
      <c r="C533" s="25"/>
      <c r="D533" s="18"/>
      <c r="E533" s="29"/>
      <c r="F533" s="20"/>
      <c r="G533" s="46"/>
      <c r="H533" s="18"/>
      <c r="I533" s="31"/>
      <c r="J533" s="18"/>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c r="CP533" s="19"/>
      <c r="CQ533" s="19"/>
      <c r="CR533" s="19"/>
      <c r="CS533" s="19"/>
      <c r="CT533" s="19"/>
      <c r="CU533" s="19"/>
      <c r="CV533" s="19"/>
      <c r="CW533" s="19"/>
      <c r="CX533" s="19"/>
      <c r="CY533" s="19"/>
      <c r="CZ533" s="19"/>
      <c r="DA533" s="19"/>
      <c r="DB533" s="19"/>
      <c r="DC533" s="19"/>
      <c r="DD533" s="19"/>
    </row>
    <row r="534" spans="1:108" x14ac:dyDescent="0.3">
      <c r="A534" s="18"/>
      <c r="B534" s="28"/>
      <c r="C534" s="25"/>
      <c r="D534" s="18"/>
      <c r="E534" s="29"/>
      <c r="F534" s="20"/>
      <c r="G534" s="46"/>
      <c r="H534" s="30"/>
      <c r="I534" s="31"/>
      <c r="J534" s="18"/>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c r="CP534" s="19"/>
      <c r="CQ534" s="19"/>
      <c r="CR534" s="19"/>
      <c r="CS534" s="19"/>
      <c r="CT534" s="19"/>
      <c r="CU534" s="19"/>
      <c r="CV534" s="19"/>
      <c r="CW534" s="19"/>
      <c r="CX534" s="19"/>
      <c r="CY534" s="19"/>
      <c r="CZ534" s="19"/>
      <c r="DA534" s="19"/>
      <c r="DB534" s="19"/>
      <c r="DC534" s="19"/>
      <c r="DD534" s="19"/>
    </row>
    <row r="535" spans="1:108" x14ac:dyDescent="0.3">
      <c r="A535" s="18"/>
      <c r="B535" s="28"/>
      <c r="C535" s="25"/>
      <c r="D535" s="18"/>
      <c r="E535" s="29"/>
      <c r="F535" s="20"/>
      <c r="G535" s="46"/>
      <c r="H535" s="30"/>
      <c r="I535" s="31"/>
      <c r="J535" s="18"/>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c r="CW535" s="19"/>
      <c r="CX535" s="19"/>
      <c r="CY535" s="19"/>
      <c r="CZ535" s="19"/>
      <c r="DA535" s="19"/>
      <c r="DB535" s="19"/>
      <c r="DC535" s="19"/>
      <c r="DD535" s="19"/>
    </row>
    <row r="536" spans="1:108" x14ac:dyDescent="0.3">
      <c r="A536" s="18"/>
      <c r="B536" s="28"/>
      <c r="C536" s="25"/>
      <c r="D536" s="18"/>
      <c r="E536" s="29"/>
      <c r="F536" s="20"/>
      <c r="G536" s="46"/>
      <c r="H536" s="30"/>
      <c r="I536" s="31"/>
      <c r="J536" s="18"/>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c r="CW536" s="19"/>
      <c r="CX536" s="19"/>
      <c r="CY536" s="19"/>
      <c r="CZ536" s="19"/>
      <c r="DA536" s="19"/>
      <c r="DB536" s="19"/>
      <c r="DC536" s="19"/>
      <c r="DD536" s="19"/>
    </row>
    <row r="537" spans="1:108" x14ac:dyDescent="0.3">
      <c r="A537" s="18"/>
      <c r="B537" s="28"/>
      <c r="C537" s="25"/>
      <c r="D537" s="18"/>
      <c r="E537" s="29"/>
      <c r="F537" s="20"/>
      <c r="G537" s="46"/>
      <c r="H537" s="18"/>
      <c r="I537" s="31"/>
      <c r="J537" s="18"/>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c r="CW537" s="19"/>
      <c r="CX537" s="19"/>
      <c r="CY537" s="19"/>
      <c r="CZ537" s="19"/>
      <c r="DA537" s="19"/>
      <c r="DB537" s="19"/>
      <c r="DC537" s="19"/>
      <c r="DD537" s="19"/>
    </row>
    <row r="538" spans="1:108" x14ac:dyDescent="0.3">
      <c r="A538" s="18"/>
      <c r="B538" s="28"/>
      <c r="C538" s="25"/>
      <c r="D538" s="18"/>
      <c r="E538" s="29"/>
      <c r="F538" s="20"/>
      <c r="G538" s="46"/>
      <c r="H538" s="30"/>
      <c r="I538" s="31"/>
      <c r="J538" s="18"/>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c r="CW538" s="19"/>
      <c r="CX538" s="19"/>
      <c r="CY538" s="19"/>
      <c r="CZ538" s="19"/>
      <c r="DA538" s="19"/>
      <c r="DB538" s="19"/>
      <c r="DC538" s="19"/>
      <c r="DD538" s="19"/>
    </row>
    <row r="539" spans="1:108" x14ac:dyDescent="0.3">
      <c r="A539" s="18"/>
      <c r="B539" s="28"/>
      <c r="C539" s="25"/>
      <c r="D539" s="18"/>
      <c r="E539" s="29"/>
      <c r="F539" s="20"/>
      <c r="G539" s="46"/>
      <c r="H539" s="18"/>
      <c r="I539" s="31"/>
      <c r="J539" s="18"/>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c r="CW539" s="19"/>
      <c r="CX539" s="19"/>
      <c r="CY539" s="19"/>
      <c r="CZ539" s="19"/>
      <c r="DA539" s="19"/>
      <c r="DB539" s="19"/>
      <c r="DC539" s="19"/>
      <c r="DD539" s="19"/>
    </row>
    <row r="540" spans="1:108" x14ac:dyDescent="0.3">
      <c r="A540" s="18"/>
      <c r="B540" s="32"/>
      <c r="C540" s="19"/>
      <c r="D540" s="18"/>
      <c r="E540" s="29"/>
      <c r="F540" s="20"/>
      <c r="G540" s="46"/>
      <c r="H540" s="30"/>
      <c r="I540" s="31"/>
      <c r="J540" s="18"/>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c r="CP540" s="19"/>
      <c r="CQ540" s="19"/>
      <c r="CR540" s="19"/>
      <c r="CS540" s="19"/>
      <c r="CT540" s="19"/>
      <c r="CU540" s="19"/>
      <c r="CV540" s="19"/>
      <c r="CW540" s="19"/>
      <c r="CX540" s="19"/>
      <c r="CY540" s="19"/>
      <c r="CZ540" s="19"/>
      <c r="DA540" s="19"/>
      <c r="DB540" s="19"/>
      <c r="DC540" s="19"/>
      <c r="DD540" s="19"/>
    </row>
    <row r="541" spans="1:108" x14ac:dyDescent="0.3">
      <c r="A541" s="18"/>
      <c r="B541" s="32"/>
      <c r="C541" s="19"/>
      <c r="D541" s="18"/>
      <c r="E541" s="29"/>
      <c r="F541" s="20"/>
      <c r="G541" s="46"/>
      <c r="H541" s="30"/>
      <c r="I541" s="31"/>
      <c r="J541" s="18"/>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c r="CP541" s="19"/>
      <c r="CQ541" s="19"/>
      <c r="CR541" s="19"/>
      <c r="CS541" s="19"/>
      <c r="CT541" s="19"/>
      <c r="CU541" s="19"/>
      <c r="CV541" s="19"/>
      <c r="CW541" s="19"/>
      <c r="CX541" s="19"/>
      <c r="CY541" s="19"/>
      <c r="CZ541" s="19"/>
      <c r="DA541" s="19"/>
      <c r="DB541" s="19"/>
      <c r="DC541" s="19"/>
      <c r="DD541" s="19"/>
    </row>
    <row r="542" spans="1:108" x14ac:dyDescent="0.3">
      <c r="A542" s="18"/>
      <c r="B542" s="32"/>
      <c r="C542" s="19"/>
      <c r="D542" s="18"/>
      <c r="E542" s="29"/>
      <c r="F542" s="20"/>
      <c r="G542" s="46"/>
      <c r="H542" s="30"/>
      <c r="I542" s="31"/>
      <c r="J542" s="18"/>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c r="CP542" s="19"/>
      <c r="CQ542" s="19"/>
      <c r="CR542" s="19"/>
      <c r="CS542" s="19"/>
      <c r="CT542" s="19"/>
      <c r="CU542" s="19"/>
      <c r="CV542" s="19"/>
      <c r="CW542" s="19"/>
      <c r="CX542" s="19"/>
      <c r="CY542" s="19"/>
      <c r="CZ542" s="19"/>
      <c r="DA542" s="19"/>
      <c r="DB542" s="19"/>
      <c r="DC542" s="19"/>
      <c r="DD542" s="19"/>
    </row>
    <row r="543" spans="1:108" x14ac:dyDescent="0.3">
      <c r="A543" s="18"/>
      <c r="B543" s="32"/>
      <c r="C543" s="19"/>
      <c r="D543" s="18"/>
      <c r="E543" s="29"/>
      <c r="F543" s="20"/>
      <c r="G543" s="46"/>
      <c r="H543" s="30"/>
      <c r="I543" s="31"/>
      <c r="J543" s="18"/>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c r="CP543" s="19"/>
      <c r="CQ543" s="19"/>
      <c r="CR543" s="19"/>
      <c r="CS543" s="19"/>
      <c r="CT543" s="19"/>
      <c r="CU543" s="19"/>
      <c r="CV543" s="19"/>
      <c r="CW543" s="19"/>
      <c r="CX543" s="19"/>
      <c r="CY543" s="19"/>
      <c r="CZ543" s="19"/>
      <c r="DA543" s="19"/>
      <c r="DB543" s="19"/>
      <c r="DC543" s="19"/>
      <c r="DD543" s="19"/>
    </row>
    <row r="544" spans="1:108" x14ac:dyDescent="0.3">
      <c r="A544" s="18"/>
      <c r="B544" s="32"/>
      <c r="C544" s="19"/>
      <c r="D544" s="18"/>
      <c r="E544" s="29"/>
      <c r="F544" s="20"/>
      <c r="G544" s="46"/>
      <c r="H544" s="18"/>
      <c r="I544" s="31"/>
      <c r="J544" s="18"/>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c r="CP544" s="19"/>
      <c r="CQ544" s="19"/>
      <c r="CR544" s="19"/>
      <c r="CS544" s="19"/>
      <c r="CT544" s="19"/>
      <c r="CU544" s="19"/>
      <c r="CV544" s="19"/>
      <c r="CW544" s="19"/>
      <c r="CX544" s="19"/>
      <c r="CY544" s="19"/>
      <c r="CZ544" s="19"/>
      <c r="DA544" s="19"/>
      <c r="DB544" s="19"/>
      <c r="DC544" s="19"/>
      <c r="DD544" s="19"/>
    </row>
    <row r="545" spans="1:108" x14ac:dyDescent="0.3">
      <c r="A545" s="18"/>
      <c r="B545" s="28"/>
      <c r="C545" s="25"/>
      <c r="D545" s="18"/>
      <c r="E545" s="29"/>
      <c r="F545" s="20"/>
      <c r="G545" s="46"/>
      <c r="H545" s="30"/>
      <c r="I545" s="31"/>
      <c r="J545" s="18"/>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c r="CP545" s="19"/>
      <c r="CQ545" s="19"/>
      <c r="CR545" s="19"/>
      <c r="CS545" s="19"/>
      <c r="CT545" s="19"/>
      <c r="CU545" s="19"/>
      <c r="CV545" s="19"/>
      <c r="CW545" s="19"/>
      <c r="CX545" s="19"/>
      <c r="CY545" s="19"/>
      <c r="CZ545" s="19"/>
      <c r="DA545" s="19"/>
      <c r="DB545" s="19"/>
      <c r="DC545" s="19"/>
      <c r="DD545" s="19"/>
    </row>
    <row r="546" spans="1:108" x14ac:dyDescent="0.3">
      <c r="A546" s="18"/>
      <c r="B546" s="28"/>
      <c r="C546" s="25"/>
      <c r="D546" s="18"/>
      <c r="E546" s="29"/>
      <c r="F546" s="20"/>
      <c r="G546" s="46"/>
      <c r="H546" s="18"/>
      <c r="I546" s="31"/>
      <c r="J546" s="18"/>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c r="CP546" s="19"/>
      <c r="CQ546" s="19"/>
      <c r="CR546" s="19"/>
      <c r="CS546" s="19"/>
      <c r="CT546" s="19"/>
      <c r="CU546" s="19"/>
      <c r="CV546" s="19"/>
      <c r="CW546" s="19"/>
      <c r="CX546" s="19"/>
      <c r="CY546" s="19"/>
      <c r="CZ546" s="19"/>
      <c r="DA546" s="19"/>
      <c r="DB546" s="19"/>
      <c r="DC546" s="19"/>
      <c r="DD546" s="19"/>
    </row>
    <row r="547" spans="1:108" x14ac:dyDescent="0.3">
      <c r="A547" s="18"/>
      <c r="B547" s="28"/>
      <c r="C547" s="25"/>
      <c r="D547" s="18"/>
      <c r="E547" s="29"/>
      <c r="F547" s="20"/>
      <c r="G547" s="46"/>
      <c r="H547" s="30"/>
      <c r="I547" s="31"/>
      <c r="J547" s="18"/>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c r="CP547" s="19"/>
      <c r="CQ547" s="19"/>
      <c r="CR547" s="19"/>
      <c r="CS547" s="19"/>
      <c r="CT547" s="19"/>
      <c r="CU547" s="19"/>
      <c r="CV547" s="19"/>
      <c r="CW547" s="19"/>
      <c r="CX547" s="19"/>
      <c r="CY547" s="19"/>
      <c r="CZ547" s="19"/>
      <c r="DA547" s="19"/>
      <c r="DB547" s="19"/>
      <c r="DC547" s="19"/>
      <c r="DD547" s="19"/>
    </row>
    <row r="548" spans="1:108" x14ac:dyDescent="0.3">
      <c r="A548" s="18"/>
      <c r="B548" s="32"/>
      <c r="C548" s="19"/>
      <c r="D548" s="18"/>
      <c r="E548" s="29"/>
      <c r="F548" s="20"/>
      <c r="G548" s="46"/>
      <c r="H548" s="30"/>
      <c r="I548" s="31"/>
      <c r="J548" s="18"/>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c r="CP548" s="19"/>
      <c r="CQ548" s="19"/>
      <c r="CR548" s="19"/>
      <c r="CS548" s="19"/>
      <c r="CT548" s="19"/>
      <c r="CU548" s="19"/>
      <c r="CV548" s="19"/>
      <c r="CW548" s="19"/>
      <c r="CX548" s="19"/>
      <c r="CY548" s="19"/>
      <c r="CZ548" s="19"/>
      <c r="DA548" s="19"/>
      <c r="DB548" s="19"/>
      <c r="DC548" s="19"/>
      <c r="DD548" s="19"/>
    </row>
    <row r="549" spans="1:108" x14ac:dyDescent="0.3">
      <c r="A549" s="18"/>
      <c r="B549" s="28"/>
      <c r="C549" s="25"/>
      <c r="D549" s="18"/>
      <c r="E549" s="29"/>
      <c r="F549" s="20"/>
      <c r="G549" s="46"/>
      <c r="H549" s="30"/>
      <c r="I549" s="31"/>
      <c r="J549" s="18"/>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c r="CP549" s="19"/>
      <c r="CQ549" s="19"/>
      <c r="CR549" s="19"/>
      <c r="CS549" s="19"/>
      <c r="CT549" s="19"/>
      <c r="CU549" s="19"/>
      <c r="CV549" s="19"/>
      <c r="CW549" s="19"/>
      <c r="CX549" s="19"/>
      <c r="CY549" s="19"/>
      <c r="CZ549" s="19"/>
      <c r="DA549" s="19"/>
      <c r="DB549" s="19"/>
      <c r="DC549" s="19"/>
      <c r="DD549" s="19"/>
    </row>
    <row r="550" spans="1:108" x14ac:dyDescent="0.3">
      <c r="A550" s="18"/>
      <c r="B550" s="28"/>
      <c r="C550" s="25"/>
      <c r="D550" s="18"/>
      <c r="E550" s="29"/>
      <c r="F550" s="20"/>
      <c r="G550" s="46"/>
      <c r="H550" s="30"/>
      <c r="I550" s="31"/>
      <c r="J550" s="18"/>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c r="CP550" s="19"/>
      <c r="CQ550" s="19"/>
      <c r="CR550" s="19"/>
      <c r="CS550" s="19"/>
      <c r="CT550" s="19"/>
      <c r="CU550" s="19"/>
      <c r="CV550" s="19"/>
      <c r="CW550" s="19"/>
      <c r="CX550" s="19"/>
      <c r="CY550" s="19"/>
      <c r="CZ550" s="19"/>
      <c r="DA550" s="19"/>
      <c r="DB550" s="19"/>
      <c r="DC550" s="19"/>
      <c r="DD550" s="19"/>
    </row>
    <row r="551" spans="1:108" x14ac:dyDescent="0.3">
      <c r="A551" s="18"/>
      <c r="B551" s="28"/>
      <c r="C551" s="25"/>
      <c r="D551" s="18"/>
      <c r="E551" s="29"/>
      <c r="F551" s="20"/>
      <c r="G551" s="46"/>
      <c r="H551" s="18"/>
      <c r="I551" s="31"/>
      <c r="J551" s="18"/>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c r="CP551" s="19"/>
      <c r="CQ551" s="19"/>
      <c r="CR551" s="19"/>
      <c r="CS551" s="19"/>
      <c r="CT551" s="19"/>
      <c r="CU551" s="19"/>
      <c r="CV551" s="19"/>
      <c r="CW551" s="19"/>
      <c r="CX551" s="19"/>
      <c r="CY551" s="19"/>
      <c r="CZ551" s="19"/>
      <c r="DA551" s="19"/>
      <c r="DB551" s="19"/>
      <c r="DC551" s="19"/>
      <c r="DD551" s="19"/>
    </row>
    <row r="552" spans="1:108" x14ac:dyDescent="0.3">
      <c r="A552" s="18"/>
      <c r="B552" s="28"/>
      <c r="C552" s="25"/>
      <c r="D552" s="18"/>
      <c r="E552" s="29"/>
      <c r="F552" s="20"/>
      <c r="G552" s="46"/>
      <c r="H552" s="30"/>
      <c r="I552" s="31"/>
      <c r="J552" s="18"/>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c r="CP552" s="19"/>
      <c r="CQ552" s="19"/>
      <c r="CR552" s="19"/>
      <c r="CS552" s="19"/>
      <c r="CT552" s="19"/>
      <c r="CU552" s="19"/>
      <c r="CV552" s="19"/>
      <c r="CW552" s="19"/>
      <c r="CX552" s="19"/>
      <c r="CY552" s="19"/>
      <c r="CZ552" s="19"/>
      <c r="DA552" s="19"/>
      <c r="DB552" s="19"/>
      <c r="DC552" s="19"/>
      <c r="DD552" s="19"/>
    </row>
    <row r="553" spans="1:108" x14ac:dyDescent="0.3">
      <c r="A553" s="18"/>
      <c r="B553" s="28"/>
      <c r="C553" s="25"/>
      <c r="D553" s="18"/>
      <c r="E553" s="29"/>
      <c r="F553" s="20"/>
      <c r="G553" s="46"/>
      <c r="H553" s="30"/>
      <c r="I553" s="31"/>
      <c r="J553" s="18"/>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c r="CP553" s="19"/>
      <c r="CQ553" s="19"/>
      <c r="CR553" s="19"/>
      <c r="CS553" s="19"/>
      <c r="CT553" s="19"/>
      <c r="CU553" s="19"/>
      <c r="CV553" s="19"/>
      <c r="CW553" s="19"/>
      <c r="CX553" s="19"/>
      <c r="CY553" s="19"/>
      <c r="CZ553" s="19"/>
      <c r="DA553" s="19"/>
      <c r="DB553" s="19"/>
      <c r="DC553" s="19"/>
      <c r="DD553" s="19"/>
    </row>
    <row r="554" spans="1:108" x14ac:dyDescent="0.3">
      <c r="A554" s="18"/>
      <c r="B554" s="28"/>
      <c r="C554" s="25"/>
      <c r="D554" s="18"/>
      <c r="E554" s="29"/>
      <c r="F554" s="20"/>
      <c r="G554" s="46"/>
      <c r="H554" s="30"/>
      <c r="I554" s="31"/>
      <c r="J554" s="18"/>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c r="CP554" s="19"/>
      <c r="CQ554" s="19"/>
      <c r="CR554" s="19"/>
      <c r="CS554" s="19"/>
      <c r="CT554" s="19"/>
      <c r="CU554" s="19"/>
      <c r="CV554" s="19"/>
      <c r="CW554" s="19"/>
      <c r="CX554" s="19"/>
      <c r="CY554" s="19"/>
      <c r="CZ554" s="19"/>
      <c r="DA554" s="19"/>
      <c r="DB554" s="19"/>
      <c r="DC554" s="19"/>
      <c r="DD554" s="19"/>
    </row>
    <row r="555" spans="1:108" x14ac:dyDescent="0.3">
      <c r="A555" s="18"/>
      <c r="B555" s="28"/>
      <c r="C555" s="25"/>
      <c r="D555" s="18"/>
      <c r="E555" s="29"/>
      <c r="F555" s="20"/>
      <c r="G555" s="46"/>
      <c r="H555" s="30"/>
      <c r="I555" s="31"/>
      <c r="J555" s="18"/>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c r="CP555" s="19"/>
      <c r="CQ555" s="19"/>
      <c r="CR555" s="19"/>
      <c r="CS555" s="19"/>
      <c r="CT555" s="19"/>
      <c r="CU555" s="19"/>
      <c r="CV555" s="19"/>
      <c r="CW555" s="19"/>
      <c r="CX555" s="19"/>
      <c r="CY555" s="19"/>
      <c r="CZ555" s="19"/>
      <c r="DA555" s="19"/>
      <c r="DB555" s="19"/>
      <c r="DC555" s="19"/>
      <c r="DD555" s="19"/>
    </row>
    <row r="556" spans="1:108" x14ac:dyDescent="0.3">
      <c r="A556" s="18"/>
      <c r="B556" s="28"/>
      <c r="C556" s="25"/>
      <c r="D556" s="18"/>
      <c r="E556" s="29"/>
      <c r="F556" s="20"/>
      <c r="G556" s="46"/>
      <c r="H556" s="30"/>
      <c r="I556" s="31"/>
      <c r="J556" s="18"/>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c r="CP556" s="19"/>
      <c r="CQ556" s="19"/>
      <c r="CR556" s="19"/>
      <c r="CS556" s="19"/>
      <c r="CT556" s="19"/>
      <c r="CU556" s="19"/>
      <c r="CV556" s="19"/>
      <c r="CW556" s="19"/>
      <c r="CX556" s="19"/>
      <c r="CY556" s="19"/>
      <c r="CZ556" s="19"/>
      <c r="DA556" s="19"/>
      <c r="DB556" s="19"/>
      <c r="DC556" s="19"/>
      <c r="DD556" s="19"/>
    </row>
    <row r="557" spans="1:108" x14ac:dyDescent="0.3">
      <c r="A557" s="18"/>
      <c r="B557" s="28"/>
      <c r="C557" s="25"/>
      <c r="D557" s="18"/>
      <c r="E557" s="29"/>
      <c r="F557" s="20"/>
      <c r="G557" s="46"/>
      <c r="H557" s="30"/>
      <c r="I557" s="31"/>
      <c r="J557" s="18"/>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c r="CP557" s="19"/>
      <c r="CQ557" s="19"/>
      <c r="CR557" s="19"/>
      <c r="CS557" s="19"/>
      <c r="CT557" s="19"/>
      <c r="CU557" s="19"/>
      <c r="CV557" s="19"/>
      <c r="CW557" s="19"/>
      <c r="CX557" s="19"/>
      <c r="CY557" s="19"/>
      <c r="CZ557" s="19"/>
      <c r="DA557" s="19"/>
      <c r="DB557" s="19"/>
      <c r="DC557" s="19"/>
      <c r="DD557" s="19"/>
    </row>
    <row r="558" spans="1:108" x14ac:dyDescent="0.3">
      <c r="A558" s="18"/>
      <c r="B558" s="28"/>
      <c r="C558" s="25"/>
      <c r="D558" s="18"/>
      <c r="E558" s="29"/>
      <c r="F558" s="20"/>
      <c r="G558" s="46"/>
      <c r="H558" s="30"/>
      <c r="I558" s="31"/>
      <c r="J558" s="18"/>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c r="CP558" s="19"/>
      <c r="CQ558" s="19"/>
      <c r="CR558" s="19"/>
      <c r="CS558" s="19"/>
      <c r="CT558" s="19"/>
      <c r="CU558" s="19"/>
      <c r="CV558" s="19"/>
      <c r="CW558" s="19"/>
      <c r="CX558" s="19"/>
      <c r="CY558" s="19"/>
      <c r="CZ558" s="19"/>
      <c r="DA558" s="19"/>
      <c r="DB558" s="19"/>
      <c r="DC558" s="19"/>
      <c r="DD558" s="19"/>
    </row>
    <row r="559" spans="1:108" x14ac:dyDescent="0.3">
      <c r="A559" s="18"/>
      <c r="B559" s="28"/>
      <c r="C559" s="25"/>
      <c r="D559" s="18"/>
      <c r="E559" s="29"/>
      <c r="F559" s="20"/>
      <c r="G559" s="46"/>
      <c r="H559" s="18"/>
      <c r="I559" s="31"/>
      <c r="J559" s="18"/>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c r="CP559" s="19"/>
      <c r="CQ559" s="19"/>
      <c r="CR559" s="19"/>
      <c r="CS559" s="19"/>
      <c r="CT559" s="19"/>
      <c r="CU559" s="19"/>
      <c r="CV559" s="19"/>
      <c r="CW559" s="19"/>
      <c r="CX559" s="19"/>
      <c r="CY559" s="19"/>
      <c r="CZ559" s="19"/>
      <c r="DA559" s="19"/>
      <c r="DB559" s="19"/>
      <c r="DC559" s="19"/>
      <c r="DD559" s="19"/>
    </row>
    <row r="560" spans="1:108" x14ac:dyDescent="0.3">
      <c r="A560" s="18"/>
      <c r="B560" s="28"/>
      <c r="C560" s="25"/>
      <c r="D560" s="18"/>
      <c r="E560" s="29"/>
      <c r="F560" s="20"/>
      <c r="G560" s="46"/>
      <c r="H560" s="30"/>
      <c r="I560" s="31"/>
      <c r="J560" s="18"/>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c r="CP560" s="19"/>
      <c r="CQ560" s="19"/>
      <c r="CR560" s="19"/>
      <c r="CS560" s="19"/>
      <c r="CT560" s="19"/>
      <c r="CU560" s="19"/>
      <c r="CV560" s="19"/>
      <c r="CW560" s="19"/>
      <c r="CX560" s="19"/>
      <c r="CY560" s="19"/>
      <c r="CZ560" s="19"/>
      <c r="DA560" s="19"/>
      <c r="DB560" s="19"/>
      <c r="DC560" s="19"/>
      <c r="DD560" s="19"/>
    </row>
    <row r="561" spans="1:108" x14ac:dyDescent="0.3">
      <c r="A561" s="18"/>
      <c r="B561" s="28"/>
      <c r="C561" s="25"/>
      <c r="D561" s="18"/>
      <c r="E561" s="29"/>
      <c r="F561" s="20"/>
      <c r="G561" s="46"/>
      <c r="H561" s="30"/>
      <c r="I561" s="31"/>
      <c r="J561" s="18"/>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c r="CP561" s="19"/>
      <c r="CQ561" s="19"/>
      <c r="CR561" s="19"/>
      <c r="CS561" s="19"/>
      <c r="CT561" s="19"/>
      <c r="CU561" s="19"/>
      <c r="CV561" s="19"/>
      <c r="CW561" s="19"/>
      <c r="CX561" s="19"/>
      <c r="CY561" s="19"/>
      <c r="CZ561" s="19"/>
      <c r="DA561" s="19"/>
      <c r="DB561" s="19"/>
      <c r="DC561" s="19"/>
      <c r="DD561" s="19"/>
    </row>
    <row r="562" spans="1:108" x14ac:dyDescent="0.3">
      <c r="A562" s="18"/>
      <c r="B562" s="28"/>
      <c r="C562" s="25"/>
      <c r="D562" s="18"/>
      <c r="E562" s="29"/>
      <c r="F562" s="20"/>
      <c r="G562" s="46"/>
      <c r="H562" s="18"/>
      <c r="I562" s="31"/>
      <c r="J562" s="18"/>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c r="CP562" s="19"/>
      <c r="CQ562" s="19"/>
      <c r="CR562" s="19"/>
      <c r="CS562" s="19"/>
      <c r="CT562" s="19"/>
      <c r="CU562" s="19"/>
      <c r="CV562" s="19"/>
      <c r="CW562" s="19"/>
      <c r="CX562" s="19"/>
      <c r="CY562" s="19"/>
      <c r="CZ562" s="19"/>
      <c r="DA562" s="19"/>
      <c r="DB562" s="19"/>
      <c r="DC562" s="19"/>
      <c r="DD562" s="19"/>
    </row>
    <row r="563" spans="1:108" x14ac:dyDescent="0.3">
      <c r="A563" s="18"/>
      <c r="B563" s="28"/>
      <c r="C563" s="25"/>
      <c r="D563" s="18"/>
      <c r="E563" s="29"/>
      <c r="F563" s="20"/>
      <c r="G563" s="46"/>
      <c r="H563" s="30"/>
      <c r="I563" s="31"/>
      <c r="J563" s="18"/>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c r="CP563" s="19"/>
      <c r="CQ563" s="19"/>
      <c r="CR563" s="19"/>
      <c r="CS563" s="19"/>
      <c r="CT563" s="19"/>
      <c r="CU563" s="19"/>
      <c r="CV563" s="19"/>
      <c r="CW563" s="19"/>
      <c r="CX563" s="19"/>
      <c r="CY563" s="19"/>
      <c r="CZ563" s="19"/>
      <c r="DA563" s="19"/>
      <c r="DB563" s="19"/>
      <c r="DC563" s="19"/>
      <c r="DD563" s="19"/>
    </row>
    <row r="564" spans="1:108" x14ac:dyDescent="0.3">
      <c r="A564" s="18"/>
      <c r="B564" s="28"/>
      <c r="C564" s="25"/>
      <c r="D564" s="18"/>
      <c r="E564" s="29"/>
      <c r="F564" s="20"/>
      <c r="G564" s="46"/>
      <c r="H564" s="18"/>
      <c r="I564" s="31"/>
      <c r="J564" s="18"/>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c r="CP564" s="19"/>
      <c r="CQ564" s="19"/>
      <c r="CR564" s="19"/>
      <c r="CS564" s="19"/>
      <c r="CT564" s="19"/>
      <c r="CU564" s="19"/>
      <c r="CV564" s="19"/>
      <c r="CW564" s="19"/>
      <c r="CX564" s="19"/>
      <c r="CY564" s="19"/>
      <c r="CZ564" s="19"/>
      <c r="DA564" s="19"/>
      <c r="DB564" s="19"/>
      <c r="DC564" s="19"/>
      <c r="DD564" s="19"/>
    </row>
    <row r="565" spans="1:108" x14ac:dyDescent="0.3">
      <c r="A565" s="18"/>
      <c r="B565" s="28"/>
      <c r="C565" s="25"/>
      <c r="D565" s="18"/>
      <c r="E565" s="29"/>
      <c r="F565" s="20"/>
      <c r="G565" s="46"/>
      <c r="H565" s="30"/>
      <c r="I565" s="31"/>
      <c r="J565" s="18"/>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c r="CP565" s="19"/>
      <c r="CQ565" s="19"/>
      <c r="CR565" s="19"/>
      <c r="CS565" s="19"/>
      <c r="CT565" s="19"/>
      <c r="CU565" s="19"/>
      <c r="CV565" s="19"/>
      <c r="CW565" s="19"/>
      <c r="CX565" s="19"/>
      <c r="CY565" s="19"/>
      <c r="CZ565" s="19"/>
      <c r="DA565" s="19"/>
      <c r="DB565" s="19"/>
      <c r="DC565" s="19"/>
      <c r="DD565" s="19"/>
    </row>
    <row r="566" spans="1:108" x14ac:dyDescent="0.3">
      <c r="A566" s="18"/>
      <c r="B566" s="28"/>
      <c r="C566" s="25"/>
      <c r="D566" s="18"/>
      <c r="E566" s="29"/>
      <c r="F566" s="20"/>
      <c r="G566" s="46"/>
      <c r="H566" s="30"/>
      <c r="I566" s="31"/>
      <c r="J566" s="18"/>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c r="CW566" s="19"/>
      <c r="CX566" s="19"/>
      <c r="CY566" s="19"/>
      <c r="CZ566" s="19"/>
      <c r="DA566" s="19"/>
      <c r="DB566" s="19"/>
      <c r="DC566" s="19"/>
      <c r="DD566" s="19"/>
    </row>
    <row r="567" spans="1:108" x14ac:dyDescent="0.3">
      <c r="A567" s="18"/>
      <c r="B567" s="28"/>
      <c r="C567" s="25"/>
      <c r="D567" s="18"/>
      <c r="E567" s="29"/>
      <c r="F567" s="20"/>
      <c r="G567" s="46"/>
      <c r="H567" s="30"/>
      <c r="I567" s="31"/>
      <c r="J567" s="18"/>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c r="CW567" s="19"/>
      <c r="CX567" s="19"/>
      <c r="CY567" s="19"/>
      <c r="CZ567" s="19"/>
      <c r="DA567" s="19"/>
      <c r="DB567" s="19"/>
      <c r="DC567" s="19"/>
      <c r="DD567" s="19"/>
    </row>
    <row r="568" spans="1:108" x14ac:dyDescent="0.3">
      <c r="A568" s="18"/>
      <c r="B568" s="28"/>
      <c r="C568" s="25"/>
      <c r="D568" s="18"/>
      <c r="E568" s="29"/>
      <c r="F568" s="20"/>
      <c r="G568" s="46"/>
      <c r="H568" s="30"/>
      <c r="I568" s="31"/>
      <c r="J568" s="18"/>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c r="CP568" s="19"/>
      <c r="CQ568" s="19"/>
      <c r="CR568" s="19"/>
      <c r="CS568" s="19"/>
      <c r="CT568" s="19"/>
      <c r="CU568" s="19"/>
      <c r="CV568" s="19"/>
      <c r="CW568" s="19"/>
      <c r="CX568" s="19"/>
      <c r="CY568" s="19"/>
      <c r="CZ568" s="19"/>
      <c r="DA568" s="19"/>
      <c r="DB568" s="19"/>
      <c r="DC568" s="19"/>
      <c r="DD568" s="19"/>
    </row>
    <row r="569" spans="1:108" x14ac:dyDescent="0.3">
      <c r="A569" s="18"/>
      <c r="B569" s="28"/>
      <c r="C569" s="25"/>
      <c r="D569" s="18"/>
      <c r="E569" s="29"/>
      <c r="F569" s="20"/>
      <c r="G569" s="46"/>
      <c r="H569" s="30"/>
      <c r="I569" s="31"/>
      <c r="J569" s="18"/>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c r="CW569" s="19"/>
      <c r="CX569" s="19"/>
      <c r="CY569" s="19"/>
      <c r="CZ569" s="19"/>
      <c r="DA569" s="19"/>
      <c r="DB569" s="19"/>
      <c r="DC569" s="19"/>
      <c r="DD569" s="19"/>
    </row>
    <row r="570" spans="1:108" x14ac:dyDescent="0.3">
      <c r="A570" s="18"/>
      <c r="B570" s="28"/>
      <c r="C570" s="25"/>
      <c r="D570" s="18"/>
      <c r="E570" s="29"/>
      <c r="F570" s="20"/>
      <c r="G570" s="46"/>
      <c r="H570" s="30"/>
      <c r="I570" s="31"/>
      <c r="J570" s="18"/>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c r="CW570" s="19"/>
      <c r="CX570" s="19"/>
      <c r="CY570" s="19"/>
      <c r="CZ570" s="19"/>
      <c r="DA570" s="19"/>
      <c r="DB570" s="19"/>
      <c r="DC570" s="19"/>
      <c r="DD570" s="19"/>
    </row>
    <row r="571" spans="1:108" x14ac:dyDescent="0.3">
      <c r="A571" s="18"/>
      <c r="B571" s="28"/>
      <c r="C571" s="25"/>
      <c r="D571" s="18"/>
      <c r="E571" s="29"/>
      <c r="F571" s="20"/>
      <c r="G571" s="46"/>
      <c r="H571" s="30"/>
      <c r="I571" s="31"/>
      <c r="J571" s="18"/>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c r="CW571" s="19"/>
      <c r="CX571" s="19"/>
      <c r="CY571" s="19"/>
      <c r="CZ571" s="19"/>
      <c r="DA571" s="19"/>
      <c r="DB571" s="19"/>
      <c r="DC571" s="19"/>
      <c r="DD571" s="19"/>
    </row>
    <row r="572" spans="1:108" x14ac:dyDescent="0.3">
      <c r="A572" s="18"/>
      <c r="B572" s="32"/>
      <c r="C572" s="19"/>
      <c r="D572" s="18"/>
      <c r="E572" s="29"/>
      <c r="F572" s="20"/>
      <c r="G572" s="46"/>
      <c r="H572" s="30"/>
      <c r="I572" s="31"/>
      <c r="J572" s="18"/>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c r="CW572" s="19"/>
      <c r="CX572" s="19"/>
      <c r="CY572" s="19"/>
      <c r="CZ572" s="19"/>
      <c r="DA572" s="19"/>
      <c r="DB572" s="19"/>
      <c r="DC572" s="19"/>
      <c r="DD572" s="19"/>
    </row>
    <row r="573" spans="1:108" x14ac:dyDescent="0.3">
      <c r="A573" s="18"/>
      <c r="B573" s="28"/>
      <c r="C573" s="25"/>
      <c r="D573" s="18"/>
      <c r="E573" s="29"/>
      <c r="F573" s="20"/>
      <c r="G573" s="46"/>
      <c r="H573" s="18"/>
      <c r="I573" s="31"/>
      <c r="J573" s="18"/>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c r="CW573" s="19"/>
      <c r="CX573" s="19"/>
      <c r="CY573" s="19"/>
      <c r="CZ573" s="19"/>
      <c r="DA573" s="19"/>
      <c r="DB573" s="19"/>
      <c r="DC573" s="19"/>
      <c r="DD573" s="19"/>
    </row>
    <row r="574" spans="1:108" x14ac:dyDescent="0.3">
      <c r="A574" s="18"/>
      <c r="B574" s="32"/>
      <c r="C574" s="19"/>
      <c r="D574" s="18"/>
      <c r="E574" s="29"/>
      <c r="F574" s="20"/>
      <c r="G574" s="46"/>
      <c r="H574" s="30"/>
      <c r="I574" s="31"/>
      <c r="J574" s="18"/>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c r="CW574" s="19"/>
      <c r="CX574" s="19"/>
      <c r="CY574" s="19"/>
      <c r="CZ574" s="19"/>
      <c r="DA574" s="19"/>
      <c r="DB574" s="19"/>
      <c r="DC574" s="19"/>
      <c r="DD574" s="19"/>
    </row>
    <row r="575" spans="1:108" x14ac:dyDescent="0.3">
      <c r="A575" s="18"/>
      <c r="B575" s="32"/>
      <c r="C575" s="19"/>
      <c r="D575" s="18"/>
      <c r="E575" s="29"/>
      <c r="F575" s="20"/>
      <c r="G575" s="46"/>
      <c r="H575" s="30"/>
      <c r="I575" s="31"/>
      <c r="J575" s="18"/>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c r="CW575" s="19"/>
      <c r="CX575" s="19"/>
      <c r="CY575" s="19"/>
      <c r="CZ575" s="19"/>
      <c r="DA575" s="19"/>
      <c r="DB575" s="19"/>
      <c r="DC575" s="19"/>
      <c r="DD575" s="19"/>
    </row>
    <row r="576" spans="1:108" x14ac:dyDescent="0.3">
      <c r="A576" s="18"/>
      <c r="B576" s="32"/>
      <c r="C576" s="19"/>
      <c r="D576" s="18"/>
      <c r="E576" s="29"/>
      <c r="F576" s="20"/>
      <c r="G576" s="46"/>
      <c r="H576" s="30"/>
      <c r="I576" s="31"/>
      <c r="J576" s="18"/>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c r="CW576" s="19"/>
      <c r="CX576" s="19"/>
      <c r="CY576" s="19"/>
      <c r="CZ576" s="19"/>
      <c r="DA576" s="19"/>
      <c r="DB576" s="19"/>
      <c r="DC576" s="19"/>
      <c r="DD576" s="19"/>
    </row>
    <row r="577" spans="1:108" x14ac:dyDescent="0.3">
      <c r="A577" s="18"/>
      <c r="B577" s="32"/>
      <c r="C577" s="19"/>
      <c r="D577" s="18"/>
      <c r="E577" s="29"/>
      <c r="F577" s="20"/>
      <c r="G577" s="46"/>
      <c r="H577" s="30"/>
      <c r="I577" s="31"/>
      <c r="J577" s="18"/>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c r="CW577" s="19"/>
      <c r="CX577" s="19"/>
      <c r="CY577" s="19"/>
      <c r="CZ577" s="19"/>
      <c r="DA577" s="19"/>
      <c r="DB577" s="19"/>
      <c r="DC577" s="19"/>
      <c r="DD577" s="19"/>
    </row>
    <row r="578" spans="1:108" x14ac:dyDescent="0.3">
      <c r="A578" s="18"/>
      <c r="B578" s="32"/>
      <c r="C578" s="19"/>
      <c r="D578" s="18"/>
      <c r="E578" s="29"/>
      <c r="F578" s="20"/>
      <c r="G578" s="46"/>
      <c r="H578" s="30"/>
      <c r="I578" s="31"/>
      <c r="J578" s="18"/>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S578" s="19"/>
      <c r="CT578" s="19"/>
      <c r="CU578" s="19"/>
      <c r="CV578" s="19"/>
      <c r="CW578" s="19"/>
      <c r="CX578" s="19"/>
      <c r="CY578" s="19"/>
      <c r="CZ578" s="19"/>
      <c r="DA578" s="19"/>
      <c r="DB578" s="19"/>
      <c r="DC578" s="19"/>
      <c r="DD578" s="19"/>
    </row>
    <row r="579" spans="1:108" x14ac:dyDescent="0.3">
      <c r="A579" s="18"/>
      <c r="B579" s="32"/>
      <c r="C579" s="19"/>
      <c r="D579" s="18"/>
      <c r="E579" s="29"/>
      <c r="F579" s="20"/>
      <c r="G579" s="46"/>
      <c r="H579" s="30"/>
      <c r="I579" s="31"/>
      <c r="J579" s="18"/>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c r="CW579" s="19"/>
      <c r="CX579" s="19"/>
      <c r="CY579" s="19"/>
      <c r="CZ579" s="19"/>
      <c r="DA579" s="19"/>
      <c r="DB579" s="19"/>
      <c r="DC579" s="19"/>
      <c r="DD579" s="19"/>
    </row>
    <row r="580" spans="1:108" x14ac:dyDescent="0.3">
      <c r="A580" s="18"/>
      <c r="B580" s="32"/>
      <c r="C580" s="19"/>
      <c r="D580" s="18"/>
      <c r="E580" s="29"/>
      <c r="F580" s="20"/>
      <c r="G580" s="46"/>
      <c r="H580" s="18"/>
      <c r="I580" s="31"/>
      <c r="J580" s="18"/>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c r="CP580" s="19"/>
      <c r="CQ580" s="19"/>
      <c r="CR580" s="19"/>
      <c r="CS580" s="19"/>
      <c r="CT580" s="19"/>
      <c r="CU580" s="19"/>
      <c r="CV580" s="19"/>
      <c r="CW580" s="19"/>
      <c r="CX580" s="19"/>
      <c r="CY580" s="19"/>
      <c r="CZ580" s="19"/>
      <c r="DA580" s="19"/>
      <c r="DB580" s="19"/>
      <c r="DC580" s="19"/>
      <c r="DD580" s="19"/>
    </row>
    <row r="581" spans="1:108" x14ac:dyDescent="0.3">
      <c r="A581" s="18"/>
      <c r="B581" s="32"/>
      <c r="C581" s="19"/>
      <c r="D581" s="18"/>
      <c r="E581" s="29"/>
      <c r="F581" s="20"/>
      <c r="G581" s="46"/>
      <c r="H581" s="30"/>
      <c r="I581" s="31"/>
      <c r="J581" s="18"/>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c r="CP581" s="19"/>
      <c r="CQ581" s="19"/>
      <c r="CR581" s="19"/>
      <c r="CS581" s="19"/>
      <c r="CT581" s="19"/>
      <c r="CU581" s="19"/>
      <c r="CV581" s="19"/>
      <c r="CW581" s="19"/>
      <c r="CX581" s="19"/>
      <c r="CY581" s="19"/>
      <c r="CZ581" s="19"/>
      <c r="DA581" s="19"/>
      <c r="DB581" s="19"/>
      <c r="DC581" s="19"/>
      <c r="DD581" s="19"/>
    </row>
    <row r="582" spans="1:108" x14ac:dyDescent="0.3">
      <c r="A582" s="18"/>
      <c r="B582" s="32"/>
      <c r="C582" s="19"/>
      <c r="D582" s="18"/>
      <c r="E582" s="29"/>
      <c r="F582" s="20"/>
      <c r="G582" s="46"/>
      <c r="H582" s="30"/>
      <c r="I582" s="31"/>
      <c r="J582" s="18"/>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c r="CW582" s="19"/>
      <c r="CX582" s="19"/>
      <c r="CY582" s="19"/>
      <c r="CZ582" s="19"/>
      <c r="DA582" s="19"/>
      <c r="DB582" s="19"/>
      <c r="DC582" s="19"/>
      <c r="DD582" s="19"/>
    </row>
    <row r="583" spans="1:108" x14ac:dyDescent="0.3">
      <c r="A583" s="18"/>
      <c r="B583" s="32"/>
      <c r="C583" s="19"/>
      <c r="D583" s="18"/>
      <c r="E583" s="29"/>
      <c r="F583" s="20"/>
      <c r="G583" s="46"/>
      <c r="H583" s="30"/>
      <c r="I583" s="31"/>
      <c r="J583" s="18"/>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c r="CW583" s="19"/>
      <c r="CX583" s="19"/>
      <c r="CY583" s="19"/>
      <c r="CZ583" s="19"/>
      <c r="DA583" s="19"/>
      <c r="DB583" s="19"/>
      <c r="DC583" s="19"/>
      <c r="DD583" s="19"/>
    </row>
    <row r="584" spans="1:108" x14ac:dyDescent="0.3">
      <c r="A584" s="18"/>
      <c r="B584" s="32"/>
      <c r="C584" s="19"/>
      <c r="D584" s="18"/>
      <c r="E584" s="29"/>
      <c r="F584" s="20"/>
      <c r="G584" s="46"/>
      <c r="H584" s="30"/>
      <c r="I584" s="31"/>
      <c r="J584" s="18"/>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c r="CW584" s="19"/>
      <c r="CX584" s="19"/>
      <c r="CY584" s="19"/>
      <c r="CZ584" s="19"/>
      <c r="DA584" s="19"/>
      <c r="DB584" s="19"/>
      <c r="DC584" s="19"/>
      <c r="DD584" s="19"/>
    </row>
    <row r="585" spans="1:108" x14ac:dyDescent="0.3">
      <c r="A585" s="18"/>
      <c r="B585" s="32"/>
      <c r="C585" s="19"/>
      <c r="D585" s="18"/>
      <c r="E585" s="29"/>
      <c r="F585" s="20"/>
      <c r="G585" s="46"/>
      <c r="H585" s="30"/>
      <c r="I585" s="31"/>
      <c r="J585" s="18"/>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c r="CP585" s="19"/>
      <c r="CQ585" s="19"/>
      <c r="CR585" s="19"/>
      <c r="CS585" s="19"/>
      <c r="CT585" s="19"/>
      <c r="CU585" s="19"/>
      <c r="CV585" s="19"/>
      <c r="CW585" s="19"/>
      <c r="CX585" s="19"/>
      <c r="CY585" s="19"/>
      <c r="CZ585" s="19"/>
      <c r="DA585" s="19"/>
      <c r="DB585" s="19"/>
      <c r="DC585" s="19"/>
      <c r="DD585" s="19"/>
    </row>
    <row r="586" spans="1:108" x14ac:dyDescent="0.3">
      <c r="A586" s="18"/>
      <c r="B586" s="28"/>
      <c r="C586" s="19"/>
      <c r="D586" s="18"/>
      <c r="E586" s="29"/>
      <c r="F586" s="20"/>
      <c r="G586" s="46"/>
      <c r="H586" s="30"/>
      <c r="I586" s="31"/>
      <c r="J586" s="18"/>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c r="CP586" s="19"/>
      <c r="CQ586" s="19"/>
      <c r="CR586" s="19"/>
      <c r="CS586" s="19"/>
      <c r="CT586" s="19"/>
      <c r="CU586" s="19"/>
      <c r="CV586" s="19"/>
      <c r="CW586" s="19"/>
      <c r="CX586" s="19"/>
      <c r="CY586" s="19"/>
      <c r="CZ586" s="19"/>
      <c r="DA586" s="19"/>
      <c r="DB586" s="19"/>
      <c r="DC586" s="19"/>
      <c r="DD586" s="19"/>
    </row>
    <row r="587" spans="1:108" x14ac:dyDescent="0.3">
      <c r="A587" s="18"/>
      <c r="B587" s="28"/>
      <c r="C587" s="19"/>
      <c r="D587" s="18"/>
      <c r="E587" s="29"/>
      <c r="F587" s="20"/>
      <c r="G587" s="46"/>
      <c r="H587" s="30"/>
      <c r="I587" s="31"/>
      <c r="J587" s="18"/>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c r="CP587" s="19"/>
      <c r="CQ587" s="19"/>
      <c r="CR587" s="19"/>
      <c r="CS587" s="19"/>
      <c r="CT587" s="19"/>
      <c r="CU587" s="19"/>
      <c r="CV587" s="19"/>
      <c r="CW587" s="19"/>
      <c r="CX587" s="19"/>
      <c r="CY587" s="19"/>
      <c r="CZ587" s="19"/>
      <c r="DA587" s="19"/>
      <c r="DB587" s="19"/>
      <c r="DC587" s="19"/>
      <c r="DD587" s="19"/>
    </row>
    <row r="588" spans="1:108" x14ac:dyDescent="0.3">
      <c r="A588" s="18"/>
      <c r="B588" s="28"/>
      <c r="C588" s="19"/>
      <c r="D588" s="18"/>
      <c r="E588" s="29"/>
      <c r="F588" s="20"/>
      <c r="G588" s="46"/>
      <c r="H588" s="30"/>
      <c r="I588" s="31"/>
      <c r="J588" s="18"/>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c r="CW588" s="19"/>
      <c r="CX588" s="19"/>
      <c r="CY588" s="19"/>
      <c r="CZ588" s="19"/>
      <c r="DA588" s="19"/>
      <c r="DB588" s="19"/>
      <c r="DC588" s="19"/>
      <c r="DD588" s="19"/>
    </row>
    <row r="589" spans="1:108" x14ac:dyDescent="0.3">
      <c r="A589" s="18"/>
      <c r="B589" s="32"/>
      <c r="C589" s="19"/>
      <c r="D589" s="18"/>
      <c r="E589" s="29"/>
      <c r="F589" s="20"/>
      <c r="G589" s="46"/>
      <c r="H589" s="30"/>
      <c r="I589" s="31"/>
      <c r="J589" s="18"/>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c r="CW589" s="19"/>
      <c r="CX589" s="19"/>
      <c r="CY589" s="19"/>
      <c r="CZ589" s="19"/>
      <c r="DA589" s="19"/>
      <c r="DB589" s="19"/>
      <c r="DC589" s="19"/>
      <c r="DD589" s="19"/>
    </row>
    <row r="590" spans="1:108" x14ac:dyDescent="0.3">
      <c r="A590" s="18"/>
      <c r="B590" s="32"/>
      <c r="C590" s="19"/>
      <c r="D590" s="18"/>
      <c r="E590" s="29"/>
      <c r="F590" s="20"/>
      <c r="G590" s="46"/>
      <c r="H590" s="30"/>
      <c r="I590" s="31"/>
      <c r="J590" s="18"/>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c r="CY590" s="19"/>
      <c r="CZ590" s="19"/>
      <c r="DA590" s="19"/>
      <c r="DB590" s="19"/>
      <c r="DC590" s="19"/>
      <c r="DD590" s="19"/>
    </row>
    <row r="591" spans="1:108" x14ac:dyDescent="0.3">
      <c r="A591" s="18"/>
      <c r="B591" s="32"/>
      <c r="C591" s="19"/>
      <c r="D591" s="18"/>
      <c r="E591" s="29"/>
      <c r="F591" s="20"/>
      <c r="G591" s="46"/>
      <c r="H591" s="30"/>
      <c r="I591" s="31"/>
      <c r="J591" s="18"/>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c r="CW591" s="19"/>
      <c r="CX591" s="19"/>
      <c r="CY591" s="19"/>
      <c r="CZ591" s="19"/>
      <c r="DA591" s="19"/>
      <c r="DB591" s="19"/>
      <c r="DC591" s="19"/>
      <c r="DD591" s="19"/>
    </row>
    <row r="592" spans="1:108" x14ac:dyDescent="0.3">
      <c r="A592" s="18"/>
      <c r="B592" s="28"/>
      <c r="C592" s="19"/>
      <c r="D592" s="18"/>
      <c r="E592" s="29"/>
      <c r="F592" s="20"/>
      <c r="G592" s="46"/>
      <c r="H592" s="30"/>
      <c r="I592" s="31"/>
      <c r="J592" s="18"/>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c r="CW592" s="19"/>
      <c r="CX592" s="19"/>
      <c r="CY592" s="19"/>
      <c r="CZ592" s="19"/>
      <c r="DA592" s="19"/>
      <c r="DB592" s="19"/>
      <c r="DC592" s="19"/>
      <c r="DD592" s="19"/>
    </row>
    <row r="593" spans="1:108" x14ac:dyDescent="0.3">
      <c r="A593" s="18"/>
      <c r="B593" s="32"/>
      <c r="C593" s="19"/>
      <c r="D593" s="18"/>
      <c r="E593" s="29"/>
      <c r="F593" s="20"/>
      <c r="G593" s="46"/>
      <c r="H593" s="30"/>
      <c r="I593" s="31"/>
      <c r="J593" s="18"/>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c r="CW593" s="19"/>
      <c r="CX593" s="19"/>
      <c r="CY593" s="19"/>
      <c r="CZ593" s="19"/>
      <c r="DA593" s="19"/>
      <c r="DB593" s="19"/>
      <c r="DC593" s="19"/>
      <c r="DD593" s="19"/>
    </row>
    <row r="594" spans="1:108" x14ac:dyDescent="0.3">
      <c r="A594" s="18"/>
      <c r="B594" s="28"/>
      <c r="C594" s="25"/>
      <c r="D594" s="18"/>
      <c r="E594" s="29"/>
      <c r="F594" s="20"/>
      <c r="G594" s="46"/>
      <c r="H594" s="30"/>
      <c r="I594" s="31"/>
      <c r="J594" s="18"/>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c r="CW594" s="19"/>
      <c r="CX594" s="19"/>
      <c r="CY594" s="19"/>
      <c r="CZ594" s="19"/>
      <c r="DA594" s="19"/>
      <c r="DB594" s="19"/>
      <c r="DC594" s="19"/>
      <c r="DD594" s="19"/>
    </row>
    <row r="595" spans="1:108" x14ac:dyDescent="0.3">
      <c r="A595" s="18"/>
      <c r="B595" s="28"/>
      <c r="C595" s="19"/>
      <c r="D595" s="18"/>
      <c r="E595" s="29"/>
      <c r="F595" s="20"/>
      <c r="G595" s="46"/>
      <c r="H595" s="18"/>
      <c r="I595" s="31"/>
      <c r="J595" s="18"/>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c r="CW595" s="19"/>
      <c r="CX595" s="19"/>
      <c r="CY595" s="19"/>
      <c r="CZ595" s="19"/>
      <c r="DA595" s="19"/>
      <c r="DB595" s="19"/>
      <c r="DC595" s="19"/>
      <c r="DD595" s="19"/>
    </row>
    <row r="596" spans="1:108" x14ac:dyDescent="0.3">
      <c r="A596" s="18"/>
      <c r="B596" s="28"/>
      <c r="C596" s="25"/>
      <c r="D596" s="18"/>
      <c r="E596" s="29"/>
      <c r="F596" s="20"/>
      <c r="G596" s="46"/>
      <c r="H596" s="30"/>
      <c r="I596" s="31"/>
      <c r="J596" s="18"/>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c r="CW596" s="19"/>
      <c r="CX596" s="19"/>
      <c r="CY596" s="19"/>
      <c r="CZ596" s="19"/>
      <c r="DA596" s="19"/>
      <c r="DB596" s="19"/>
      <c r="DC596" s="19"/>
      <c r="DD596" s="19"/>
    </row>
    <row r="597" spans="1:108" x14ac:dyDescent="0.3">
      <c r="A597" s="18"/>
      <c r="B597" s="28"/>
      <c r="C597" s="25"/>
      <c r="D597" s="18"/>
      <c r="E597" s="29"/>
      <c r="F597" s="20"/>
      <c r="G597" s="46"/>
      <c r="H597" s="18"/>
      <c r="I597" s="31"/>
      <c r="J597" s="18"/>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c r="CY597" s="19"/>
      <c r="CZ597" s="19"/>
      <c r="DA597" s="19"/>
      <c r="DB597" s="19"/>
      <c r="DC597" s="19"/>
      <c r="DD597" s="19"/>
    </row>
    <row r="598" spans="1:108" x14ac:dyDescent="0.3">
      <c r="A598" s="18"/>
      <c r="B598" s="28"/>
      <c r="C598" s="19"/>
      <c r="D598" s="18"/>
      <c r="E598" s="29"/>
      <c r="F598" s="20"/>
      <c r="G598" s="46"/>
      <c r="H598" s="18"/>
      <c r="I598" s="31"/>
      <c r="J598" s="18"/>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c r="CW598" s="19"/>
      <c r="CX598" s="19"/>
      <c r="CY598" s="19"/>
      <c r="CZ598" s="19"/>
      <c r="DA598" s="19"/>
      <c r="DB598" s="19"/>
      <c r="DC598" s="19"/>
      <c r="DD598" s="19"/>
    </row>
    <row r="599" spans="1:108" x14ac:dyDescent="0.3">
      <c r="A599" s="18"/>
      <c r="B599" s="28"/>
      <c r="C599" s="25"/>
      <c r="D599" s="18"/>
      <c r="E599" s="29"/>
      <c r="F599" s="20"/>
      <c r="G599" s="46"/>
      <c r="H599" s="30"/>
      <c r="I599" s="31"/>
      <c r="J599" s="18"/>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c r="CW599" s="19"/>
      <c r="CX599" s="19"/>
      <c r="CY599" s="19"/>
      <c r="CZ599" s="19"/>
      <c r="DA599" s="19"/>
      <c r="DB599" s="19"/>
      <c r="DC599" s="19"/>
      <c r="DD599" s="19"/>
    </row>
    <row r="600" spans="1:108" x14ac:dyDescent="0.3">
      <c r="A600" s="18"/>
      <c r="B600" s="32"/>
      <c r="C600" s="19"/>
      <c r="D600" s="18"/>
      <c r="E600" s="29"/>
      <c r="F600" s="20"/>
      <c r="G600" s="46"/>
      <c r="H600" s="30"/>
      <c r="I600" s="31"/>
      <c r="J600" s="18"/>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c r="CW600" s="19"/>
      <c r="CX600" s="19"/>
      <c r="CY600" s="19"/>
      <c r="CZ600" s="19"/>
      <c r="DA600" s="19"/>
      <c r="DB600" s="19"/>
      <c r="DC600" s="19"/>
      <c r="DD600" s="19"/>
    </row>
    <row r="601" spans="1:108" x14ac:dyDescent="0.3">
      <c r="A601" s="18"/>
      <c r="B601" s="28"/>
      <c r="C601" s="25"/>
      <c r="D601" s="18"/>
      <c r="E601" s="29"/>
      <c r="F601" s="20"/>
      <c r="G601" s="46"/>
      <c r="H601" s="30"/>
      <c r="I601" s="31"/>
      <c r="J601" s="18"/>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c r="CW601" s="19"/>
      <c r="CX601" s="19"/>
      <c r="CY601" s="19"/>
      <c r="CZ601" s="19"/>
      <c r="DA601" s="19"/>
      <c r="DB601" s="19"/>
      <c r="DC601" s="19"/>
      <c r="DD601" s="19"/>
    </row>
    <row r="602" spans="1:108" x14ac:dyDescent="0.3">
      <c r="A602" s="18"/>
      <c r="B602" s="28"/>
      <c r="C602" s="25"/>
      <c r="D602" s="18"/>
      <c r="E602" s="29"/>
      <c r="F602" s="20"/>
      <c r="G602" s="46"/>
      <c r="H602" s="30"/>
      <c r="I602" s="31"/>
      <c r="J602" s="18"/>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c r="CW602" s="19"/>
      <c r="CX602" s="19"/>
      <c r="CY602" s="19"/>
      <c r="CZ602" s="19"/>
      <c r="DA602" s="19"/>
      <c r="DB602" s="19"/>
      <c r="DC602" s="19"/>
      <c r="DD602" s="19"/>
    </row>
    <row r="603" spans="1:108" x14ac:dyDescent="0.3">
      <c r="A603" s="18"/>
      <c r="B603" s="28"/>
      <c r="C603" s="25"/>
      <c r="D603" s="18"/>
      <c r="E603" s="29"/>
      <c r="F603" s="20"/>
      <c r="G603" s="46"/>
      <c r="H603" s="30"/>
      <c r="I603" s="31"/>
      <c r="J603" s="18"/>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c r="CY603" s="19"/>
      <c r="CZ603" s="19"/>
      <c r="DA603" s="19"/>
      <c r="DB603" s="19"/>
      <c r="DC603" s="19"/>
      <c r="DD603" s="19"/>
    </row>
    <row r="604" spans="1:108" x14ac:dyDescent="0.3">
      <c r="A604" s="18"/>
      <c r="B604" s="28"/>
      <c r="C604" s="25"/>
      <c r="D604" s="18"/>
      <c r="E604" s="29"/>
      <c r="F604" s="20"/>
      <c r="G604" s="46"/>
      <c r="H604" s="30"/>
      <c r="I604" s="31"/>
      <c r="J604" s="18"/>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c r="CW604" s="19"/>
      <c r="CX604" s="19"/>
      <c r="CY604" s="19"/>
      <c r="CZ604" s="19"/>
      <c r="DA604" s="19"/>
      <c r="DB604" s="19"/>
      <c r="DC604" s="19"/>
      <c r="DD604" s="19"/>
    </row>
    <row r="605" spans="1:108" x14ac:dyDescent="0.3">
      <c r="A605" s="18"/>
      <c r="B605" s="28"/>
      <c r="C605" s="25"/>
      <c r="D605" s="18"/>
      <c r="E605" s="29"/>
      <c r="F605" s="20"/>
      <c r="G605" s="46"/>
      <c r="H605" s="30"/>
      <c r="I605" s="31"/>
      <c r="J605" s="18"/>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c r="CP605" s="19"/>
      <c r="CQ605" s="19"/>
      <c r="CR605" s="19"/>
      <c r="CS605" s="19"/>
      <c r="CT605" s="19"/>
      <c r="CU605" s="19"/>
      <c r="CV605" s="19"/>
      <c r="CW605" s="19"/>
      <c r="CX605" s="19"/>
      <c r="CY605" s="19"/>
      <c r="CZ605" s="19"/>
      <c r="DA605" s="19"/>
      <c r="DB605" s="19"/>
      <c r="DC605" s="19"/>
      <c r="DD605" s="19"/>
    </row>
    <row r="606" spans="1:108" x14ac:dyDescent="0.3">
      <c r="A606" s="18"/>
      <c r="B606" s="28"/>
      <c r="C606" s="25"/>
      <c r="D606" s="18"/>
      <c r="E606" s="29"/>
      <c r="F606" s="20"/>
      <c r="G606" s="46"/>
      <c r="H606" s="30"/>
      <c r="I606" s="31"/>
      <c r="J606" s="18"/>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c r="CW606" s="19"/>
      <c r="CX606" s="19"/>
      <c r="CY606" s="19"/>
      <c r="CZ606" s="19"/>
      <c r="DA606" s="19"/>
      <c r="DB606" s="19"/>
      <c r="DC606" s="19"/>
      <c r="DD606" s="19"/>
    </row>
    <row r="607" spans="1:108" x14ac:dyDescent="0.3">
      <c r="A607" s="18"/>
      <c r="B607" s="32"/>
      <c r="C607" s="19"/>
      <c r="D607" s="18"/>
      <c r="E607" s="29"/>
      <c r="F607" s="20"/>
      <c r="G607" s="46"/>
      <c r="H607" s="30"/>
      <c r="I607" s="31"/>
      <c r="J607" s="18"/>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c r="CW607" s="19"/>
      <c r="CX607" s="19"/>
      <c r="CY607" s="19"/>
      <c r="CZ607" s="19"/>
      <c r="DA607" s="19"/>
      <c r="DB607" s="19"/>
      <c r="DC607" s="19"/>
      <c r="DD607" s="19"/>
    </row>
    <row r="608" spans="1:108" x14ac:dyDescent="0.3">
      <c r="A608" s="18"/>
      <c r="B608" s="32"/>
      <c r="C608" s="19"/>
      <c r="D608" s="18"/>
      <c r="E608" s="29"/>
      <c r="F608" s="20"/>
      <c r="G608" s="46"/>
      <c r="H608" s="30"/>
      <c r="I608" s="31"/>
      <c r="J608" s="18"/>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c r="CW608" s="19"/>
      <c r="CX608" s="19"/>
      <c r="CY608" s="19"/>
      <c r="CZ608" s="19"/>
      <c r="DA608" s="19"/>
      <c r="DB608" s="19"/>
      <c r="DC608" s="19"/>
      <c r="DD608" s="19"/>
    </row>
    <row r="609" spans="1:108" x14ac:dyDescent="0.3">
      <c r="A609" s="18"/>
      <c r="B609" s="32"/>
      <c r="C609" s="19"/>
      <c r="D609" s="18"/>
      <c r="E609" s="29"/>
      <c r="F609" s="20"/>
      <c r="G609" s="46"/>
      <c r="H609" s="30"/>
      <c r="I609" s="31"/>
      <c r="J609" s="18"/>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c r="CW609" s="19"/>
      <c r="CX609" s="19"/>
      <c r="CY609" s="19"/>
      <c r="CZ609" s="19"/>
      <c r="DA609" s="19"/>
      <c r="DB609" s="19"/>
      <c r="DC609" s="19"/>
      <c r="DD609" s="19"/>
    </row>
    <row r="610" spans="1:108" x14ac:dyDescent="0.3">
      <c r="A610" s="18"/>
      <c r="B610" s="32"/>
      <c r="C610" s="19"/>
      <c r="D610" s="18"/>
      <c r="E610" s="29"/>
      <c r="F610" s="20"/>
      <c r="G610" s="46"/>
      <c r="H610" s="30"/>
      <c r="I610" s="31"/>
      <c r="J610" s="18"/>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c r="CW610" s="19"/>
      <c r="CX610" s="19"/>
      <c r="CY610" s="19"/>
      <c r="CZ610" s="19"/>
      <c r="DA610" s="19"/>
      <c r="DB610" s="19"/>
      <c r="DC610" s="19"/>
      <c r="DD610" s="19"/>
    </row>
    <row r="611" spans="1:108" x14ac:dyDescent="0.3">
      <c r="A611" s="18"/>
      <c r="B611" s="32"/>
      <c r="C611" s="19"/>
      <c r="D611" s="18"/>
      <c r="E611" s="29"/>
      <c r="F611" s="20"/>
      <c r="G611" s="46"/>
      <c r="H611" s="30"/>
      <c r="I611" s="31"/>
      <c r="J611" s="18"/>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c r="CW611" s="19"/>
      <c r="CX611" s="19"/>
      <c r="CY611" s="19"/>
      <c r="CZ611" s="19"/>
      <c r="DA611" s="19"/>
      <c r="DB611" s="19"/>
      <c r="DC611" s="19"/>
      <c r="DD611" s="19"/>
    </row>
    <row r="612" spans="1:108" x14ac:dyDescent="0.3">
      <c r="A612" s="18"/>
      <c r="B612" s="32"/>
      <c r="C612" s="19"/>
      <c r="D612" s="18"/>
      <c r="E612" s="29"/>
      <c r="F612" s="20"/>
      <c r="G612" s="46"/>
      <c r="H612" s="30"/>
      <c r="I612" s="31"/>
      <c r="J612" s="18"/>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c r="CW612" s="19"/>
      <c r="CX612" s="19"/>
      <c r="CY612" s="19"/>
      <c r="CZ612" s="19"/>
      <c r="DA612" s="19"/>
      <c r="DB612" s="19"/>
      <c r="DC612" s="19"/>
      <c r="DD612" s="19"/>
    </row>
    <row r="613" spans="1:108" x14ac:dyDescent="0.3">
      <c r="A613" s="18"/>
      <c r="B613" s="32"/>
      <c r="C613" s="19"/>
      <c r="D613" s="18"/>
      <c r="E613" s="29"/>
      <c r="F613" s="20"/>
      <c r="G613" s="46"/>
      <c r="H613" s="30"/>
      <c r="I613" s="31"/>
      <c r="J613" s="18"/>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c r="CP613" s="19"/>
      <c r="CQ613" s="19"/>
      <c r="CR613" s="19"/>
      <c r="CS613" s="19"/>
      <c r="CT613" s="19"/>
      <c r="CU613" s="19"/>
      <c r="CV613" s="19"/>
      <c r="CW613" s="19"/>
      <c r="CX613" s="19"/>
      <c r="CY613" s="19"/>
      <c r="CZ613" s="19"/>
      <c r="DA613" s="19"/>
      <c r="DB613" s="19"/>
      <c r="DC613" s="19"/>
      <c r="DD613" s="19"/>
    </row>
    <row r="614" spans="1:108" x14ac:dyDescent="0.3">
      <c r="A614" s="18"/>
      <c r="B614" s="28"/>
      <c r="C614" s="19"/>
      <c r="D614" s="18"/>
      <c r="E614" s="29"/>
      <c r="F614" s="20"/>
      <c r="G614" s="46"/>
      <c r="H614" s="30"/>
      <c r="I614" s="31"/>
      <c r="J614" s="18"/>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c r="CP614" s="19"/>
      <c r="CQ614" s="19"/>
      <c r="CR614" s="19"/>
      <c r="CS614" s="19"/>
      <c r="CT614" s="19"/>
      <c r="CU614" s="19"/>
      <c r="CV614" s="19"/>
      <c r="CW614" s="19"/>
      <c r="CX614" s="19"/>
      <c r="CY614" s="19"/>
      <c r="CZ614" s="19"/>
      <c r="DA614" s="19"/>
      <c r="DB614" s="19"/>
      <c r="DC614" s="19"/>
      <c r="DD614" s="19"/>
    </row>
    <row r="615" spans="1:108" x14ac:dyDescent="0.3">
      <c r="A615" s="18"/>
      <c r="B615" s="28"/>
      <c r="C615" s="25"/>
      <c r="D615" s="18"/>
      <c r="E615" s="29"/>
      <c r="F615" s="20"/>
      <c r="G615" s="46"/>
      <c r="H615" s="30"/>
      <c r="I615" s="31"/>
      <c r="J615" s="18"/>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c r="CP615" s="19"/>
      <c r="CQ615" s="19"/>
      <c r="CR615" s="19"/>
      <c r="CS615" s="19"/>
      <c r="CT615" s="19"/>
      <c r="CU615" s="19"/>
      <c r="CV615" s="19"/>
      <c r="CW615" s="19"/>
      <c r="CX615" s="19"/>
      <c r="CY615" s="19"/>
      <c r="CZ615" s="19"/>
      <c r="DA615" s="19"/>
      <c r="DB615" s="19"/>
      <c r="DC615" s="19"/>
      <c r="DD615" s="19"/>
    </row>
    <row r="616" spans="1:108" x14ac:dyDescent="0.3">
      <c r="A616" s="18"/>
      <c r="B616" s="28"/>
      <c r="C616" s="25"/>
      <c r="D616" s="18"/>
      <c r="E616" s="29"/>
      <c r="F616" s="20"/>
      <c r="G616" s="46"/>
      <c r="H616" s="30"/>
      <c r="I616" s="31"/>
      <c r="J616" s="18"/>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c r="CP616" s="19"/>
      <c r="CQ616" s="19"/>
      <c r="CR616" s="19"/>
      <c r="CS616" s="19"/>
      <c r="CT616" s="19"/>
      <c r="CU616" s="19"/>
      <c r="CV616" s="19"/>
      <c r="CW616" s="19"/>
      <c r="CX616" s="19"/>
      <c r="CY616" s="19"/>
      <c r="CZ616" s="19"/>
      <c r="DA616" s="19"/>
      <c r="DB616" s="19"/>
      <c r="DC616" s="19"/>
      <c r="DD616" s="19"/>
    </row>
    <row r="617" spans="1:108" x14ac:dyDescent="0.3">
      <c r="A617" s="18"/>
      <c r="B617" s="28"/>
      <c r="C617" s="25"/>
      <c r="D617" s="18"/>
      <c r="E617" s="29"/>
      <c r="F617" s="20"/>
      <c r="G617" s="46"/>
      <c r="H617" s="30"/>
      <c r="I617" s="31"/>
      <c r="J617" s="18"/>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c r="CP617" s="19"/>
      <c r="CQ617" s="19"/>
      <c r="CR617" s="19"/>
      <c r="CS617" s="19"/>
      <c r="CT617" s="19"/>
      <c r="CU617" s="19"/>
      <c r="CV617" s="19"/>
      <c r="CW617" s="19"/>
      <c r="CX617" s="19"/>
      <c r="CY617" s="19"/>
      <c r="CZ617" s="19"/>
      <c r="DA617" s="19"/>
      <c r="DB617" s="19"/>
      <c r="DC617" s="19"/>
      <c r="DD617" s="19"/>
    </row>
    <row r="618" spans="1:108" x14ac:dyDescent="0.3">
      <c r="A618" s="18"/>
      <c r="B618" s="28"/>
      <c r="C618" s="25"/>
      <c r="D618" s="18"/>
      <c r="E618" s="29"/>
      <c r="F618" s="20"/>
      <c r="G618" s="46"/>
      <c r="H618" s="30"/>
      <c r="I618" s="31"/>
      <c r="J618" s="18"/>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c r="CP618" s="19"/>
      <c r="CQ618" s="19"/>
      <c r="CR618" s="19"/>
      <c r="CS618" s="19"/>
      <c r="CT618" s="19"/>
      <c r="CU618" s="19"/>
      <c r="CV618" s="19"/>
      <c r="CW618" s="19"/>
      <c r="CX618" s="19"/>
      <c r="CY618" s="19"/>
      <c r="CZ618" s="19"/>
      <c r="DA618" s="19"/>
      <c r="DB618" s="19"/>
      <c r="DC618" s="19"/>
      <c r="DD618" s="19"/>
    </row>
    <row r="619" spans="1:108" x14ac:dyDescent="0.3">
      <c r="A619" s="18"/>
      <c r="B619" s="28"/>
      <c r="C619" s="25"/>
      <c r="D619" s="18"/>
      <c r="E619" s="29"/>
      <c r="F619" s="20"/>
      <c r="G619" s="46"/>
      <c r="H619" s="30"/>
      <c r="I619" s="31"/>
      <c r="J619" s="18"/>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c r="BR619" s="19"/>
      <c r="BS619" s="19"/>
      <c r="BT619" s="19"/>
      <c r="BU619" s="19"/>
      <c r="BV619" s="19"/>
      <c r="BW619" s="19"/>
      <c r="BX619" s="19"/>
      <c r="BY619" s="19"/>
      <c r="BZ619" s="19"/>
      <c r="CA619" s="19"/>
      <c r="CB619" s="19"/>
      <c r="CC619" s="19"/>
      <c r="CD619" s="19"/>
      <c r="CE619" s="19"/>
      <c r="CF619" s="19"/>
      <c r="CG619" s="19"/>
      <c r="CH619" s="19"/>
      <c r="CI619" s="19"/>
      <c r="CJ619" s="19"/>
      <c r="CK619" s="19"/>
      <c r="CL619" s="19"/>
      <c r="CM619" s="19"/>
      <c r="CN619" s="19"/>
      <c r="CO619" s="19"/>
      <c r="CP619" s="19"/>
      <c r="CQ619" s="19"/>
      <c r="CR619" s="19"/>
      <c r="CS619" s="19"/>
      <c r="CT619" s="19"/>
      <c r="CU619" s="19"/>
      <c r="CV619" s="19"/>
      <c r="CW619" s="19"/>
      <c r="CX619" s="19"/>
      <c r="CY619" s="19"/>
      <c r="CZ619" s="19"/>
      <c r="DA619" s="19"/>
      <c r="DB619" s="19"/>
      <c r="DC619" s="19"/>
      <c r="DD619" s="19"/>
    </row>
    <row r="620" spans="1:108" x14ac:dyDescent="0.3">
      <c r="A620" s="18"/>
      <c r="B620" s="28"/>
      <c r="C620" s="25"/>
      <c r="D620" s="18"/>
      <c r="E620" s="29"/>
      <c r="F620" s="20"/>
      <c r="G620" s="46"/>
      <c r="H620" s="30"/>
      <c r="I620" s="31"/>
      <c r="J620" s="18"/>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c r="BR620" s="19"/>
      <c r="BS620" s="19"/>
      <c r="BT620" s="19"/>
      <c r="BU620" s="19"/>
      <c r="BV620" s="19"/>
      <c r="BW620" s="19"/>
      <c r="BX620" s="19"/>
      <c r="BY620" s="19"/>
      <c r="BZ620" s="19"/>
      <c r="CA620" s="19"/>
      <c r="CB620" s="19"/>
      <c r="CC620" s="19"/>
      <c r="CD620" s="19"/>
      <c r="CE620" s="19"/>
      <c r="CF620" s="19"/>
      <c r="CG620" s="19"/>
      <c r="CH620" s="19"/>
      <c r="CI620" s="19"/>
      <c r="CJ620" s="19"/>
      <c r="CK620" s="19"/>
      <c r="CL620" s="19"/>
      <c r="CM620" s="19"/>
      <c r="CN620" s="19"/>
      <c r="CO620" s="19"/>
      <c r="CP620" s="19"/>
      <c r="CQ620" s="19"/>
      <c r="CR620" s="19"/>
      <c r="CS620" s="19"/>
      <c r="CT620" s="19"/>
      <c r="CU620" s="19"/>
      <c r="CV620" s="19"/>
      <c r="CW620" s="19"/>
      <c r="CX620" s="19"/>
      <c r="CY620" s="19"/>
      <c r="CZ620" s="19"/>
      <c r="DA620" s="19"/>
      <c r="DB620" s="19"/>
      <c r="DC620" s="19"/>
      <c r="DD620" s="19"/>
    </row>
    <row r="621" spans="1:108" x14ac:dyDescent="0.3">
      <c r="A621" s="18"/>
      <c r="B621" s="28"/>
      <c r="C621" s="25"/>
      <c r="D621" s="18"/>
      <c r="E621" s="29"/>
      <c r="F621" s="20"/>
      <c r="G621" s="46"/>
      <c r="H621" s="30"/>
      <c r="I621" s="31"/>
      <c r="J621" s="18"/>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c r="BR621" s="19"/>
      <c r="BS621" s="19"/>
      <c r="BT621" s="19"/>
      <c r="BU621" s="19"/>
      <c r="BV621" s="19"/>
      <c r="BW621" s="19"/>
      <c r="BX621" s="19"/>
      <c r="BY621" s="19"/>
      <c r="BZ621" s="19"/>
      <c r="CA621" s="19"/>
      <c r="CB621" s="19"/>
      <c r="CC621" s="19"/>
      <c r="CD621" s="19"/>
      <c r="CE621" s="19"/>
      <c r="CF621" s="19"/>
      <c r="CG621" s="19"/>
      <c r="CH621" s="19"/>
      <c r="CI621" s="19"/>
      <c r="CJ621" s="19"/>
      <c r="CK621" s="19"/>
      <c r="CL621" s="19"/>
      <c r="CM621" s="19"/>
      <c r="CN621" s="19"/>
      <c r="CO621" s="19"/>
      <c r="CP621" s="19"/>
      <c r="CQ621" s="19"/>
      <c r="CR621" s="19"/>
      <c r="CS621" s="19"/>
      <c r="CT621" s="19"/>
      <c r="CU621" s="19"/>
      <c r="CV621" s="19"/>
      <c r="CW621" s="19"/>
      <c r="CX621" s="19"/>
      <c r="CY621" s="19"/>
      <c r="CZ621" s="19"/>
      <c r="DA621" s="19"/>
      <c r="DB621" s="19"/>
      <c r="DC621" s="19"/>
      <c r="DD621" s="19"/>
    </row>
    <row r="622" spans="1:108" x14ac:dyDescent="0.3">
      <c r="A622" s="18"/>
      <c r="B622" s="28"/>
      <c r="C622" s="25"/>
      <c r="D622" s="18"/>
      <c r="E622" s="29"/>
      <c r="F622" s="20"/>
      <c r="G622" s="46"/>
      <c r="H622" s="30"/>
      <c r="I622" s="31"/>
      <c r="J622" s="18"/>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c r="BR622" s="19"/>
      <c r="BS622" s="19"/>
      <c r="BT622" s="19"/>
      <c r="BU622" s="19"/>
      <c r="BV622" s="19"/>
      <c r="BW622" s="19"/>
      <c r="BX622" s="19"/>
      <c r="BY622" s="19"/>
      <c r="BZ622" s="19"/>
      <c r="CA622" s="19"/>
      <c r="CB622" s="19"/>
      <c r="CC622" s="19"/>
      <c r="CD622" s="19"/>
      <c r="CE622" s="19"/>
      <c r="CF622" s="19"/>
      <c r="CG622" s="19"/>
      <c r="CH622" s="19"/>
      <c r="CI622" s="19"/>
      <c r="CJ622" s="19"/>
      <c r="CK622" s="19"/>
      <c r="CL622" s="19"/>
      <c r="CM622" s="19"/>
      <c r="CN622" s="19"/>
      <c r="CO622" s="19"/>
      <c r="CP622" s="19"/>
      <c r="CQ622" s="19"/>
      <c r="CR622" s="19"/>
      <c r="CS622" s="19"/>
      <c r="CT622" s="19"/>
      <c r="CU622" s="19"/>
      <c r="CV622" s="19"/>
      <c r="CW622" s="19"/>
      <c r="CX622" s="19"/>
      <c r="CY622" s="19"/>
      <c r="CZ622" s="19"/>
      <c r="DA622" s="19"/>
      <c r="DB622" s="19"/>
      <c r="DC622" s="19"/>
      <c r="DD622" s="19"/>
    </row>
    <row r="623" spans="1:108" x14ac:dyDescent="0.3">
      <c r="A623" s="18"/>
      <c r="B623" s="28"/>
      <c r="C623" s="19"/>
      <c r="D623" s="18"/>
      <c r="E623" s="29"/>
      <c r="F623" s="20"/>
      <c r="G623" s="46"/>
      <c r="H623" s="30"/>
      <c r="I623" s="31"/>
      <c r="J623" s="18"/>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c r="BR623" s="19"/>
      <c r="BS623" s="19"/>
      <c r="BT623" s="19"/>
      <c r="BU623" s="19"/>
      <c r="BV623" s="19"/>
      <c r="BW623" s="19"/>
      <c r="BX623" s="19"/>
      <c r="BY623" s="19"/>
      <c r="BZ623" s="19"/>
      <c r="CA623" s="19"/>
      <c r="CB623" s="19"/>
      <c r="CC623" s="19"/>
      <c r="CD623" s="19"/>
      <c r="CE623" s="19"/>
      <c r="CF623" s="19"/>
      <c r="CG623" s="19"/>
      <c r="CH623" s="19"/>
      <c r="CI623" s="19"/>
      <c r="CJ623" s="19"/>
      <c r="CK623" s="19"/>
      <c r="CL623" s="19"/>
      <c r="CM623" s="19"/>
      <c r="CN623" s="19"/>
      <c r="CO623" s="19"/>
      <c r="CP623" s="19"/>
      <c r="CQ623" s="19"/>
      <c r="CR623" s="19"/>
      <c r="CS623" s="19"/>
      <c r="CT623" s="19"/>
      <c r="CU623" s="19"/>
      <c r="CV623" s="19"/>
      <c r="CW623" s="19"/>
      <c r="CX623" s="19"/>
      <c r="CY623" s="19"/>
      <c r="CZ623" s="19"/>
      <c r="DA623" s="19"/>
      <c r="DB623" s="19"/>
      <c r="DC623" s="19"/>
      <c r="DD623" s="19"/>
    </row>
    <row r="624" spans="1:108" x14ac:dyDescent="0.3">
      <c r="A624" s="18"/>
      <c r="B624" s="28"/>
      <c r="C624" s="19"/>
      <c r="D624" s="18"/>
      <c r="E624" s="29"/>
      <c r="F624" s="20"/>
      <c r="G624" s="46"/>
      <c r="H624" s="30"/>
      <c r="I624" s="31"/>
      <c r="J624" s="18"/>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c r="BR624" s="19"/>
      <c r="BS624" s="19"/>
      <c r="BT624" s="19"/>
      <c r="BU624" s="19"/>
      <c r="BV624" s="19"/>
      <c r="BW624" s="19"/>
      <c r="BX624" s="19"/>
      <c r="BY624" s="19"/>
      <c r="BZ624" s="19"/>
      <c r="CA624" s="19"/>
      <c r="CB624" s="19"/>
      <c r="CC624" s="19"/>
      <c r="CD624" s="19"/>
      <c r="CE624" s="19"/>
      <c r="CF624" s="19"/>
      <c r="CG624" s="19"/>
      <c r="CH624" s="19"/>
      <c r="CI624" s="19"/>
      <c r="CJ624" s="19"/>
      <c r="CK624" s="19"/>
      <c r="CL624" s="19"/>
      <c r="CM624" s="19"/>
      <c r="CN624" s="19"/>
      <c r="CO624" s="19"/>
      <c r="CP624" s="19"/>
      <c r="CQ624" s="19"/>
      <c r="CR624" s="19"/>
      <c r="CS624" s="19"/>
      <c r="CT624" s="19"/>
      <c r="CU624" s="19"/>
      <c r="CV624" s="19"/>
      <c r="CW624" s="19"/>
      <c r="CX624" s="19"/>
      <c r="CY624" s="19"/>
      <c r="CZ624" s="19"/>
      <c r="DA624" s="19"/>
      <c r="DB624" s="19"/>
      <c r="DC624" s="19"/>
      <c r="DD624" s="19"/>
    </row>
    <row r="625" spans="1:108" x14ac:dyDescent="0.3">
      <c r="A625" s="18"/>
      <c r="B625" s="28"/>
      <c r="C625" s="19"/>
      <c r="D625" s="18"/>
      <c r="E625" s="29"/>
      <c r="F625" s="20"/>
      <c r="G625" s="46"/>
      <c r="H625" s="30"/>
      <c r="I625" s="31"/>
      <c r="J625" s="18"/>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c r="BR625" s="19"/>
      <c r="BS625" s="19"/>
      <c r="BT625" s="19"/>
      <c r="BU625" s="19"/>
      <c r="BV625" s="19"/>
      <c r="BW625" s="19"/>
      <c r="BX625" s="19"/>
      <c r="BY625" s="19"/>
      <c r="BZ625" s="19"/>
      <c r="CA625" s="19"/>
      <c r="CB625" s="19"/>
      <c r="CC625" s="19"/>
      <c r="CD625" s="19"/>
      <c r="CE625" s="19"/>
      <c r="CF625" s="19"/>
      <c r="CG625" s="19"/>
      <c r="CH625" s="19"/>
      <c r="CI625" s="19"/>
      <c r="CJ625" s="19"/>
      <c r="CK625" s="19"/>
      <c r="CL625" s="19"/>
      <c r="CM625" s="19"/>
      <c r="CN625" s="19"/>
      <c r="CO625" s="19"/>
      <c r="CP625" s="19"/>
      <c r="CQ625" s="19"/>
      <c r="CR625" s="19"/>
      <c r="CS625" s="19"/>
      <c r="CT625" s="19"/>
      <c r="CU625" s="19"/>
      <c r="CV625" s="19"/>
      <c r="CW625" s="19"/>
      <c r="CX625" s="19"/>
      <c r="CY625" s="19"/>
      <c r="CZ625" s="19"/>
      <c r="DA625" s="19"/>
      <c r="DB625" s="19"/>
      <c r="DC625" s="19"/>
      <c r="DD625" s="19"/>
    </row>
    <row r="626" spans="1:108" x14ac:dyDescent="0.3">
      <c r="A626" s="18"/>
      <c r="B626" s="28"/>
      <c r="C626" s="19"/>
      <c r="D626" s="18"/>
      <c r="E626" s="29"/>
      <c r="F626" s="20"/>
      <c r="G626" s="46"/>
      <c r="H626" s="30"/>
      <c r="I626" s="31"/>
      <c r="J626" s="18"/>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c r="BR626" s="19"/>
      <c r="BS626" s="19"/>
      <c r="BT626" s="19"/>
      <c r="BU626" s="19"/>
      <c r="BV626" s="19"/>
      <c r="BW626" s="19"/>
      <c r="BX626" s="19"/>
      <c r="BY626" s="19"/>
      <c r="BZ626" s="19"/>
      <c r="CA626" s="19"/>
      <c r="CB626" s="19"/>
      <c r="CC626" s="19"/>
      <c r="CD626" s="19"/>
      <c r="CE626" s="19"/>
      <c r="CF626" s="19"/>
      <c r="CG626" s="19"/>
      <c r="CH626" s="19"/>
      <c r="CI626" s="19"/>
      <c r="CJ626" s="19"/>
      <c r="CK626" s="19"/>
      <c r="CL626" s="19"/>
      <c r="CM626" s="19"/>
      <c r="CN626" s="19"/>
      <c r="CO626" s="19"/>
      <c r="CP626" s="19"/>
      <c r="CQ626" s="19"/>
      <c r="CR626" s="19"/>
      <c r="CS626" s="19"/>
      <c r="CT626" s="19"/>
      <c r="CU626" s="19"/>
      <c r="CV626" s="19"/>
      <c r="CW626" s="19"/>
      <c r="CX626" s="19"/>
      <c r="CY626" s="19"/>
      <c r="CZ626" s="19"/>
      <c r="DA626" s="19"/>
      <c r="DB626" s="19"/>
      <c r="DC626" s="19"/>
      <c r="DD626" s="19"/>
    </row>
    <row r="627" spans="1:108" x14ac:dyDescent="0.3">
      <c r="A627" s="18"/>
      <c r="B627" s="28"/>
      <c r="C627" s="25"/>
      <c r="D627" s="18"/>
      <c r="E627" s="29"/>
      <c r="F627" s="20"/>
      <c r="G627" s="46"/>
      <c r="H627" s="18"/>
      <c r="I627" s="31"/>
      <c r="J627" s="18"/>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c r="BR627" s="19"/>
      <c r="BS627" s="19"/>
      <c r="BT627" s="19"/>
      <c r="BU627" s="19"/>
      <c r="BV627" s="19"/>
      <c r="BW627" s="19"/>
      <c r="BX627" s="19"/>
      <c r="BY627" s="19"/>
      <c r="BZ627" s="19"/>
      <c r="CA627" s="19"/>
      <c r="CB627" s="19"/>
      <c r="CC627" s="19"/>
      <c r="CD627" s="19"/>
      <c r="CE627" s="19"/>
      <c r="CF627" s="19"/>
      <c r="CG627" s="19"/>
      <c r="CH627" s="19"/>
      <c r="CI627" s="19"/>
      <c r="CJ627" s="19"/>
      <c r="CK627" s="19"/>
      <c r="CL627" s="19"/>
      <c r="CM627" s="19"/>
      <c r="CN627" s="19"/>
      <c r="CO627" s="19"/>
      <c r="CP627" s="19"/>
      <c r="CQ627" s="19"/>
      <c r="CR627" s="19"/>
      <c r="CS627" s="19"/>
      <c r="CT627" s="19"/>
      <c r="CU627" s="19"/>
      <c r="CV627" s="19"/>
      <c r="CW627" s="19"/>
      <c r="CX627" s="19"/>
      <c r="CY627" s="19"/>
      <c r="CZ627" s="19"/>
      <c r="DA627" s="19"/>
      <c r="DB627" s="19"/>
      <c r="DC627" s="19"/>
      <c r="DD627" s="19"/>
    </row>
    <row r="628" spans="1:108" x14ac:dyDescent="0.3">
      <c r="A628" s="18"/>
      <c r="B628" s="28"/>
      <c r="C628" s="25"/>
      <c r="D628" s="18"/>
      <c r="E628" s="29"/>
      <c r="F628" s="20"/>
      <c r="G628" s="46"/>
      <c r="H628" s="30"/>
      <c r="I628" s="31"/>
      <c r="J628" s="18"/>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c r="CK628" s="19"/>
      <c r="CL628" s="19"/>
      <c r="CM628" s="19"/>
      <c r="CN628" s="19"/>
      <c r="CO628" s="19"/>
      <c r="CP628" s="19"/>
      <c r="CQ628" s="19"/>
      <c r="CR628" s="19"/>
      <c r="CS628" s="19"/>
      <c r="CT628" s="19"/>
      <c r="CU628" s="19"/>
      <c r="CV628" s="19"/>
      <c r="CW628" s="19"/>
      <c r="CX628" s="19"/>
      <c r="CY628" s="19"/>
      <c r="CZ628" s="19"/>
      <c r="DA628" s="19"/>
      <c r="DB628" s="19"/>
      <c r="DC628" s="19"/>
      <c r="DD628" s="19"/>
    </row>
    <row r="629" spans="1:108" x14ac:dyDescent="0.3">
      <c r="A629" s="18"/>
      <c r="B629" s="28"/>
      <c r="C629" s="25"/>
      <c r="D629" s="18"/>
      <c r="E629" s="29"/>
      <c r="F629" s="20"/>
      <c r="G629" s="46"/>
      <c r="H629" s="18"/>
      <c r="I629" s="31"/>
      <c r="J629" s="18"/>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19"/>
      <c r="CK629" s="19"/>
      <c r="CL629" s="19"/>
      <c r="CM629" s="19"/>
      <c r="CN629" s="19"/>
      <c r="CO629" s="19"/>
      <c r="CP629" s="19"/>
      <c r="CQ629" s="19"/>
      <c r="CR629" s="19"/>
      <c r="CS629" s="19"/>
      <c r="CT629" s="19"/>
      <c r="CU629" s="19"/>
      <c r="CV629" s="19"/>
      <c r="CW629" s="19"/>
      <c r="CX629" s="19"/>
      <c r="CY629" s="19"/>
      <c r="CZ629" s="19"/>
      <c r="DA629" s="19"/>
      <c r="DB629" s="19"/>
      <c r="DC629" s="19"/>
      <c r="DD629" s="19"/>
    </row>
    <row r="630" spans="1:108" x14ac:dyDescent="0.3">
      <c r="A630" s="18"/>
      <c r="B630" s="28"/>
      <c r="C630" s="25"/>
      <c r="D630" s="18"/>
      <c r="E630" s="29"/>
      <c r="F630" s="20"/>
      <c r="G630" s="46"/>
      <c r="H630" s="30"/>
      <c r="I630" s="31"/>
      <c r="J630" s="18"/>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19"/>
      <c r="CK630" s="19"/>
      <c r="CL630" s="19"/>
      <c r="CM630" s="19"/>
      <c r="CN630" s="19"/>
      <c r="CO630" s="19"/>
      <c r="CP630" s="19"/>
      <c r="CQ630" s="19"/>
      <c r="CR630" s="19"/>
      <c r="CS630" s="19"/>
      <c r="CT630" s="19"/>
      <c r="CU630" s="19"/>
      <c r="CV630" s="19"/>
      <c r="CW630" s="19"/>
      <c r="CX630" s="19"/>
      <c r="CY630" s="19"/>
      <c r="CZ630" s="19"/>
      <c r="DA630" s="19"/>
      <c r="DB630" s="19"/>
      <c r="DC630" s="19"/>
      <c r="DD630" s="19"/>
    </row>
    <row r="631" spans="1:108" x14ac:dyDescent="0.3">
      <c r="A631" s="18"/>
      <c r="B631" s="28"/>
      <c r="C631" s="25"/>
      <c r="D631" s="18"/>
      <c r="E631" s="29"/>
      <c r="F631" s="20"/>
      <c r="G631" s="46"/>
      <c r="H631" s="30"/>
      <c r="I631" s="31"/>
      <c r="J631" s="18"/>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19"/>
      <c r="CK631" s="19"/>
      <c r="CL631" s="19"/>
      <c r="CM631" s="19"/>
      <c r="CN631" s="19"/>
      <c r="CO631" s="19"/>
      <c r="CP631" s="19"/>
      <c r="CQ631" s="19"/>
      <c r="CR631" s="19"/>
      <c r="CS631" s="19"/>
      <c r="CT631" s="19"/>
      <c r="CU631" s="19"/>
      <c r="CV631" s="19"/>
      <c r="CW631" s="19"/>
      <c r="CX631" s="19"/>
      <c r="CY631" s="19"/>
      <c r="CZ631" s="19"/>
      <c r="DA631" s="19"/>
      <c r="DB631" s="19"/>
      <c r="DC631" s="19"/>
      <c r="DD631" s="19"/>
    </row>
    <row r="632" spans="1:108" x14ac:dyDescent="0.3">
      <c r="A632" s="18"/>
      <c r="B632" s="28"/>
      <c r="C632" s="25"/>
      <c r="D632" s="18"/>
      <c r="E632" s="29"/>
      <c r="F632" s="20"/>
      <c r="G632" s="46"/>
      <c r="H632" s="30"/>
      <c r="I632" s="31"/>
      <c r="J632" s="18"/>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c r="BR632" s="19"/>
      <c r="BS632" s="19"/>
      <c r="BT632" s="19"/>
      <c r="BU632" s="19"/>
      <c r="BV632" s="19"/>
      <c r="BW632" s="19"/>
      <c r="BX632" s="19"/>
      <c r="BY632" s="19"/>
      <c r="BZ632" s="19"/>
      <c r="CA632" s="19"/>
      <c r="CB632" s="19"/>
      <c r="CC632" s="19"/>
      <c r="CD632" s="19"/>
      <c r="CE632" s="19"/>
      <c r="CF632" s="19"/>
      <c r="CG632" s="19"/>
      <c r="CH632" s="19"/>
      <c r="CI632" s="19"/>
      <c r="CJ632" s="19"/>
      <c r="CK632" s="19"/>
      <c r="CL632" s="19"/>
      <c r="CM632" s="19"/>
      <c r="CN632" s="19"/>
      <c r="CO632" s="19"/>
      <c r="CP632" s="19"/>
      <c r="CQ632" s="19"/>
      <c r="CR632" s="19"/>
      <c r="CS632" s="19"/>
      <c r="CT632" s="19"/>
      <c r="CU632" s="19"/>
      <c r="CV632" s="19"/>
      <c r="CW632" s="19"/>
      <c r="CX632" s="19"/>
      <c r="CY632" s="19"/>
      <c r="CZ632" s="19"/>
      <c r="DA632" s="19"/>
      <c r="DB632" s="19"/>
      <c r="DC632" s="19"/>
      <c r="DD632" s="19"/>
    </row>
    <row r="633" spans="1:108" x14ac:dyDescent="0.3">
      <c r="A633" s="18"/>
      <c r="B633" s="28"/>
      <c r="C633" s="25"/>
      <c r="D633" s="18"/>
      <c r="E633" s="29"/>
      <c r="F633" s="20"/>
      <c r="G633" s="46"/>
      <c r="H633" s="30"/>
      <c r="I633" s="31"/>
      <c r="J633" s="18"/>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c r="BR633" s="19"/>
      <c r="BS633" s="19"/>
      <c r="BT633" s="19"/>
      <c r="BU633" s="19"/>
      <c r="BV633" s="19"/>
      <c r="BW633" s="19"/>
      <c r="BX633" s="19"/>
      <c r="BY633" s="19"/>
      <c r="BZ633" s="19"/>
      <c r="CA633" s="19"/>
      <c r="CB633" s="19"/>
      <c r="CC633" s="19"/>
      <c r="CD633" s="19"/>
      <c r="CE633" s="19"/>
      <c r="CF633" s="19"/>
      <c r="CG633" s="19"/>
      <c r="CH633" s="19"/>
      <c r="CI633" s="19"/>
      <c r="CJ633" s="19"/>
      <c r="CK633" s="19"/>
      <c r="CL633" s="19"/>
      <c r="CM633" s="19"/>
      <c r="CN633" s="19"/>
      <c r="CO633" s="19"/>
      <c r="CP633" s="19"/>
      <c r="CQ633" s="19"/>
      <c r="CR633" s="19"/>
      <c r="CS633" s="19"/>
      <c r="CT633" s="19"/>
      <c r="CU633" s="19"/>
      <c r="CV633" s="19"/>
      <c r="CW633" s="19"/>
      <c r="CX633" s="19"/>
      <c r="CY633" s="19"/>
      <c r="CZ633" s="19"/>
      <c r="DA633" s="19"/>
      <c r="DB633" s="19"/>
      <c r="DC633" s="19"/>
      <c r="DD633" s="19"/>
    </row>
    <row r="634" spans="1:108" x14ac:dyDescent="0.3">
      <c r="A634" s="18"/>
      <c r="B634" s="28"/>
      <c r="C634" s="25"/>
      <c r="D634" s="18"/>
      <c r="E634" s="29"/>
      <c r="F634" s="20"/>
      <c r="G634" s="46"/>
      <c r="H634" s="18"/>
      <c r="I634" s="31"/>
      <c r="J634" s="18"/>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c r="BR634" s="19"/>
      <c r="BS634" s="19"/>
      <c r="BT634" s="19"/>
      <c r="BU634" s="19"/>
      <c r="BV634" s="19"/>
      <c r="BW634" s="19"/>
      <c r="BX634" s="19"/>
      <c r="BY634" s="19"/>
      <c r="BZ634" s="19"/>
      <c r="CA634" s="19"/>
      <c r="CB634" s="19"/>
      <c r="CC634" s="19"/>
      <c r="CD634" s="19"/>
      <c r="CE634" s="19"/>
      <c r="CF634" s="19"/>
      <c r="CG634" s="19"/>
      <c r="CH634" s="19"/>
      <c r="CI634" s="19"/>
      <c r="CJ634" s="19"/>
      <c r="CK634" s="19"/>
      <c r="CL634" s="19"/>
      <c r="CM634" s="19"/>
      <c r="CN634" s="19"/>
      <c r="CO634" s="19"/>
      <c r="CP634" s="19"/>
      <c r="CQ634" s="19"/>
      <c r="CR634" s="19"/>
      <c r="CS634" s="19"/>
      <c r="CT634" s="19"/>
      <c r="CU634" s="19"/>
      <c r="CV634" s="19"/>
      <c r="CW634" s="19"/>
      <c r="CX634" s="19"/>
      <c r="CY634" s="19"/>
      <c r="CZ634" s="19"/>
      <c r="DA634" s="19"/>
      <c r="DB634" s="19"/>
      <c r="DC634" s="19"/>
      <c r="DD634" s="19"/>
    </row>
    <row r="635" spans="1:108" x14ac:dyDescent="0.3">
      <c r="A635" s="18"/>
      <c r="B635" s="28"/>
      <c r="C635" s="25"/>
      <c r="D635" s="18"/>
      <c r="E635" s="29"/>
      <c r="F635" s="20"/>
      <c r="G635" s="46"/>
      <c r="H635" s="30"/>
      <c r="I635" s="31"/>
      <c r="J635" s="18"/>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c r="BR635" s="19"/>
      <c r="BS635" s="19"/>
      <c r="BT635" s="19"/>
      <c r="BU635" s="19"/>
      <c r="BV635" s="19"/>
      <c r="BW635" s="19"/>
      <c r="BX635" s="19"/>
      <c r="BY635" s="19"/>
      <c r="BZ635" s="19"/>
      <c r="CA635" s="19"/>
      <c r="CB635" s="19"/>
      <c r="CC635" s="19"/>
      <c r="CD635" s="19"/>
      <c r="CE635" s="19"/>
      <c r="CF635" s="19"/>
      <c r="CG635" s="19"/>
      <c r="CH635" s="19"/>
      <c r="CI635" s="19"/>
      <c r="CJ635" s="19"/>
      <c r="CK635" s="19"/>
      <c r="CL635" s="19"/>
      <c r="CM635" s="19"/>
      <c r="CN635" s="19"/>
      <c r="CO635" s="19"/>
      <c r="CP635" s="19"/>
      <c r="CQ635" s="19"/>
      <c r="CR635" s="19"/>
      <c r="CS635" s="19"/>
      <c r="CT635" s="19"/>
      <c r="CU635" s="19"/>
      <c r="CV635" s="19"/>
      <c r="CW635" s="19"/>
      <c r="CX635" s="19"/>
      <c r="CY635" s="19"/>
      <c r="CZ635" s="19"/>
      <c r="DA635" s="19"/>
      <c r="DB635" s="19"/>
      <c r="DC635" s="19"/>
      <c r="DD635" s="19"/>
    </row>
    <row r="636" spans="1:108" x14ac:dyDescent="0.3">
      <c r="A636" s="18"/>
      <c r="B636" s="28"/>
      <c r="C636" s="25"/>
      <c r="D636" s="18"/>
      <c r="E636" s="29"/>
      <c r="F636" s="20"/>
      <c r="G636" s="46"/>
      <c r="H636" s="30"/>
      <c r="I636" s="31"/>
      <c r="J636" s="18"/>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c r="BR636" s="19"/>
      <c r="BS636" s="19"/>
      <c r="BT636" s="19"/>
      <c r="BU636" s="19"/>
      <c r="BV636" s="19"/>
      <c r="BW636" s="19"/>
      <c r="BX636" s="19"/>
      <c r="BY636" s="19"/>
      <c r="BZ636" s="19"/>
      <c r="CA636" s="19"/>
      <c r="CB636" s="19"/>
      <c r="CC636" s="19"/>
      <c r="CD636" s="19"/>
      <c r="CE636" s="19"/>
      <c r="CF636" s="19"/>
      <c r="CG636" s="19"/>
      <c r="CH636" s="19"/>
      <c r="CI636" s="19"/>
      <c r="CJ636" s="19"/>
      <c r="CK636" s="19"/>
      <c r="CL636" s="19"/>
      <c r="CM636" s="19"/>
      <c r="CN636" s="19"/>
      <c r="CO636" s="19"/>
      <c r="CP636" s="19"/>
      <c r="CQ636" s="19"/>
      <c r="CR636" s="19"/>
      <c r="CS636" s="19"/>
      <c r="CT636" s="19"/>
      <c r="CU636" s="19"/>
      <c r="CV636" s="19"/>
      <c r="CW636" s="19"/>
      <c r="CX636" s="19"/>
      <c r="CY636" s="19"/>
      <c r="CZ636" s="19"/>
      <c r="DA636" s="19"/>
      <c r="DB636" s="19"/>
      <c r="DC636" s="19"/>
      <c r="DD636" s="19"/>
    </row>
    <row r="637" spans="1:108" x14ac:dyDescent="0.3">
      <c r="A637" s="18"/>
      <c r="B637" s="28"/>
      <c r="C637" s="25"/>
      <c r="D637" s="18"/>
      <c r="E637" s="29"/>
      <c r="F637" s="20"/>
      <c r="G637" s="46"/>
      <c r="H637" s="30"/>
      <c r="I637" s="31"/>
      <c r="J637" s="18"/>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c r="BR637" s="19"/>
      <c r="BS637" s="19"/>
      <c r="BT637" s="19"/>
      <c r="BU637" s="19"/>
      <c r="BV637" s="19"/>
      <c r="BW637" s="19"/>
      <c r="BX637" s="19"/>
      <c r="BY637" s="19"/>
      <c r="BZ637" s="19"/>
      <c r="CA637" s="19"/>
      <c r="CB637" s="19"/>
      <c r="CC637" s="19"/>
      <c r="CD637" s="19"/>
      <c r="CE637" s="19"/>
      <c r="CF637" s="19"/>
      <c r="CG637" s="19"/>
      <c r="CH637" s="19"/>
      <c r="CI637" s="19"/>
      <c r="CJ637" s="19"/>
      <c r="CK637" s="19"/>
      <c r="CL637" s="19"/>
      <c r="CM637" s="19"/>
      <c r="CN637" s="19"/>
      <c r="CO637" s="19"/>
      <c r="CP637" s="19"/>
      <c r="CQ637" s="19"/>
      <c r="CR637" s="19"/>
      <c r="CS637" s="19"/>
      <c r="CT637" s="19"/>
      <c r="CU637" s="19"/>
      <c r="CV637" s="19"/>
      <c r="CW637" s="19"/>
      <c r="CX637" s="19"/>
      <c r="CY637" s="19"/>
      <c r="CZ637" s="19"/>
      <c r="DA637" s="19"/>
      <c r="DB637" s="19"/>
      <c r="DC637" s="19"/>
      <c r="DD637" s="19"/>
    </row>
    <row r="638" spans="1:108" x14ac:dyDescent="0.3">
      <c r="A638" s="18"/>
      <c r="B638" s="28"/>
      <c r="C638" s="25"/>
      <c r="D638" s="18"/>
      <c r="E638" s="29"/>
      <c r="F638" s="20"/>
      <c r="G638" s="46"/>
      <c r="H638" s="18"/>
      <c r="I638" s="31"/>
      <c r="J638" s="18"/>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c r="BR638" s="19"/>
      <c r="BS638" s="19"/>
      <c r="BT638" s="19"/>
      <c r="BU638" s="19"/>
      <c r="BV638" s="19"/>
      <c r="BW638" s="19"/>
      <c r="BX638" s="19"/>
      <c r="BY638" s="19"/>
      <c r="BZ638" s="19"/>
      <c r="CA638" s="19"/>
      <c r="CB638" s="19"/>
      <c r="CC638" s="19"/>
      <c r="CD638" s="19"/>
      <c r="CE638" s="19"/>
      <c r="CF638" s="19"/>
      <c r="CG638" s="19"/>
      <c r="CH638" s="19"/>
      <c r="CI638" s="19"/>
      <c r="CJ638" s="19"/>
      <c r="CK638" s="19"/>
      <c r="CL638" s="19"/>
      <c r="CM638" s="19"/>
      <c r="CN638" s="19"/>
      <c r="CO638" s="19"/>
      <c r="CP638" s="19"/>
      <c r="CQ638" s="19"/>
      <c r="CR638" s="19"/>
      <c r="CS638" s="19"/>
      <c r="CT638" s="19"/>
      <c r="CU638" s="19"/>
      <c r="CV638" s="19"/>
      <c r="CW638" s="19"/>
      <c r="CX638" s="19"/>
      <c r="CY638" s="19"/>
      <c r="CZ638" s="19"/>
      <c r="DA638" s="19"/>
      <c r="DB638" s="19"/>
      <c r="DC638" s="19"/>
      <c r="DD638" s="19"/>
    </row>
    <row r="639" spans="1:108" x14ac:dyDescent="0.3">
      <c r="A639" s="18"/>
      <c r="B639" s="28"/>
      <c r="C639" s="25"/>
      <c r="D639" s="18"/>
      <c r="E639" s="29"/>
      <c r="F639" s="20"/>
      <c r="G639" s="46"/>
      <c r="H639" s="30"/>
      <c r="I639" s="31"/>
      <c r="J639" s="18"/>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c r="BR639" s="19"/>
      <c r="BS639" s="19"/>
      <c r="BT639" s="19"/>
      <c r="BU639" s="19"/>
      <c r="BV639" s="19"/>
      <c r="BW639" s="19"/>
      <c r="BX639" s="19"/>
      <c r="BY639" s="19"/>
      <c r="BZ639" s="19"/>
      <c r="CA639" s="19"/>
      <c r="CB639" s="19"/>
      <c r="CC639" s="19"/>
      <c r="CD639" s="19"/>
      <c r="CE639" s="19"/>
      <c r="CF639" s="19"/>
      <c r="CG639" s="19"/>
      <c r="CH639" s="19"/>
      <c r="CI639" s="19"/>
      <c r="CJ639" s="19"/>
      <c r="CK639" s="19"/>
      <c r="CL639" s="19"/>
      <c r="CM639" s="19"/>
      <c r="CN639" s="19"/>
      <c r="CO639" s="19"/>
      <c r="CP639" s="19"/>
      <c r="CQ639" s="19"/>
      <c r="CR639" s="19"/>
      <c r="CS639" s="19"/>
      <c r="CT639" s="19"/>
      <c r="CU639" s="19"/>
      <c r="CV639" s="19"/>
      <c r="CW639" s="19"/>
      <c r="CX639" s="19"/>
      <c r="CY639" s="19"/>
      <c r="CZ639" s="19"/>
      <c r="DA639" s="19"/>
      <c r="DB639" s="19"/>
      <c r="DC639" s="19"/>
      <c r="DD639" s="19"/>
    </row>
    <row r="640" spans="1:108" x14ac:dyDescent="0.3">
      <c r="A640" s="18"/>
      <c r="B640" s="28"/>
      <c r="C640" s="25"/>
      <c r="D640" s="18"/>
      <c r="E640" s="29"/>
      <c r="F640" s="20"/>
      <c r="G640" s="46"/>
      <c r="H640" s="18"/>
      <c r="I640" s="31"/>
      <c r="J640" s="18"/>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c r="BR640" s="19"/>
      <c r="BS640" s="19"/>
      <c r="BT640" s="19"/>
      <c r="BU640" s="19"/>
      <c r="BV640" s="19"/>
      <c r="BW640" s="19"/>
      <c r="BX640" s="19"/>
      <c r="BY640" s="19"/>
      <c r="BZ640" s="19"/>
      <c r="CA640" s="19"/>
      <c r="CB640" s="19"/>
      <c r="CC640" s="19"/>
      <c r="CD640" s="19"/>
      <c r="CE640" s="19"/>
      <c r="CF640" s="19"/>
      <c r="CG640" s="19"/>
      <c r="CH640" s="19"/>
      <c r="CI640" s="19"/>
      <c r="CJ640" s="19"/>
      <c r="CK640" s="19"/>
      <c r="CL640" s="19"/>
      <c r="CM640" s="19"/>
      <c r="CN640" s="19"/>
      <c r="CO640" s="19"/>
      <c r="CP640" s="19"/>
      <c r="CQ640" s="19"/>
      <c r="CR640" s="19"/>
      <c r="CS640" s="19"/>
      <c r="CT640" s="19"/>
      <c r="CU640" s="19"/>
      <c r="CV640" s="19"/>
      <c r="CW640" s="19"/>
      <c r="CX640" s="19"/>
      <c r="CY640" s="19"/>
      <c r="CZ640" s="19"/>
      <c r="DA640" s="19"/>
      <c r="DB640" s="19"/>
      <c r="DC640" s="19"/>
      <c r="DD640" s="19"/>
    </row>
    <row r="641" spans="1:108" x14ac:dyDescent="0.3">
      <c r="A641" s="18"/>
      <c r="B641" s="28"/>
      <c r="C641" s="25"/>
      <c r="D641" s="18"/>
      <c r="E641" s="29"/>
      <c r="F641" s="20"/>
      <c r="G641" s="46"/>
      <c r="H641" s="30"/>
      <c r="I641" s="31"/>
      <c r="J641" s="18"/>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c r="BR641" s="19"/>
      <c r="BS641" s="19"/>
      <c r="BT641" s="19"/>
      <c r="BU641" s="19"/>
      <c r="BV641" s="19"/>
      <c r="BW641" s="19"/>
      <c r="BX641" s="19"/>
      <c r="BY641" s="19"/>
      <c r="BZ641" s="19"/>
      <c r="CA641" s="19"/>
      <c r="CB641" s="19"/>
      <c r="CC641" s="19"/>
      <c r="CD641" s="19"/>
      <c r="CE641" s="19"/>
      <c r="CF641" s="19"/>
      <c r="CG641" s="19"/>
      <c r="CH641" s="19"/>
      <c r="CI641" s="19"/>
      <c r="CJ641" s="19"/>
      <c r="CK641" s="19"/>
      <c r="CL641" s="19"/>
      <c r="CM641" s="19"/>
      <c r="CN641" s="19"/>
      <c r="CO641" s="19"/>
      <c r="CP641" s="19"/>
      <c r="CQ641" s="19"/>
      <c r="CR641" s="19"/>
      <c r="CS641" s="19"/>
      <c r="CT641" s="19"/>
      <c r="CU641" s="19"/>
      <c r="CV641" s="19"/>
      <c r="CW641" s="19"/>
      <c r="CX641" s="19"/>
      <c r="CY641" s="19"/>
      <c r="CZ641" s="19"/>
      <c r="DA641" s="19"/>
      <c r="DB641" s="19"/>
      <c r="DC641" s="19"/>
      <c r="DD641" s="19"/>
    </row>
    <row r="642" spans="1:108" x14ac:dyDescent="0.3">
      <c r="A642" s="18"/>
      <c r="B642" s="28"/>
      <c r="C642" s="19"/>
      <c r="D642" s="18"/>
      <c r="E642" s="29"/>
      <c r="F642" s="20"/>
      <c r="G642" s="46"/>
      <c r="H642" s="18"/>
      <c r="I642" s="31"/>
      <c r="J642" s="18"/>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c r="BR642" s="19"/>
      <c r="BS642" s="19"/>
      <c r="BT642" s="19"/>
      <c r="BU642" s="19"/>
      <c r="BV642" s="19"/>
      <c r="BW642" s="19"/>
      <c r="BX642" s="19"/>
      <c r="BY642" s="19"/>
      <c r="BZ642" s="19"/>
      <c r="CA642" s="19"/>
      <c r="CB642" s="19"/>
      <c r="CC642" s="19"/>
      <c r="CD642" s="19"/>
      <c r="CE642" s="19"/>
      <c r="CF642" s="19"/>
      <c r="CG642" s="19"/>
      <c r="CH642" s="19"/>
      <c r="CI642" s="19"/>
      <c r="CJ642" s="19"/>
      <c r="CK642" s="19"/>
      <c r="CL642" s="19"/>
      <c r="CM642" s="19"/>
      <c r="CN642" s="19"/>
      <c r="CO642" s="19"/>
      <c r="CP642" s="19"/>
      <c r="CQ642" s="19"/>
      <c r="CR642" s="19"/>
      <c r="CS642" s="19"/>
      <c r="CT642" s="19"/>
      <c r="CU642" s="19"/>
      <c r="CV642" s="19"/>
      <c r="CW642" s="19"/>
      <c r="CX642" s="19"/>
      <c r="CY642" s="19"/>
      <c r="CZ642" s="19"/>
      <c r="DA642" s="19"/>
      <c r="DB642" s="19"/>
      <c r="DC642" s="19"/>
      <c r="DD642" s="19"/>
    </row>
    <row r="643" spans="1:108" x14ac:dyDescent="0.3">
      <c r="A643" s="18"/>
      <c r="B643" s="28"/>
      <c r="C643" s="19"/>
      <c r="D643" s="18"/>
      <c r="E643" s="29"/>
      <c r="F643" s="20"/>
      <c r="G643" s="46"/>
      <c r="H643" s="30"/>
      <c r="I643" s="31"/>
      <c r="J643" s="18"/>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c r="BR643" s="19"/>
      <c r="BS643" s="19"/>
      <c r="BT643" s="19"/>
      <c r="BU643" s="19"/>
      <c r="BV643" s="19"/>
      <c r="BW643" s="19"/>
      <c r="BX643" s="19"/>
      <c r="BY643" s="19"/>
      <c r="BZ643" s="19"/>
      <c r="CA643" s="19"/>
      <c r="CB643" s="19"/>
      <c r="CC643" s="19"/>
      <c r="CD643" s="19"/>
      <c r="CE643" s="19"/>
      <c r="CF643" s="19"/>
      <c r="CG643" s="19"/>
      <c r="CH643" s="19"/>
      <c r="CI643" s="19"/>
      <c r="CJ643" s="19"/>
      <c r="CK643" s="19"/>
      <c r="CL643" s="19"/>
      <c r="CM643" s="19"/>
      <c r="CN643" s="19"/>
      <c r="CO643" s="19"/>
      <c r="CP643" s="19"/>
      <c r="CQ643" s="19"/>
      <c r="CR643" s="19"/>
      <c r="CS643" s="19"/>
      <c r="CT643" s="19"/>
      <c r="CU643" s="19"/>
      <c r="CV643" s="19"/>
      <c r="CW643" s="19"/>
      <c r="CX643" s="19"/>
      <c r="CY643" s="19"/>
      <c r="CZ643" s="19"/>
      <c r="DA643" s="19"/>
      <c r="DB643" s="19"/>
      <c r="DC643" s="19"/>
      <c r="DD643" s="19"/>
    </row>
    <row r="644" spans="1:108" x14ac:dyDescent="0.3">
      <c r="A644" s="18"/>
      <c r="B644" s="32"/>
      <c r="C644" s="19"/>
      <c r="D644" s="18"/>
      <c r="E644" s="29"/>
      <c r="F644" s="20"/>
      <c r="G644" s="46"/>
      <c r="H644" s="30"/>
      <c r="I644" s="31"/>
      <c r="J644" s="18"/>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c r="BR644" s="19"/>
      <c r="BS644" s="19"/>
      <c r="BT644" s="19"/>
      <c r="BU644" s="19"/>
      <c r="BV644" s="19"/>
      <c r="BW644" s="19"/>
      <c r="BX644" s="19"/>
      <c r="BY644" s="19"/>
      <c r="BZ644" s="19"/>
      <c r="CA644" s="19"/>
      <c r="CB644" s="19"/>
      <c r="CC644" s="19"/>
      <c r="CD644" s="19"/>
      <c r="CE644" s="19"/>
      <c r="CF644" s="19"/>
      <c r="CG644" s="19"/>
      <c r="CH644" s="19"/>
      <c r="CI644" s="19"/>
      <c r="CJ644" s="19"/>
      <c r="CK644" s="19"/>
      <c r="CL644" s="19"/>
      <c r="CM644" s="19"/>
      <c r="CN644" s="19"/>
      <c r="CO644" s="19"/>
      <c r="CP644" s="19"/>
      <c r="CQ644" s="19"/>
      <c r="CR644" s="19"/>
      <c r="CS644" s="19"/>
      <c r="CT644" s="19"/>
      <c r="CU644" s="19"/>
      <c r="CV644" s="19"/>
      <c r="CW644" s="19"/>
      <c r="CX644" s="19"/>
      <c r="CY644" s="19"/>
      <c r="CZ644" s="19"/>
      <c r="DA644" s="19"/>
      <c r="DB644" s="19"/>
      <c r="DC644" s="19"/>
      <c r="DD644" s="19"/>
    </row>
    <row r="645" spans="1:108" x14ac:dyDescent="0.3">
      <c r="A645" s="18"/>
      <c r="B645" s="32"/>
      <c r="C645" s="19"/>
      <c r="D645" s="18"/>
      <c r="E645" s="29"/>
      <c r="F645" s="20"/>
      <c r="G645" s="46"/>
      <c r="H645" s="30"/>
      <c r="I645" s="31"/>
      <c r="J645" s="18"/>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c r="BR645" s="19"/>
      <c r="BS645" s="19"/>
      <c r="BT645" s="19"/>
      <c r="BU645" s="19"/>
      <c r="BV645" s="19"/>
      <c r="BW645" s="19"/>
      <c r="BX645" s="19"/>
      <c r="BY645" s="19"/>
      <c r="BZ645" s="19"/>
      <c r="CA645" s="19"/>
      <c r="CB645" s="19"/>
      <c r="CC645" s="19"/>
      <c r="CD645" s="19"/>
      <c r="CE645" s="19"/>
      <c r="CF645" s="19"/>
      <c r="CG645" s="19"/>
      <c r="CH645" s="19"/>
      <c r="CI645" s="19"/>
      <c r="CJ645" s="19"/>
      <c r="CK645" s="19"/>
      <c r="CL645" s="19"/>
      <c r="CM645" s="19"/>
      <c r="CN645" s="19"/>
      <c r="CO645" s="19"/>
      <c r="CP645" s="19"/>
      <c r="CQ645" s="19"/>
      <c r="CR645" s="19"/>
      <c r="CS645" s="19"/>
      <c r="CT645" s="19"/>
      <c r="CU645" s="19"/>
      <c r="CV645" s="19"/>
      <c r="CW645" s="19"/>
      <c r="CX645" s="19"/>
      <c r="CY645" s="19"/>
      <c r="CZ645" s="19"/>
      <c r="DA645" s="19"/>
      <c r="DB645" s="19"/>
      <c r="DC645" s="19"/>
      <c r="DD645" s="19"/>
    </row>
    <row r="646" spans="1:108" x14ac:dyDescent="0.3">
      <c r="A646" s="18"/>
      <c r="B646" s="32"/>
      <c r="C646" s="19"/>
      <c r="D646" s="18"/>
      <c r="E646" s="29"/>
      <c r="F646" s="20"/>
      <c r="G646" s="46"/>
      <c r="H646" s="30"/>
      <c r="I646" s="31"/>
      <c r="J646" s="18"/>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c r="BR646" s="19"/>
      <c r="BS646" s="19"/>
      <c r="BT646" s="19"/>
      <c r="BU646" s="19"/>
      <c r="BV646" s="19"/>
      <c r="BW646" s="19"/>
      <c r="BX646" s="19"/>
      <c r="BY646" s="19"/>
      <c r="BZ646" s="19"/>
      <c r="CA646" s="19"/>
      <c r="CB646" s="19"/>
      <c r="CC646" s="19"/>
      <c r="CD646" s="19"/>
      <c r="CE646" s="19"/>
      <c r="CF646" s="19"/>
      <c r="CG646" s="19"/>
      <c r="CH646" s="19"/>
      <c r="CI646" s="19"/>
      <c r="CJ646" s="19"/>
      <c r="CK646" s="19"/>
      <c r="CL646" s="19"/>
      <c r="CM646" s="19"/>
      <c r="CN646" s="19"/>
      <c r="CO646" s="19"/>
      <c r="CP646" s="19"/>
      <c r="CQ646" s="19"/>
      <c r="CR646" s="19"/>
      <c r="CS646" s="19"/>
      <c r="CT646" s="19"/>
      <c r="CU646" s="19"/>
      <c r="CV646" s="19"/>
      <c r="CW646" s="19"/>
      <c r="CX646" s="19"/>
      <c r="CY646" s="19"/>
      <c r="CZ646" s="19"/>
      <c r="DA646" s="19"/>
      <c r="DB646" s="19"/>
      <c r="DC646" s="19"/>
      <c r="DD646" s="19"/>
    </row>
    <row r="647" spans="1:108" x14ac:dyDescent="0.3">
      <c r="A647" s="18"/>
      <c r="B647" s="32"/>
      <c r="C647" s="19"/>
      <c r="D647" s="18"/>
      <c r="E647" s="29"/>
      <c r="F647" s="20"/>
      <c r="G647" s="46"/>
      <c r="H647" s="30"/>
      <c r="I647" s="31"/>
      <c r="J647" s="18"/>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c r="BR647" s="19"/>
      <c r="BS647" s="19"/>
      <c r="BT647" s="19"/>
      <c r="BU647" s="19"/>
      <c r="BV647" s="19"/>
      <c r="BW647" s="19"/>
      <c r="BX647" s="19"/>
      <c r="BY647" s="19"/>
      <c r="BZ647" s="19"/>
      <c r="CA647" s="19"/>
      <c r="CB647" s="19"/>
      <c r="CC647" s="19"/>
      <c r="CD647" s="19"/>
      <c r="CE647" s="19"/>
      <c r="CF647" s="19"/>
      <c r="CG647" s="19"/>
      <c r="CH647" s="19"/>
      <c r="CI647" s="19"/>
      <c r="CJ647" s="19"/>
      <c r="CK647" s="19"/>
      <c r="CL647" s="19"/>
      <c r="CM647" s="19"/>
      <c r="CN647" s="19"/>
      <c r="CO647" s="19"/>
      <c r="CP647" s="19"/>
      <c r="CQ647" s="19"/>
      <c r="CR647" s="19"/>
      <c r="CS647" s="19"/>
      <c r="CT647" s="19"/>
      <c r="CU647" s="19"/>
      <c r="CV647" s="19"/>
      <c r="CW647" s="19"/>
      <c r="CX647" s="19"/>
      <c r="CY647" s="19"/>
      <c r="CZ647" s="19"/>
      <c r="DA647" s="19"/>
      <c r="DB647" s="19"/>
      <c r="DC647" s="19"/>
      <c r="DD647" s="19"/>
    </row>
    <row r="648" spans="1:108" x14ac:dyDescent="0.3">
      <c r="A648" s="18"/>
      <c r="B648" s="32"/>
      <c r="C648" s="19"/>
      <c r="D648" s="18"/>
      <c r="E648" s="29"/>
      <c r="F648" s="20"/>
      <c r="G648" s="46"/>
      <c r="H648" s="30"/>
      <c r="I648" s="31"/>
      <c r="J648" s="18"/>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c r="BR648" s="19"/>
      <c r="BS648" s="19"/>
      <c r="BT648" s="19"/>
      <c r="BU648" s="19"/>
      <c r="BV648" s="19"/>
      <c r="BW648" s="19"/>
      <c r="BX648" s="19"/>
      <c r="BY648" s="19"/>
      <c r="BZ648" s="19"/>
      <c r="CA648" s="19"/>
      <c r="CB648" s="19"/>
      <c r="CC648" s="19"/>
      <c r="CD648" s="19"/>
      <c r="CE648" s="19"/>
      <c r="CF648" s="19"/>
      <c r="CG648" s="19"/>
      <c r="CH648" s="19"/>
      <c r="CI648" s="19"/>
      <c r="CJ648" s="19"/>
      <c r="CK648" s="19"/>
      <c r="CL648" s="19"/>
      <c r="CM648" s="19"/>
      <c r="CN648" s="19"/>
      <c r="CO648" s="19"/>
      <c r="CP648" s="19"/>
      <c r="CQ648" s="19"/>
      <c r="CR648" s="19"/>
      <c r="CS648" s="19"/>
      <c r="CT648" s="19"/>
      <c r="CU648" s="19"/>
      <c r="CV648" s="19"/>
      <c r="CW648" s="19"/>
      <c r="CX648" s="19"/>
      <c r="CY648" s="19"/>
      <c r="CZ648" s="19"/>
      <c r="DA648" s="19"/>
      <c r="DB648" s="19"/>
      <c r="DC648" s="19"/>
      <c r="DD648" s="19"/>
    </row>
    <row r="649" spans="1:108" x14ac:dyDescent="0.3">
      <c r="A649" s="18"/>
      <c r="B649" s="32"/>
      <c r="C649" s="19"/>
      <c r="D649" s="18"/>
      <c r="E649" s="29"/>
      <c r="F649" s="20"/>
      <c r="G649" s="46"/>
      <c r="H649" s="30"/>
      <c r="I649" s="31"/>
      <c r="J649" s="18"/>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c r="BR649" s="19"/>
      <c r="BS649" s="19"/>
      <c r="BT649" s="19"/>
      <c r="BU649" s="19"/>
      <c r="BV649" s="19"/>
      <c r="BW649" s="19"/>
      <c r="BX649" s="19"/>
      <c r="BY649" s="19"/>
      <c r="BZ649" s="19"/>
      <c r="CA649" s="19"/>
      <c r="CB649" s="19"/>
      <c r="CC649" s="19"/>
      <c r="CD649" s="19"/>
      <c r="CE649" s="19"/>
      <c r="CF649" s="19"/>
      <c r="CG649" s="19"/>
      <c r="CH649" s="19"/>
      <c r="CI649" s="19"/>
      <c r="CJ649" s="19"/>
      <c r="CK649" s="19"/>
      <c r="CL649" s="19"/>
      <c r="CM649" s="19"/>
      <c r="CN649" s="19"/>
      <c r="CO649" s="19"/>
      <c r="CP649" s="19"/>
      <c r="CQ649" s="19"/>
      <c r="CR649" s="19"/>
      <c r="CS649" s="19"/>
      <c r="CT649" s="19"/>
      <c r="CU649" s="19"/>
      <c r="CV649" s="19"/>
      <c r="CW649" s="19"/>
      <c r="CX649" s="19"/>
      <c r="CY649" s="19"/>
      <c r="CZ649" s="19"/>
      <c r="DA649" s="19"/>
      <c r="DB649" s="19"/>
      <c r="DC649" s="19"/>
      <c r="DD649" s="19"/>
    </row>
    <row r="650" spans="1:108" x14ac:dyDescent="0.3">
      <c r="A650" s="18"/>
      <c r="B650" s="32"/>
      <c r="C650" s="19"/>
      <c r="D650" s="18"/>
      <c r="E650" s="29"/>
      <c r="F650" s="20"/>
      <c r="G650" s="46"/>
      <c r="H650" s="30"/>
      <c r="I650" s="31"/>
      <c r="J650" s="18"/>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c r="BR650" s="19"/>
      <c r="BS650" s="19"/>
      <c r="BT650" s="19"/>
      <c r="BU650" s="19"/>
      <c r="BV650" s="19"/>
      <c r="BW650" s="19"/>
      <c r="BX650" s="19"/>
      <c r="BY650" s="19"/>
      <c r="BZ650" s="19"/>
      <c r="CA650" s="19"/>
      <c r="CB650" s="19"/>
      <c r="CC650" s="19"/>
      <c r="CD650" s="19"/>
      <c r="CE650" s="19"/>
      <c r="CF650" s="19"/>
      <c r="CG650" s="19"/>
      <c r="CH650" s="19"/>
      <c r="CI650" s="19"/>
      <c r="CJ650" s="19"/>
      <c r="CK650" s="19"/>
      <c r="CL650" s="19"/>
      <c r="CM650" s="19"/>
      <c r="CN650" s="19"/>
      <c r="CO650" s="19"/>
      <c r="CP650" s="19"/>
      <c r="CQ650" s="19"/>
      <c r="CR650" s="19"/>
      <c r="CS650" s="19"/>
      <c r="CT650" s="19"/>
      <c r="CU650" s="19"/>
      <c r="CV650" s="19"/>
      <c r="CW650" s="19"/>
      <c r="CX650" s="19"/>
      <c r="CY650" s="19"/>
      <c r="CZ650" s="19"/>
      <c r="DA650" s="19"/>
      <c r="DB650" s="19"/>
      <c r="DC650" s="19"/>
      <c r="DD650" s="19"/>
    </row>
    <row r="651" spans="1:108" x14ac:dyDescent="0.3">
      <c r="A651" s="18"/>
      <c r="B651" s="32"/>
      <c r="C651" s="19"/>
      <c r="D651" s="18"/>
      <c r="E651" s="29"/>
      <c r="F651" s="20"/>
      <c r="G651" s="46"/>
      <c r="H651" s="30"/>
      <c r="I651" s="31"/>
      <c r="J651" s="18"/>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c r="BR651" s="19"/>
      <c r="BS651" s="19"/>
      <c r="BT651" s="19"/>
      <c r="BU651" s="19"/>
      <c r="BV651" s="19"/>
      <c r="BW651" s="19"/>
      <c r="BX651" s="19"/>
      <c r="BY651" s="19"/>
      <c r="BZ651" s="19"/>
      <c r="CA651" s="19"/>
      <c r="CB651" s="19"/>
      <c r="CC651" s="19"/>
      <c r="CD651" s="19"/>
      <c r="CE651" s="19"/>
      <c r="CF651" s="19"/>
      <c r="CG651" s="19"/>
      <c r="CH651" s="19"/>
      <c r="CI651" s="19"/>
      <c r="CJ651" s="19"/>
      <c r="CK651" s="19"/>
      <c r="CL651" s="19"/>
      <c r="CM651" s="19"/>
      <c r="CN651" s="19"/>
      <c r="CO651" s="19"/>
      <c r="CP651" s="19"/>
      <c r="CQ651" s="19"/>
      <c r="CR651" s="19"/>
      <c r="CS651" s="19"/>
      <c r="CT651" s="19"/>
      <c r="CU651" s="19"/>
      <c r="CV651" s="19"/>
      <c r="CW651" s="19"/>
      <c r="CX651" s="19"/>
      <c r="CY651" s="19"/>
      <c r="CZ651" s="19"/>
      <c r="DA651" s="19"/>
      <c r="DB651" s="19"/>
      <c r="DC651" s="19"/>
      <c r="DD651" s="19"/>
    </row>
    <row r="652" spans="1:108" x14ac:dyDescent="0.3">
      <c r="A652" s="18"/>
      <c r="B652" s="32"/>
      <c r="C652" s="19"/>
      <c r="D652" s="18"/>
      <c r="E652" s="29"/>
      <c r="F652" s="20"/>
      <c r="G652" s="46"/>
      <c r="H652" s="30"/>
      <c r="I652" s="31"/>
      <c r="J652" s="18"/>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c r="BR652" s="19"/>
      <c r="BS652" s="19"/>
      <c r="BT652" s="19"/>
      <c r="BU652" s="19"/>
      <c r="BV652" s="19"/>
      <c r="BW652" s="19"/>
      <c r="BX652" s="19"/>
      <c r="BY652" s="19"/>
      <c r="BZ652" s="19"/>
      <c r="CA652" s="19"/>
      <c r="CB652" s="19"/>
      <c r="CC652" s="19"/>
      <c r="CD652" s="19"/>
      <c r="CE652" s="19"/>
      <c r="CF652" s="19"/>
      <c r="CG652" s="19"/>
      <c r="CH652" s="19"/>
      <c r="CI652" s="19"/>
      <c r="CJ652" s="19"/>
      <c r="CK652" s="19"/>
      <c r="CL652" s="19"/>
      <c r="CM652" s="19"/>
      <c r="CN652" s="19"/>
      <c r="CO652" s="19"/>
      <c r="CP652" s="19"/>
      <c r="CQ652" s="19"/>
      <c r="CR652" s="19"/>
      <c r="CS652" s="19"/>
      <c r="CT652" s="19"/>
      <c r="CU652" s="19"/>
      <c r="CV652" s="19"/>
      <c r="CW652" s="19"/>
      <c r="CX652" s="19"/>
      <c r="CY652" s="19"/>
      <c r="CZ652" s="19"/>
      <c r="DA652" s="19"/>
      <c r="DB652" s="19"/>
      <c r="DC652" s="19"/>
      <c r="DD652" s="19"/>
    </row>
    <row r="653" spans="1:108" x14ac:dyDescent="0.3">
      <c r="A653" s="18"/>
      <c r="B653" s="32"/>
      <c r="C653" s="19"/>
      <c r="D653" s="18"/>
      <c r="E653" s="29"/>
      <c r="F653" s="20"/>
      <c r="G653" s="46"/>
      <c r="H653" s="30"/>
      <c r="I653" s="31"/>
      <c r="J653" s="18"/>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c r="BR653" s="19"/>
      <c r="BS653" s="19"/>
      <c r="BT653" s="19"/>
      <c r="BU653" s="19"/>
      <c r="BV653" s="19"/>
      <c r="BW653" s="19"/>
      <c r="BX653" s="19"/>
      <c r="BY653" s="19"/>
      <c r="BZ653" s="19"/>
      <c r="CA653" s="19"/>
      <c r="CB653" s="19"/>
      <c r="CC653" s="19"/>
      <c r="CD653" s="19"/>
      <c r="CE653" s="19"/>
      <c r="CF653" s="19"/>
      <c r="CG653" s="19"/>
      <c r="CH653" s="19"/>
      <c r="CI653" s="19"/>
      <c r="CJ653" s="19"/>
      <c r="CK653" s="19"/>
      <c r="CL653" s="19"/>
      <c r="CM653" s="19"/>
      <c r="CN653" s="19"/>
      <c r="CO653" s="19"/>
      <c r="CP653" s="19"/>
      <c r="CQ653" s="19"/>
      <c r="CR653" s="19"/>
      <c r="CS653" s="19"/>
      <c r="CT653" s="19"/>
      <c r="CU653" s="19"/>
      <c r="CV653" s="19"/>
      <c r="CW653" s="19"/>
      <c r="CX653" s="19"/>
      <c r="CY653" s="19"/>
      <c r="CZ653" s="19"/>
      <c r="DA653" s="19"/>
      <c r="DB653" s="19"/>
      <c r="DC653" s="19"/>
      <c r="DD653" s="19"/>
    </row>
    <row r="654" spans="1:108" x14ac:dyDescent="0.3">
      <c r="A654" s="18"/>
      <c r="B654" s="28"/>
      <c r="C654" s="19"/>
      <c r="D654" s="18"/>
      <c r="E654" s="29"/>
      <c r="F654" s="20"/>
      <c r="G654" s="46"/>
      <c r="H654" s="18"/>
      <c r="I654" s="31"/>
      <c r="J654" s="18"/>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c r="BR654" s="19"/>
      <c r="BS654" s="19"/>
      <c r="BT654" s="19"/>
      <c r="BU654" s="19"/>
      <c r="BV654" s="19"/>
      <c r="BW654" s="19"/>
      <c r="BX654" s="19"/>
      <c r="BY654" s="19"/>
      <c r="BZ654" s="19"/>
      <c r="CA654" s="19"/>
      <c r="CB654" s="19"/>
      <c r="CC654" s="19"/>
      <c r="CD654" s="19"/>
      <c r="CE654" s="19"/>
      <c r="CF654" s="19"/>
      <c r="CG654" s="19"/>
      <c r="CH654" s="19"/>
      <c r="CI654" s="19"/>
      <c r="CJ654" s="19"/>
      <c r="CK654" s="19"/>
      <c r="CL654" s="19"/>
      <c r="CM654" s="19"/>
      <c r="CN654" s="19"/>
      <c r="CO654" s="19"/>
      <c r="CP654" s="19"/>
      <c r="CQ654" s="19"/>
      <c r="CR654" s="19"/>
      <c r="CS654" s="19"/>
      <c r="CT654" s="19"/>
      <c r="CU654" s="19"/>
      <c r="CV654" s="19"/>
      <c r="CW654" s="19"/>
      <c r="CX654" s="19"/>
      <c r="CY654" s="19"/>
      <c r="CZ654" s="19"/>
      <c r="DA654" s="19"/>
      <c r="DB654" s="19"/>
      <c r="DC654" s="19"/>
      <c r="DD654" s="19"/>
    </row>
    <row r="655" spans="1:108" x14ac:dyDescent="0.3">
      <c r="A655" s="18"/>
      <c r="B655" s="32"/>
      <c r="C655" s="19"/>
      <c r="D655" s="18"/>
      <c r="E655" s="29"/>
      <c r="F655" s="20"/>
      <c r="G655" s="46"/>
      <c r="H655" s="30"/>
      <c r="I655" s="31"/>
      <c r="J655" s="18"/>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c r="BR655" s="19"/>
      <c r="BS655" s="19"/>
      <c r="BT655" s="19"/>
      <c r="BU655" s="19"/>
      <c r="BV655" s="19"/>
      <c r="BW655" s="19"/>
      <c r="BX655" s="19"/>
      <c r="BY655" s="19"/>
      <c r="BZ655" s="19"/>
      <c r="CA655" s="19"/>
      <c r="CB655" s="19"/>
      <c r="CC655" s="19"/>
      <c r="CD655" s="19"/>
      <c r="CE655" s="19"/>
      <c r="CF655" s="19"/>
      <c r="CG655" s="19"/>
      <c r="CH655" s="19"/>
      <c r="CI655" s="19"/>
      <c r="CJ655" s="19"/>
      <c r="CK655" s="19"/>
      <c r="CL655" s="19"/>
      <c r="CM655" s="19"/>
      <c r="CN655" s="19"/>
      <c r="CO655" s="19"/>
      <c r="CP655" s="19"/>
      <c r="CQ655" s="19"/>
      <c r="CR655" s="19"/>
      <c r="CS655" s="19"/>
      <c r="CT655" s="19"/>
      <c r="CU655" s="19"/>
      <c r="CV655" s="19"/>
      <c r="CW655" s="19"/>
      <c r="CX655" s="19"/>
      <c r="CY655" s="19"/>
      <c r="CZ655" s="19"/>
      <c r="DA655" s="19"/>
      <c r="DB655" s="19"/>
      <c r="DC655" s="19"/>
      <c r="DD655" s="19"/>
    </row>
    <row r="656" spans="1:108" x14ac:dyDescent="0.3">
      <c r="A656" s="18"/>
      <c r="B656" s="32"/>
      <c r="C656" s="19"/>
      <c r="D656" s="18"/>
      <c r="E656" s="29"/>
      <c r="F656" s="20"/>
      <c r="G656" s="46"/>
      <c r="H656" s="30"/>
      <c r="I656" s="31"/>
      <c r="J656" s="18"/>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c r="BR656" s="19"/>
      <c r="BS656" s="19"/>
      <c r="BT656" s="19"/>
      <c r="BU656" s="19"/>
      <c r="BV656" s="19"/>
      <c r="BW656" s="19"/>
      <c r="BX656" s="19"/>
      <c r="BY656" s="19"/>
      <c r="BZ656" s="19"/>
      <c r="CA656" s="19"/>
      <c r="CB656" s="19"/>
      <c r="CC656" s="19"/>
      <c r="CD656" s="19"/>
      <c r="CE656" s="19"/>
      <c r="CF656" s="19"/>
      <c r="CG656" s="19"/>
      <c r="CH656" s="19"/>
      <c r="CI656" s="19"/>
      <c r="CJ656" s="19"/>
      <c r="CK656" s="19"/>
      <c r="CL656" s="19"/>
      <c r="CM656" s="19"/>
      <c r="CN656" s="19"/>
      <c r="CO656" s="19"/>
      <c r="CP656" s="19"/>
      <c r="CQ656" s="19"/>
      <c r="CR656" s="19"/>
      <c r="CS656" s="19"/>
      <c r="CT656" s="19"/>
      <c r="CU656" s="19"/>
      <c r="CV656" s="19"/>
      <c r="CW656" s="19"/>
      <c r="CX656" s="19"/>
      <c r="CY656" s="19"/>
      <c r="CZ656" s="19"/>
      <c r="DA656" s="19"/>
      <c r="DB656" s="19"/>
      <c r="DC656" s="19"/>
      <c r="DD656" s="19"/>
    </row>
    <row r="657" spans="1:108" x14ac:dyDescent="0.3">
      <c r="A657" s="18"/>
      <c r="B657" s="32"/>
      <c r="C657" s="19"/>
      <c r="D657" s="18"/>
      <c r="E657" s="29"/>
      <c r="F657" s="20"/>
      <c r="G657" s="46"/>
      <c r="H657" s="18"/>
      <c r="I657" s="31"/>
      <c r="J657" s="18"/>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c r="BR657" s="19"/>
      <c r="BS657" s="19"/>
      <c r="BT657" s="19"/>
      <c r="BU657" s="19"/>
      <c r="BV657" s="19"/>
      <c r="BW657" s="19"/>
      <c r="BX657" s="19"/>
      <c r="BY657" s="19"/>
      <c r="BZ657" s="19"/>
      <c r="CA657" s="19"/>
      <c r="CB657" s="19"/>
      <c r="CC657" s="19"/>
      <c r="CD657" s="19"/>
      <c r="CE657" s="19"/>
      <c r="CF657" s="19"/>
      <c r="CG657" s="19"/>
      <c r="CH657" s="19"/>
      <c r="CI657" s="19"/>
      <c r="CJ657" s="19"/>
      <c r="CK657" s="19"/>
      <c r="CL657" s="19"/>
      <c r="CM657" s="19"/>
      <c r="CN657" s="19"/>
      <c r="CO657" s="19"/>
      <c r="CP657" s="19"/>
      <c r="CQ657" s="19"/>
      <c r="CR657" s="19"/>
      <c r="CS657" s="19"/>
      <c r="CT657" s="19"/>
      <c r="CU657" s="19"/>
      <c r="CV657" s="19"/>
      <c r="CW657" s="19"/>
      <c r="CX657" s="19"/>
      <c r="CY657" s="19"/>
      <c r="CZ657" s="19"/>
      <c r="DA657" s="19"/>
      <c r="DB657" s="19"/>
      <c r="DC657" s="19"/>
      <c r="DD657" s="19"/>
    </row>
    <row r="658" spans="1:108" x14ac:dyDescent="0.3">
      <c r="A658" s="18"/>
      <c r="B658" s="32"/>
      <c r="C658" s="19"/>
      <c r="D658" s="18"/>
      <c r="E658" s="29"/>
      <c r="F658" s="20"/>
      <c r="G658" s="46"/>
      <c r="H658" s="30"/>
      <c r="I658" s="31"/>
      <c r="J658" s="18"/>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c r="BR658" s="19"/>
      <c r="BS658" s="19"/>
      <c r="BT658" s="19"/>
      <c r="BU658" s="19"/>
      <c r="BV658" s="19"/>
      <c r="BW658" s="19"/>
      <c r="BX658" s="19"/>
      <c r="BY658" s="19"/>
      <c r="BZ658" s="19"/>
      <c r="CA658" s="19"/>
      <c r="CB658" s="19"/>
      <c r="CC658" s="19"/>
      <c r="CD658" s="19"/>
      <c r="CE658" s="19"/>
      <c r="CF658" s="19"/>
      <c r="CG658" s="19"/>
      <c r="CH658" s="19"/>
      <c r="CI658" s="19"/>
      <c r="CJ658" s="19"/>
      <c r="CK658" s="19"/>
      <c r="CL658" s="19"/>
      <c r="CM658" s="19"/>
      <c r="CN658" s="19"/>
      <c r="CO658" s="19"/>
      <c r="CP658" s="19"/>
      <c r="CQ658" s="19"/>
      <c r="CR658" s="19"/>
      <c r="CS658" s="19"/>
      <c r="CT658" s="19"/>
      <c r="CU658" s="19"/>
      <c r="CV658" s="19"/>
      <c r="CW658" s="19"/>
      <c r="CX658" s="19"/>
      <c r="CY658" s="19"/>
      <c r="CZ658" s="19"/>
      <c r="DA658" s="19"/>
      <c r="DB658" s="19"/>
      <c r="DC658" s="19"/>
      <c r="DD658" s="19"/>
    </row>
    <row r="659" spans="1:108" x14ac:dyDescent="0.3">
      <c r="A659" s="18"/>
      <c r="B659" s="32"/>
      <c r="C659" s="19"/>
      <c r="D659" s="18"/>
      <c r="E659" s="29"/>
      <c r="F659" s="20"/>
      <c r="G659" s="46"/>
      <c r="H659" s="30"/>
      <c r="I659" s="31"/>
      <c r="J659" s="18"/>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c r="BR659" s="19"/>
      <c r="BS659" s="19"/>
      <c r="BT659" s="19"/>
      <c r="BU659" s="19"/>
      <c r="BV659" s="19"/>
      <c r="BW659" s="19"/>
      <c r="BX659" s="19"/>
      <c r="BY659" s="19"/>
      <c r="BZ659" s="19"/>
      <c r="CA659" s="19"/>
      <c r="CB659" s="19"/>
      <c r="CC659" s="19"/>
      <c r="CD659" s="19"/>
      <c r="CE659" s="19"/>
      <c r="CF659" s="19"/>
      <c r="CG659" s="19"/>
      <c r="CH659" s="19"/>
      <c r="CI659" s="19"/>
      <c r="CJ659" s="19"/>
      <c r="CK659" s="19"/>
      <c r="CL659" s="19"/>
      <c r="CM659" s="19"/>
      <c r="CN659" s="19"/>
      <c r="CO659" s="19"/>
      <c r="CP659" s="19"/>
      <c r="CQ659" s="19"/>
      <c r="CR659" s="19"/>
      <c r="CS659" s="19"/>
      <c r="CT659" s="19"/>
      <c r="CU659" s="19"/>
      <c r="CV659" s="19"/>
      <c r="CW659" s="19"/>
      <c r="CX659" s="19"/>
      <c r="CY659" s="19"/>
      <c r="CZ659" s="19"/>
      <c r="DA659" s="19"/>
      <c r="DB659" s="19"/>
      <c r="DC659" s="19"/>
      <c r="DD659" s="19"/>
    </row>
    <row r="660" spans="1:108" x14ac:dyDescent="0.3">
      <c r="A660" s="18"/>
      <c r="B660" s="32"/>
      <c r="C660" s="19"/>
      <c r="D660" s="18"/>
      <c r="E660" s="29"/>
      <c r="F660" s="20"/>
      <c r="G660" s="46"/>
      <c r="H660" s="30"/>
      <c r="I660" s="31"/>
      <c r="J660" s="18"/>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c r="BR660" s="19"/>
      <c r="BS660" s="19"/>
      <c r="BT660" s="19"/>
      <c r="BU660" s="19"/>
      <c r="BV660" s="19"/>
      <c r="BW660" s="19"/>
      <c r="BX660" s="19"/>
      <c r="BY660" s="19"/>
      <c r="BZ660" s="19"/>
      <c r="CA660" s="19"/>
      <c r="CB660" s="19"/>
      <c r="CC660" s="19"/>
      <c r="CD660" s="19"/>
      <c r="CE660" s="19"/>
      <c r="CF660" s="19"/>
      <c r="CG660" s="19"/>
      <c r="CH660" s="19"/>
      <c r="CI660" s="19"/>
      <c r="CJ660" s="19"/>
      <c r="CK660" s="19"/>
      <c r="CL660" s="19"/>
      <c r="CM660" s="19"/>
      <c r="CN660" s="19"/>
      <c r="CO660" s="19"/>
      <c r="CP660" s="19"/>
      <c r="CQ660" s="19"/>
      <c r="CR660" s="19"/>
      <c r="CS660" s="19"/>
      <c r="CT660" s="19"/>
      <c r="CU660" s="19"/>
      <c r="CV660" s="19"/>
      <c r="CW660" s="19"/>
      <c r="CX660" s="19"/>
      <c r="CY660" s="19"/>
      <c r="CZ660" s="19"/>
      <c r="DA660" s="19"/>
      <c r="DB660" s="19"/>
      <c r="DC660" s="19"/>
      <c r="DD660" s="19"/>
    </row>
    <row r="661" spans="1:108" x14ac:dyDescent="0.3">
      <c r="A661" s="18"/>
      <c r="B661" s="28"/>
      <c r="C661" s="25"/>
      <c r="D661" s="18"/>
      <c r="E661" s="29"/>
      <c r="F661" s="20"/>
      <c r="G661" s="46"/>
      <c r="H661" s="30"/>
      <c r="I661" s="31"/>
      <c r="J661" s="18"/>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c r="BR661" s="19"/>
      <c r="BS661" s="19"/>
      <c r="BT661" s="19"/>
      <c r="BU661" s="19"/>
      <c r="BV661" s="19"/>
      <c r="BW661" s="19"/>
      <c r="BX661" s="19"/>
      <c r="BY661" s="19"/>
      <c r="BZ661" s="19"/>
      <c r="CA661" s="19"/>
      <c r="CB661" s="19"/>
      <c r="CC661" s="19"/>
      <c r="CD661" s="19"/>
      <c r="CE661" s="19"/>
      <c r="CF661" s="19"/>
      <c r="CG661" s="19"/>
      <c r="CH661" s="19"/>
      <c r="CI661" s="19"/>
      <c r="CJ661" s="19"/>
      <c r="CK661" s="19"/>
      <c r="CL661" s="19"/>
      <c r="CM661" s="19"/>
      <c r="CN661" s="19"/>
      <c r="CO661" s="19"/>
      <c r="CP661" s="19"/>
      <c r="CQ661" s="19"/>
      <c r="CR661" s="19"/>
      <c r="CS661" s="19"/>
      <c r="CT661" s="19"/>
      <c r="CU661" s="19"/>
      <c r="CV661" s="19"/>
      <c r="CW661" s="19"/>
      <c r="CX661" s="19"/>
      <c r="CY661" s="19"/>
      <c r="CZ661" s="19"/>
      <c r="DA661" s="19"/>
      <c r="DB661" s="19"/>
      <c r="DC661" s="19"/>
      <c r="DD661" s="19"/>
    </row>
    <row r="662" spans="1:108" x14ac:dyDescent="0.3">
      <c r="A662" s="18"/>
      <c r="B662" s="28"/>
      <c r="C662" s="25"/>
      <c r="D662" s="18"/>
      <c r="E662" s="29"/>
      <c r="F662" s="20"/>
      <c r="G662" s="46"/>
      <c r="H662" s="30"/>
      <c r="I662" s="31"/>
      <c r="J662" s="18"/>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c r="BR662" s="19"/>
      <c r="BS662" s="19"/>
      <c r="BT662" s="19"/>
      <c r="BU662" s="19"/>
      <c r="BV662" s="19"/>
      <c r="BW662" s="19"/>
      <c r="BX662" s="19"/>
      <c r="BY662" s="19"/>
      <c r="BZ662" s="19"/>
      <c r="CA662" s="19"/>
      <c r="CB662" s="19"/>
      <c r="CC662" s="19"/>
      <c r="CD662" s="19"/>
      <c r="CE662" s="19"/>
      <c r="CF662" s="19"/>
      <c r="CG662" s="19"/>
      <c r="CH662" s="19"/>
      <c r="CI662" s="19"/>
      <c r="CJ662" s="19"/>
      <c r="CK662" s="19"/>
      <c r="CL662" s="19"/>
      <c r="CM662" s="19"/>
      <c r="CN662" s="19"/>
      <c r="CO662" s="19"/>
      <c r="CP662" s="19"/>
      <c r="CQ662" s="19"/>
      <c r="CR662" s="19"/>
      <c r="CS662" s="19"/>
      <c r="CT662" s="19"/>
      <c r="CU662" s="19"/>
      <c r="CV662" s="19"/>
      <c r="CW662" s="19"/>
      <c r="CX662" s="19"/>
      <c r="CY662" s="19"/>
      <c r="CZ662" s="19"/>
      <c r="DA662" s="19"/>
      <c r="DB662" s="19"/>
      <c r="DC662" s="19"/>
      <c r="DD662" s="19"/>
    </row>
    <row r="663" spans="1:108" x14ac:dyDescent="0.3">
      <c r="A663" s="18"/>
      <c r="B663" s="28"/>
      <c r="C663" s="25"/>
      <c r="D663" s="18"/>
      <c r="E663" s="29"/>
      <c r="F663" s="20"/>
      <c r="G663" s="46"/>
      <c r="H663" s="30"/>
      <c r="I663" s="31"/>
      <c r="J663" s="18"/>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c r="BR663" s="19"/>
      <c r="BS663" s="19"/>
      <c r="BT663" s="19"/>
      <c r="BU663" s="19"/>
      <c r="BV663" s="19"/>
      <c r="BW663" s="19"/>
      <c r="BX663" s="19"/>
      <c r="BY663" s="19"/>
      <c r="BZ663" s="19"/>
      <c r="CA663" s="19"/>
      <c r="CB663" s="19"/>
      <c r="CC663" s="19"/>
      <c r="CD663" s="19"/>
      <c r="CE663" s="19"/>
      <c r="CF663" s="19"/>
      <c r="CG663" s="19"/>
      <c r="CH663" s="19"/>
      <c r="CI663" s="19"/>
      <c r="CJ663" s="19"/>
      <c r="CK663" s="19"/>
      <c r="CL663" s="19"/>
      <c r="CM663" s="19"/>
      <c r="CN663" s="19"/>
      <c r="CO663" s="19"/>
      <c r="CP663" s="19"/>
      <c r="CQ663" s="19"/>
      <c r="CR663" s="19"/>
      <c r="CS663" s="19"/>
      <c r="CT663" s="19"/>
      <c r="CU663" s="19"/>
      <c r="CV663" s="19"/>
      <c r="CW663" s="19"/>
      <c r="CX663" s="19"/>
      <c r="CY663" s="19"/>
      <c r="CZ663" s="19"/>
      <c r="DA663" s="19"/>
      <c r="DB663" s="19"/>
      <c r="DC663" s="19"/>
      <c r="DD663" s="19"/>
    </row>
    <row r="664" spans="1:108" x14ac:dyDescent="0.3">
      <c r="A664" s="18"/>
      <c r="B664" s="28"/>
      <c r="C664" s="19"/>
      <c r="D664" s="18"/>
      <c r="E664" s="29"/>
      <c r="F664" s="20"/>
      <c r="G664" s="46"/>
      <c r="H664" s="30"/>
      <c r="I664" s="31"/>
      <c r="J664" s="18"/>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c r="BR664" s="19"/>
      <c r="BS664" s="19"/>
      <c r="BT664" s="19"/>
      <c r="BU664" s="19"/>
      <c r="BV664" s="19"/>
      <c r="BW664" s="19"/>
      <c r="BX664" s="19"/>
      <c r="BY664" s="19"/>
      <c r="BZ664" s="19"/>
      <c r="CA664" s="19"/>
      <c r="CB664" s="19"/>
      <c r="CC664" s="19"/>
      <c r="CD664" s="19"/>
      <c r="CE664" s="19"/>
      <c r="CF664" s="19"/>
      <c r="CG664" s="19"/>
      <c r="CH664" s="19"/>
      <c r="CI664" s="19"/>
      <c r="CJ664" s="19"/>
      <c r="CK664" s="19"/>
      <c r="CL664" s="19"/>
      <c r="CM664" s="19"/>
      <c r="CN664" s="19"/>
      <c r="CO664" s="19"/>
      <c r="CP664" s="19"/>
      <c r="CQ664" s="19"/>
      <c r="CR664" s="19"/>
      <c r="CS664" s="19"/>
      <c r="CT664" s="19"/>
      <c r="CU664" s="19"/>
      <c r="CV664" s="19"/>
      <c r="CW664" s="19"/>
      <c r="CX664" s="19"/>
      <c r="CY664" s="19"/>
      <c r="CZ664" s="19"/>
      <c r="DA664" s="19"/>
      <c r="DB664" s="19"/>
      <c r="DC664" s="19"/>
      <c r="DD664" s="19"/>
    </row>
    <row r="665" spans="1:108" x14ac:dyDescent="0.3">
      <c r="A665" s="18"/>
      <c r="B665" s="28"/>
      <c r="C665" s="19"/>
      <c r="D665" s="18"/>
      <c r="E665" s="29"/>
      <c r="F665" s="20"/>
      <c r="G665" s="46"/>
      <c r="H665" s="30"/>
      <c r="I665" s="31"/>
      <c r="J665" s="18"/>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c r="BR665" s="19"/>
      <c r="BS665" s="19"/>
      <c r="BT665" s="19"/>
      <c r="BU665" s="19"/>
      <c r="BV665" s="19"/>
      <c r="BW665" s="19"/>
      <c r="BX665" s="19"/>
      <c r="BY665" s="19"/>
      <c r="BZ665" s="19"/>
      <c r="CA665" s="19"/>
      <c r="CB665" s="19"/>
      <c r="CC665" s="19"/>
      <c r="CD665" s="19"/>
      <c r="CE665" s="19"/>
      <c r="CF665" s="19"/>
      <c r="CG665" s="19"/>
      <c r="CH665" s="19"/>
      <c r="CI665" s="19"/>
      <c r="CJ665" s="19"/>
      <c r="CK665" s="19"/>
      <c r="CL665" s="19"/>
      <c r="CM665" s="19"/>
      <c r="CN665" s="19"/>
      <c r="CO665" s="19"/>
      <c r="CP665" s="19"/>
      <c r="CQ665" s="19"/>
      <c r="CR665" s="19"/>
      <c r="CS665" s="19"/>
      <c r="CT665" s="19"/>
      <c r="CU665" s="19"/>
      <c r="CV665" s="19"/>
      <c r="CW665" s="19"/>
      <c r="CX665" s="19"/>
      <c r="CY665" s="19"/>
      <c r="CZ665" s="19"/>
      <c r="DA665" s="19"/>
      <c r="DB665" s="19"/>
      <c r="DC665" s="19"/>
      <c r="DD665" s="19"/>
    </row>
    <row r="666" spans="1:108" x14ac:dyDescent="0.3">
      <c r="A666" s="18"/>
      <c r="B666" s="28"/>
      <c r="C666" s="25"/>
      <c r="D666" s="18"/>
      <c r="E666" s="29"/>
      <c r="F666" s="20"/>
      <c r="G666" s="46"/>
      <c r="H666" s="30"/>
      <c r="I666" s="31"/>
      <c r="J666" s="18"/>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c r="BR666" s="19"/>
      <c r="BS666" s="19"/>
      <c r="BT666" s="19"/>
      <c r="BU666" s="19"/>
      <c r="BV666" s="19"/>
      <c r="BW666" s="19"/>
      <c r="BX666" s="19"/>
      <c r="BY666" s="19"/>
      <c r="BZ666" s="19"/>
      <c r="CA666" s="19"/>
      <c r="CB666" s="19"/>
      <c r="CC666" s="19"/>
      <c r="CD666" s="19"/>
      <c r="CE666" s="19"/>
      <c r="CF666" s="19"/>
      <c r="CG666" s="19"/>
      <c r="CH666" s="19"/>
      <c r="CI666" s="19"/>
      <c r="CJ666" s="19"/>
      <c r="CK666" s="19"/>
      <c r="CL666" s="19"/>
      <c r="CM666" s="19"/>
      <c r="CN666" s="19"/>
      <c r="CO666" s="19"/>
      <c r="CP666" s="19"/>
      <c r="CQ666" s="19"/>
      <c r="CR666" s="19"/>
      <c r="CS666" s="19"/>
      <c r="CT666" s="19"/>
      <c r="CU666" s="19"/>
      <c r="CV666" s="19"/>
      <c r="CW666" s="19"/>
      <c r="CX666" s="19"/>
      <c r="CY666" s="19"/>
      <c r="CZ666" s="19"/>
      <c r="DA666" s="19"/>
      <c r="DB666" s="19"/>
      <c r="DC666" s="19"/>
      <c r="DD666" s="19"/>
    </row>
    <row r="667" spans="1:108" x14ac:dyDescent="0.3">
      <c r="A667" s="18"/>
      <c r="B667" s="28"/>
      <c r="C667" s="25"/>
      <c r="D667" s="18"/>
      <c r="E667" s="29"/>
      <c r="F667" s="20"/>
      <c r="G667" s="46"/>
      <c r="H667" s="30"/>
      <c r="I667" s="31"/>
      <c r="J667" s="18"/>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c r="BR667" s="19"/>
      <c r="BS667" s="19"/>
      <c r="BT667" s="19"/>
      <c r="BU667" s="19"/>
      <c r="BV667" s="19"/>
      <c r="BW667" s="19"/>
      <c r="BX667" s="19"/>
      <c r="BY667" s="19"/>
      <c r="BZ667" s="19"/>
      <c r="CA667" s="19"/>
      <c r="CB667" s="19"/>
      <c r="CC667" s="19"/>
      <c r="CD667" s="19"/>
      <c r="CE667" s="19"/>
      <c r="CF667" s="19"/>
      <c r="CG667" s="19"/>
      <c r="CH667" s="19"/>
      <c r="CI667" s="19"/>
      <c r="CJ667" s="19"/>
      <c r="CK667" s="19"/>
      <c r="CL667" s="19"/>
      <c r="CM667" s="19"/>
      <c r="CN667" s="19"/>
      <c r="CO667" s="19"/>
      <c r="CP667" s="19"/>
      <c r="CQ667" s="19"/>
      <c r="CR667" s="19"/>
      <c r="CS667" s="19"/>
      <c r="CT667" s="19"/>
      <c r="CU667" s="19"/>
      <c r="CV667" s="19"/>
      <c r="CW667" s="19"/>
      <c r="CX667" s="19"/>
      <c r="CY667" s="19"/>
      <c r="CZ667" s="19"/>
      <c r="DA667" s="19"/>
      <c r="DB667" s="19"/>
      <c r="DC667" s="19"/>
      <c r="DD667" s="19"/>
    </row>
    <row r="668" spans="1:108" x14ac:dyDescent="0.3">
      <c r="A668" s="18"/>
      <c r="B668" s="28"/>
      <c r="C668" s="25"/>
      <c r="D668" s="18"/>
      <c r="E668" s="29"/>
      <c r="F668" s="20"/>
      <c r="G668" s="46"/>
      <c r="H668" s="30"/>
      <c r="I668" s="31"/>
      <c r="J668" s="18"/>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c r="BR668" s="19"/>
      <c r="BS668" s="19"/>
      <c r="BT668" s="19"/>
      <c r="BU668" s="19"/>
      <c r="BV668" s="19"/>
      <c r="BW668" s="19"/>
      <c r="BX668" s="19"/>
      <c r="BY668" s="19"/>
      <c r="BZ668" s="19"/>
      <c r="CA668" s="19"/>
      <c r="CB668" s="19"/>
      <c r="CC668" s="19"/>
      <c r="CD668" s="19"/>
      <c r="CE668" s="19"/>
      <c r="CF668" s="19"/>
      <c r="CG668" s="19"/>
      <c r="CH668" s="19"/>
      <c r="CI668" s="19"/>
      <c r="CJ668" s="19"/>
      <c r="CK668" s="19"/>
      <c r="CL668" s="19"/>
      <c r="CM668" s="19"/>
      <c r="CN668" s="19"/>
      <c r="CO668" s="19"/>
      <c r="CP668" s="19"/>
      <c r="CQ668" s="19"/>
      <c r="CR668" s="19"/>
      <c r="CS668" s="19"/>
      <c r="CT668" s="19"/>
      <c r="CU668" s="19"/>
      <c r="CV668" s="19"/>
      <c r="CW668" s="19"/>
      <c r="CX668" s="19"/>
      <c r="CY668" s="19"/>
      <c r="CZ668" s="19"/>
      <c r="DA668" s="19"/>
      <c r="DB668" s="19"/>
      <c r="DC668" s="19"/>
      <c r="DD668" s="19"/>
    </row>
    <row r="669" spans="1:108" x14ac:dyDescent="0.3">
      <c r="A669" s="18"/>
      <c r="B669" s="28"/>
      <c r="C669" s="25"/>
      <c r="D669" s="18"/>
      <c r="E669" s="29"/>
      <c r="F669" s="20"/>
      <c r="G669" s="46"/>
      <c r="H669" s="18"/>
      <c r="I669" s="31"/>
      <c r="J669" s="18"/>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c r="BR669" s="19"/>
      <c r="BS669" s="19"/>
      <c r="BT669" s="19"/>
      <c r="BU669" s="19"/>
      <c r="BV669" s="19"/>
      <c r="BW669" s="19"/>
      <c r="BX669" s="19"/>
      <c r="BY669" s="19"/>
      <c r="BZ669" s="19"/>
      <c r="CA669" s="19"/>
      <c r="CB669" s="19"/>
      <c r="CC669" s="19"/>
      <c r="CD669" s="19"/>
      <c r="CE669" s="19"/>
      <c r="CF669" s="19"/>
      <c r="CG669" s="19"/>
      <c r="CH669" s="19"/>
      <c r="CI669" s="19"/>
      <c r="CJ669" s="19"/>
      <c r="CK669" s="19"/>
      <c r="CL669" s="19"/>
      <c r="CM669" s="19"/>
      <c r="CN669" s="19"/>
      <c r="CO669" s="19"/>
      <c r="CP669" s="19"/>
      <c r="CQ669" s="19"/>
      <c r="CR669" s="19"/>
      <c r="CS669" s="19"/>
      <c r="CT669" s="19"/>
      <c r="CU669" s="19"/>
      <c r="CV669" s="19"/>
      <c r="CW669" s="19"/>
      <c r="CX669" s="19"/>
      <c r="CY669" s="19"/>
      <c r="CZ669" s="19"/>
      <c r="DA669" s="19"/>
      <c r="DB669" s="19"/>
      <c r="DC669" s="19"/>
      <c r="DD669" s="19"/>
    </row>
    <row r="670" spans="1:108" x14ac:dyDescent="0.3">
      <c r="A670" s="18"/>
      <c r="B670" s="28"/>
      <c r="C670" s="25"/>
      <c r="D670" s="18"/>
      <c r="E670" s="29"/>
      <c r="F670" s="20"/>
      <c r="G670" s="46"/>
      <c r="H670" s="30"/>
      <c r="I670" s="31"/>
      <c r="J670" s="18"/>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c r="BR670" s="19"/>
      <c r="BS670" s="19"/>
      <c r="BT670" s="19"/>
      <c r="BU670" s="19"/>
      <c r="BV670" s="19"/>
      <c r="BW670" s="19"/>
      <c r="BX670" s="19"/>
      <c r="BY670" s="19"/>
      <c r="BZ670" s="19"/>
      <c r="CA670" s="19"/>
      <c r="CB670" s="19"/>
      <c r="CC670" s="19"/>
      <c r="CD670" s="19"/>
      <c r="CE670" s="19"/>
      <c r="CF670" s="19"/>
      <c r="CG670" s="19"/>
      <c r="CH670" s="19"/>
      <c r="CI670" s="19"/>
      <c r="CJ670" s="19"/>
      <c r="CK670" s="19"/>
      <c r="CL670" s="19"/>
      <c r="CM670" s="19"/>
      <c r="CN670" s="19"/>
      <c r="CO670" s="19"/>
      <c r="CP670" s="19"/>
      <c r="CQ670" s="19"/>
      <c r="CR670" s="19"/>
      <c r="CS670" s="19"/>
      <c r="CT670" s="19"/>
      <c r="CU670" s="19"/>
      <c r="CV670" s="19"/>
      <c r="CW670" s="19"/>
      <c r="CX670" s="19"/>
      <c r="CY670" s="19"/>
      <c r="CZ670" s="19"/>
      <c r="DA670" s="19"/>
      <c r="DB670" s="19"/>
      <c r="DC670" s="19"/>
      <c r="DD670" s="19"/>
    </row>
    <row r="671" spans="1:108" x14ac:dyDescent="0.3">
      <c r="A671" s="18"/>
      <c r="B671" s="28"/>
      <c r="C671" s="25"/>
      <c r="D671" s="18"/>
      <c r="E671" s="29"/>
      <c r="F671" s="20"/>
      <c r="G671" s="46"/>
      <c r="H671" s="30"/>
      <c r="I671" s="31"/>
      <c r="J671" s="18"/>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c r="BR671" s="19"/>
      <c r="BS671" s="19"/>
      <c r="BT671" s="19"/>
      <c r="BU671" s="19"/>
      <c r="BV671" s="19"/>
      <c r="BW671" s="19"/>
      <c r="BX671" s="19"/>
      <c r="BY671" s="19"/>
      <c r="BZ671" s="19"/>
      <c r="CA671" s="19"/>
      <c r="CB671" s="19"/>
      <c r="CC671" s="19"/>
      <c r="CD671" s="19"/>
      <c r="CE671" s="19"/>
      <c r="CF671" s="19"/>
      <c r="CG671" s="19"/>
      <c r="CH671" s="19"/>
      <c r="CI671" s="19"/>
      <c r="CJ671" s="19"/>
      <c r="CK671" s="19"/>
      <c r="CL671" s="19"/>
      <c r="CM671" s="19"/>
      <c r="CN671" s="19"/>
      <c r="CO671" s="19"/>
      <c r="CP671" s="19"/>
      <c r="CQ671" s="19"/>
      <c r="CR671" s="19"/>
      <c r="CS671" s="19"/>
      <c r="CT671" s="19"/>
      <c r="CU671" s="19"/>
      <c r="CV671" s="19"/>
      <c r="CW671" s="19"/>
      <c r="CX671" s="19"/>
      <c r="CY671" s="19"/>
      <c r="CZ671" s="19"/>
      <c r="DA671" s="19"/>
      <c r="DB671" s="19"/>
      <c r="DC671" s="19"/>
      <c r="DD671" s="19"/>
    </row>
    <row r="672" spans="1:108" x14ac:dyDescent="0.3">
      <c r="A672" s="18"/>
      <c r="B672" s="28"/>
      <c r="C672" s="19"/>
      <c r="D672" s="18"/>
      <c r="E672" s="29"/>
      <c r="F672" s="20"/>
      <c r="G672" s="46"/>
      <c r="H672" s="30"/>
      <c r="I672" s="31"/>
      <c r="J672" s="18"/>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c r="BR672" s="19"/>
      <c r="BS672" s="19"/>
      <c r="BT672" s="19"/>
      <c r="BU672" s="19"/>
      <c r="BV672" s="19"/>
      <c r="BW672" s="19"/>
      <c r="BX672" s="19"/>
      <c r="BY672" s="19"/>
      <c r="BZ672" s="19"/>
      <c r="CA672" s="19"/>
      <c r="CB672" s="19"/>
      <c r="CC672" s="19"/>
      <c r="CD672" s="19"/>
      <c r="CE672" s="19"/>
      <c r="CF672" s="19"/>
      <c r="CG672" s="19"/>
      <c r="CH672" s="19"/>
      <c r="CI672" s="19"/>
      <c r="CJ672" s="19"/>
      <c r="CK672" s="19"/>
      <c r="CL672" s="19"/>
      <c r="CM672" s="19"/>
      <c r="CN672" s="19"/>
      <c r="CO672" s="19"/>
      <c r="CP672" s="19"/>
      <c r="CQ672" s="19"/>
      <c r="CR672" s="19"/>
      <c r="CS672" s="19"/>
      <c r="CT672" s="19"/>
      <c r="CU672" s="19"/>
      <c r="CV672" s="19"/>
      <c r="CW672" s="19"/>
      <c r="CX672" s="19"/>
      <c r="CY672" s="19"/>
      <c r="CZ672" s="19"/>
      <c r="DA672" s="19"/>
      <c r="DB672" s="19"/>
      <c r="DC672" s="19"/>
      <c r="DD672" s="19"/>
    </row>
    <row r="673" spans="1:108" x14ac:dyDescent="0.3">
      <c r="A673" s="18"/>
      <c r="B673" s="28"/>
      <c r="C673" s="19"/>
      <c r="D673" s="18"/>
      <c r="E673" s="29"/>
      <c r="F673" s="20"/>
      <c r="G673" s="46"/>
      <c r="H673" s="30"/>
      <c r="I673" s="31"/>
      <c r="J673" s="18"/>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c r="BR673" s="19"/>
      <c r="BS673" s="19"/>
      <c r="BT673" s="19"/>
      <c r="BU673" s="19"/>
      <c r="BV673" s="19"/>
      <c r="BW673" s="19"/>
      <c r="BX673" s="19"/>
      <c r="BY673" s="19"/>
      <c r="BZ673" s="19"/>
      <c r="CA673" s="19"/>
      <c r="CB673" s="19"/>
      <c r="CC673" s="19"/>
      <c r="CD673" s="19"/>
      <c r="CE673" s="19"/>
      <c r="CF673" s="19"/>
      <c r="CG673" s="19"/>
      <c r="CH673" s="19"/>
      <c r="CI673" s="19"/>
      <c r="CJ673" s="19"/>
      <c r="CK673" s="19"/>
      <c r="CL673" s="19"/>
      <c r="CM673" s="19"/>
      <c r="CN673" s="19"/>
      <c r="CO673" s="19"/>
      <c r="CP673" s="19"/>
      <c r="CQ673" s="19"/>
      <c r="CR673" s="19"/>
      <c r="CS673" s="19"/>
      <c r="CT673" s="19"/>
      <c r="CU673" s="19"/>
      <c r="CV673" s="19"/>
      <c r="CW673" s="19"/>
      <c r="CX673" s="19"/>
      <c r="CY673" s="19"/>
      <c r="CZ673" s="19"/>
      <c r="DA673" s="19"/>
      <c r="DB673" s="19"/>
      <c r="DC673" s="19"/>
      <c r="DD673" s="19"/>
    </row>
    <row r="674" spans="1:108" x14ac:dyDescent="0.3">
      <c r="A674" s="18"/>
      <c r="B674" s="28"/>
      <c r="C674" s="25"/>
      <c r="D674" s="18"/>
      <c r="E674" s="29"/>
      <c r="F674" s="20"/>
      <c r="G674" s="46"/>
      <c r="H674" s="30"/>
      <c r="I674" s="31"/>
      <c r="J674" s="18"/>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c r="BR674" s="19"/>
      <c r="BS674" s="19"/>
      <c r="BT674" s="19"/>
      <c r="BU674" s="19"/>
      <c r="BV674" s="19"/>
      <c r="BW674" s="19"/>
      <c r="BX674" s="19"/>
      <c r="BY674" s="19"/>
      <c r="BZ674" s="19"/>
      <c r="CA674" s="19"/>
      <c r="CB674" s="19"/>
      <c r="CC674" s="19"/>
      <c r="CD674" s="19"/>
      <c r="CE674" s="19"/>
      <c r="CF674" s="19"/>
      <c r="CG674" s="19"/>
      <c r="CH674" s="19"/>
      <c r="CI674" s="19"/>
      <c r="CJ674" s="19"/>
      <c r="CK674" s="19"/>
      <c r="CL674" s="19"/>
      <c r="CM674" s="19"/>
      <c r="CN674" s="19"/>
      <c r="CO674" s="19"/>
      <c r="CP674" s="19"/>
      <c r="CQ674" s="19"/>
      <c r="CR674" s="19"/>
      <c r="CS674" s="19"/>
      <c r="CT674" s="19"/>
      <c r="CU674" s="19"/>
      <c r="CV674" s="19"/>
      <c r="CW674" s="19"/>
      <c r="CX674" s="19"/>
      <c r="CY674" s="19"/>
      <c r="CZ674" s="19"/>
      <c r="DA674" s="19"/>
      <c r="DB674" s="19"/>
      <c r="DC674" s="19"/>
      <c r="DD674" s="19"/>
    </row>
    <row r="675" spans="1:108" x14ac:dyDescent="0.3">
      <c r="A675" s="18"/>
      <c r="B675" s="32"/>
      <c r="C675" s="19"/>
      <c r="D675" s="18"/>
      <c r="E675" s="29"/>
      <c r="F675" s="20"/>
      <c r="G675" s="46"/>
      <c r="H675" s="30"/>
      <c r="I675" s="31"/>
      <c r="J675" s="18"/>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c r="BR675" s="19"/>
      <c r="BS675" s="19"/>
      <c r="BT675" s="19"/>
      <c r="BU675" s="19"/>
      <c r="BV675" s="19"/>
      <c r="BW675" s="19"/>
      <c r="BX675" s="19"/>
      <c r="BY675" s="19"/>
      <c r="BZ675" s="19"/>
      <c r="CA675" s="19"/>
      <c r="CB675" s="19"/>
      <c r="CC675" s="19"/>
      <c r="CD675" s="19"/>
      <c r="CE675" s="19"/>
      <c r="CF675" s="19"/>
      <c r="CG675" s="19"/>
      <c r="CH675" s="19"/>
      <c r="CI675" s="19"/>
      <c r="CJ675" s="19"/>
      <c r="CK675" s="19"/>
      <c r="CL675" s="19"/>
      <c r="CM675" s="19"/>
      <c r="CN675" s="19"/>
      <c r="CO675" s="19"/>
      <c r="CP675" s="19"/>
      <c r="CQ675" s="19"/>
      <c r="CR675" s="19"/>
      <c r="CS675" s="19"/>
      <c r="CT675" s="19"/>
      <c r="CU675" s="19"/>
      <c r="CV675" s="19"/>
      <c r="CW675" s="19"/>
      <c r="CX675" s="19"/>
      <c r="CY675" s="19"/>
      <c r="CZ675" s="19"/>
      <c r="DA675" s="19"/>
      <c r="DB675" s="19"/>
      <c r="DC675" s="19"/>
      <c r="DD675" s="19"/>
    </row>
    <row r="676" spans="1:108" x14ac:dyDescent="0.3">
      <c r="A676" s="18"/>
      <c r="B676" s="28"/>
      <c r="C676" s="19"/>
      <c r="D676" s="18"/>
      <c r="E676" s="29"/>
      <c r="F676" s="20"/>
      <c r="G676" s="46"/>
      <c r="H676" s="30"/>
      <c r="I676" s="31"/>
      <c r="J676" s="18"/>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c r="CP676" s="19"/>
      <c r="CQ676" s="19"/>
      <c r="CR676" s="19"/>
      <c r="CS676" s="19"/>
      <c r="CT676" s="19"/>
      <c r="CU676" s="19"/>
      <c r="CV676" s="19"/>
      <c r="CW676" s="19"/>
      <c r="CX676" s="19"/>
      <c r="CY676" s="19"/>
      <c r="CZ676" s="19"/>
      <c r="DA676" s="19"/>
      <c r="DB676" s="19"/>
      <c r="DC676" s="19"/>
      <c r="DD676" s="19"/>
    </row>
    <row r="677" spans="1:108" x14ac:dyDescent="0.3">
      <c r="A677" s="18"/>
      <c r="B677" s="32"/>
      <c r="C677" s="19"/>
      <c r="D677" s="18"/>
      <c r="E677" s="29"/>
      <c r="F677" s="20"/>
      <c r="G677" s="46"/>
      <c r="H677" s="30"/>
      <c r="I677" s="31"/>
      <c r="J677" s="18"/>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c r="CP677" s="19"/>
      <c r="CQ677" s="19"/>
      <c r="CR677" s="19"/>
      <c r="CS677" s="19"/>
      <c r="CT677" s="19"/>
      <c r="CU677" s="19"/>
      <c r="CV677" s="19"/>
      <c r="CW677" s="19"/>
      <c r="CX677" s="19"/>
      <c r="CY677" s="19"/>
      <c r="CZ677" s="19"/>
      <c r="DA677" s="19"/>
      <c r="DB677" s="19"/>
      <c r="DC677" s="19"/>
      <c r="DD677" s="19"/>
    </row>
    <row r="678" spans="1:108" x14ac:dyDescent="0.3">
      <c r="A678" s="18"/>
      <c r="B678" s="28"/>
      <c r="C678" s="25"/>
      <c r="D678" s="18"/>
      <c r="E678" s="29"/>
      <c r="F678" s="20"/>
      <c r="G678" s="46"/>
      <c r="H678" s="30"/>
      <c r="I678" s="31"/>
      <c r="J678" s="18"/>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c r="BR678" s="19"/>
      <c r="BS678" s="19"/>
      <c r="BT678" s="19"/>
      <c r="BU678" s="19"/>
      <c r="BV678" s="19"/>
      <c r="BW678" s="19"/>
      <c r="BX678" s="19"/>
      <c r="BY678" s="19"/>
      <c r="BZ678" s="19"/>
      <c r="CA678" s="19"/>
      <c r="CB678" s="19"/>
      <c r="CC678" s="19"/>
      <c r="CD678" s="19"/>
      <c r="CE678" s="19"/>
      <c r="CF678" s="19"/>
      <c r="CG678" s="19"/>
      <c r="CH678" s="19"/>
      <c r="CI678" s="19"/>
      <c r="CJ678" s="19"/>
      <c r="CK678" s="19"/>
      <c r="CL678" s="19"/>
      <c r="CM678" s="19"/>
      <c r="CN678" s="19"/>
      <c r="CO678" s="19"/>
      <c r="CP678" s="19"/>
      <c r="CQ678" s="19"/>
      <c r="CR678" s="19"/>
      <c r="CS678" s="19"/>
      <c r="CT678" s="19"/>
      <c r="CU678" s="19"/>
      <c r="CV678" s="19"/>
      <c r="CW678" s="19"/>
      <c r="CX678" s="19"/>
      <c r="CY678" s="19"/>
      <c r="CZ678" s="19"/>
      <c r="DA678" s="19"/>
      <c r="DB678" s="19"/>
      <c r="DC678" s="19"/>
      <c r="DD678" s="19"/>
    </row>
    <row r="679" spans="1:108" x14ac:dyDescent="0.3">
      <c r="A679" s="18"/>
      <c r="B679" s="28"/>
      <c r="C679" s="25"/>
      <c r="D679" s="18"/>
      <c r="E679" s="29"/>
      <c r="F679" s="20"/>
      <c r="G679" s="46"/>
      <c r="H679" s="30"/>
      <c r="I679" s="31"/>
      <c r="J679" s="18"/>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c r="BR679" s="19"/>
      <c r="BS679" s="19"/>
      <c r="BT679" s="19"/>
      <c r="BU679" s="19"/>
      <c r="BV679" s="19"/>
      <c r="BW679" s="19"/>
      <c r="BX679" s="19"/>
      <c r="BY679" s="19"/>
      <c r="BZ679" s="19"/>
      <c r="CA679" s="19"/>
      <c r="CB679" s="19"/>
      <c r="CC679" s="19"/>
      <c r="CD679" s="19"/>
      <c r="CE679" s="19"/>
      <c r="CF679" s="19"/>
      <c r="CG679" s="19"/>
      <c r="CH679" s="19"/>
      <c r="CI679" s="19"/>
      <c r="CJ679" s="19"/>
      <c r="CK679" s="19"/>
      <c r="CL679" s="19"/>
      <c r="CM679" s="19"/>
      <c r="CN679" s="19"/>
      <c r="CO679" s="19"/>
      <c r="CP679" s="19"/>
      <c r="CQ679" s="19"/>
      <c r="CR679" s="19"/>
      <c r="CS679" s="19"/>
      <c r="CT679" s="19"/>
      <c r="CU679" s="19"/>
      <c r="CV679" s="19"/>
      <c r="CW679" s="19"/>
      <c r="CX679" s="19"/>
      <c r="CY679" s="19"/>
      <c r="CZ679" s="19"/>
      <c r="DA679" s="19"/>
      <c r="DB679" s="19"/>
      <c r="DC679" s="19"/>
      <c r="DD679" s="19"/>
    </row>
    <row r="680" spans="1:108" x14ac:dyDescent="0.3">
      <c r="A680" s="18"/>
      <c r="B680" s="28"/>
      <c r="C680" s="25"/>
      <c r="D680" s="18"/>
      <c r="E680" s="29"/>
      <c r="F680" s="20"/>
      <c r="G680" s="46"/>
      <c r="H680" s="30"/>
      <c r="I680" s="31"/>
      <c r="J680" s="18"/>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c r="CP680" s="19"/>
      <c r="CQ680" s="19"/>
      <c r="CR680" s="19"/>
      <c r="CS680" s="19"/>
      <c r="CT680" s="19"/>
      <c r="CU680" s="19"/>
      <c r="CV680" s="19"/>
      <c r="CW680" s="19"/>
      <c r="CX680" s="19"/>
      <c r="CY680" s="19"/>
      <c r="CZ680" s="19"/>
      <c r="DA680" s="19"/>
      <c r="DB680" s="19"/>
      <c r="DC680" s="19"/>
      <c r="DD680" s="19"/>
    </row>
    <row r="681" spans="1:108" x14ac:dyDescent="0.3">
      <c r="A681" s="18"/>
      <c r="B681" s="28"/>
      <c r="C681" s="25"/>
      <c r="D681" s="18"/>
      <c r="E681" s="29"/>
      <c r="F681" s="20"/>
      <c r="G681" s="46"/>
      <c r="H681" s="30"/>
      <c r="I681" s="31"/>
      <c r="J681" s="18"/>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c r="CP681" s="19"/>
      <c r="CQ681" s="19"/>
      <c r="CR681" s="19"/>
      <c r="CS681" s="19"/>
      <c r="CT681" s="19"/>
      <c r="CU681" s="19"/>
      <c r="CV681" s="19"/>
      <c r="CW681" s="19"/>
      <c r="CX681" s="19"/>
      <c r="CY681" s="19"/>
      <c r="CZ681" s="19"/>
      <c r="DA681" s="19"/>
      <c r="DB681" s="19"/>
      <c r="DC681" s="19"/>
      <c r="DD681" s="19"/>
    </row>
    <row r="682" spans="1:108" x14ac:dyDescent="0.3">
      <c r="A682" s="18"/>
      <c r="B682" s="32"/>
      <c r="C682" s="19"/>
      <c r="D682" s="18"/>
      <c r="E682" s="29"/>
      <c r="F682" s="20"/>
      <c r="G682" s="46"/>
      <c r="H682" s="18"/>
      <c r="I682" s="31"/>
      <c r="J682" s="18"/>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c r="CP682" s="19"/>
      <c r="CQ682" s="19"/>
      <c r="CR682" s="19"/>
      <c r="CS682" s="19"/>
      <c r="CT682" s="19"/>
      <c r="CU682" s="19"/>
      <c r="CV682" s="19"/>
      <c r="CW682" s="19"/>
      <c r="CX682" s="19"/>
      <c r="CY682" s="19"/>
      <c r="CZ682" s="19"/>
      <c r="DA682" s="19"/>
      <c r="DB682" s="19"/>
      <c r="DC682" s="19"/>
      <c r="DD682" s="19"/>
    </row>
    <row r="683" spans="1:108" x14ac:dyDescent="0.3">
      <c r="A683" s="18"/>
      <c r="B683" s="32"/>
      <c r="C683" s="19"/>
      <c r="D683" s="18"/>
      <c r="E683" s="29"/>
      <c r="F683" s="20"/>
      <c r="G683" s="46"/>
      <c r="H683" s="30"/>
      <c r="I683" s="31"/>
      <c r="J683" s="18"/>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c r="CP683" s="19"/>
      <c r="CQ683" s="19"/>
      <c r="CR683" s="19"/>
      <c r="CS683" s="19"/>
      <c r="CT683" s="19"/>
      <c r="CU683" s="19"/>
      <c r="CV683" s="19"/>
      <c r="CW683" s="19"/>
      <c r="CX683" s="19"/>
      <c r="CY683" s="19"/>
      <c r="CZ683" s="19"/>
      <c r="DA683" s="19"/>
      <c r="DB683" s="19"/>
      <c r="DC683" s="19"/>
      <c r="DD683" s="19"/>
    </row>
    <row r="684" spans="1:108" x14ac:dyDescent="0.3">
      <c r="A684" s="18"/>
      <c r="B684" s="32"/>
      <c r="C684" s="19"/>
      <c r="D684" s="18"/>
      <c r="E684" s="29"/>
      <c r="F684" s="20"/>
      <c r="G684" s="46"/>
      <c r="H684" s="18"/>
      <c r="I684" s="31"/>
      <c r="J684" s="18"/>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c r="CP684" s="19"/>
      <c r="CQ684" s="19"/>
      <c r="CR684" s="19"/>
      <c r="CS684" s="19"/>
      <c r="CT684" s="19"/>
      <c r="CU684" s="19"/>
      <c r="CV684" s="19"/>
      <c r="CW684" s="19"/>
      <c r="CX684" s="19"/>
      <c r="CY684" s="19"/>
      <c r="CZ684" s="19"/>
      <c r="DA684" s="19"/>
      <c r="DB684" s="19"/>
      <c r="DC684" s="19"/>
      <c r="DD684" s="19"/>
    </row>
    <row r="685" spans="1:108" x14ac:dyDescent="0.3">
      <c r="A685" s="18"/>
      <c r="B685" s="32"/>
      <c r="C685" s="19"/>
      <c r="D685" s="18"/>
      <c r="E685" s="29"/>
      <c r="F685" s="20"/>
      <c r="G685" s="46"/>
      <c r="H685" s="30"/>
      <c r="I685" s="31"/>
      <c r="J685" s="18"/>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c r="CP685" s="19"/>
      <c r="CQ685" s="19"/>
      <c r="CR685" s="19"/>
      <c r="CS685" s="19"/>
      <c r="CT685" s="19"/>
      <c r="CU685" s="19"/>
      <c r="CV685" s="19"/>
      <c r="CW685" s="19"/>
      <c r="CX685" s="19"/>
      <c r="CY685" s="19"/>
      <c r="CZ685" s="19"/>
      <c r="DA685" s="19"/>
      <c r="DB685" s="19"/>
      <c r="DC685" s="19"/>
      <c r="DD685" s="19"/>
    </row>
    <row r="686" spans="1:108" x14ac:dyDescent="0.3">
      <c r="A686" s="18"/>
      <c r="B686" s="28"/>
      <c r="C686" s="25"/>
      <c r="D686" s="18"/>
      <c r="E686" s="29"/>
      <c r="F686" s="20"/>
      <c r="G686" s="46"/>
      <c r="H686" s="18"/>
      <c r="I686" s="31"/>
      <c r="J686" s="18"/>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c r="CP686" s="19"/>
      <c r="CQ686" s="19"/>
      <c r="CR686" s="19"/>
      <c r="CS686" s="19"/>
      <c r="CT686" s="19"/>
      <c r="CU686" s="19"/>
      <c r="CV686" s="19"/>
      <c r="CW686" s="19"/>
      <c r="CX686" s="19"/>
      <c r="CY686" s="19"/>
      <c r="CZ686" s="19"/>
      <c r="DA686" s="19"/>
      <c r="DB686" s="19"/>
      <c r="DC686" s="19"/>
      <c r="DD686" s="19"/>
    </row>
    <row r="687" spans="1:108" x14ac:dyDescent="0.3">
      <c r="A687" s="18"/>
      <c r="B687" s="32"/>
      <c r="C687" s="19"/>
      <c r="D687" s="18"/>
      <c r="E687" s="29"/>
      <c r="F687" s="20"/>
      <c r="G687" s="46"/>
      <c r="H687" s="30"/>
      <c r="I687" s="31"/>
      <c r="J687" s="18"/>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c r="CP687" s="19"/>
      <c r="CQ687" s="19"/>
      <c r="CR687" s="19"/>
      <c r="CS687" s="19"/>
      <c r="CT687" s="19"/>
      <c r="CU687" s="19"/>
      <c r="CV687" s="19"/>
      <c r="CW687" s="19"/>
      <c r="CX687" s="19"/>
      <c r="CY687" s="19"/>
      <c r="CZ687" s="19"/>
      <c r="DA687" s="19"/>
      <c r="DB687" s="19"/>
      <c r="DC687" s="19"/>
      <c r="DD687" s="19"/>
    </row>
    <row r="688" spans="1:108" x14ac:dyDescent="0.3">
      <c r="A688" s="18"/>
      <c r="B688" s="28"/>
      <c r="C688" s="19"/>
      <c r="D688" s="18"/>
      <c r="E688" s="29"/>
      <c r="F688" s="20"/>
      <c r="G688" s="46"/>
      <c r="H688" s="30"/>
      <c r="I688" s="31"/>
      <c r="J688" s="18"/>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c r="CP688" s="19"/>
      <c r="CQ688" s="19"/>
      <c r="CR688" s="19"/>
      <c r="CS688" s="19"/>
      <c r="CT688" s="19"/>
      <c r="CU688" s="19"/>
      <c r="CV688" s="19"/>
      <c r="CW688" s="19"/>
      <c r="CX688" s="19"/>
      <c r="CY688" s="19"/>
      <c r="CZ688" s="19"/>
      <c r="DA688" s="19"/>
      <c r="DB688" s="19"/>
      <c r="DC688" s="19"/>
      <c r="DD688" s="19"/>
    </row>
    <row r="689" spans="1:108" x14ac:dyDescent="0.3">
      <c r="A689" s="18"/>
      <c r="B689" s="28"/>
      <c r="C689" s="19"/>
      <c r="D689" s="18"/>
      <c r="E689" s="29"/>
      <c r="F689" s="20"/>
      <c r="G689" s="46"/>
      <c r="H689" s="30"/>
      <c r="I689" s="31"/>
      <c r="J689" s="18"/>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c r="CP689" s="19"/>
      <c r="CQ689" s="19"/>
      <c r="CR689" s="19"/>
      <c r="CS689" s="19"/>
      <c r="CT689" s="19"/>
      <c r="CU689" s="19"/>
      <c r="CV689" s="19"/>
      <c r="CW689" s="19"/>
      <c r="CX689" s="19"/>
      <c r="CY689" s="19"/>
      <c r="CZ689" s="19"/>
      <c r="DA689" s="19"/>
      <c r="DB689" s="19"/>
      <c r="DC689" s="19"/>
      <c r="DD689" s="19"/>
    </row>
    <row r="690" spans="1:108" x14ac:dyDescent="0.3">
      <c r="A690" s="18"/>
      <c r="B690" s="28"/>
      <c r="C690" s="19"/>
      <c r="D690" s="18"/>
      <c r="E690" s="29"/>
      <c r="F690" s="20"/>
      <c r="G690" s="46"/>
      <c r="H690" s="30"/>
      <c r="I690" s="31"/>
      <c r="J690" s="18"/>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c r="CP690" s="19"/>
      <c r="CQ690" s="19"/>
      <c r="CR690" s="19"/>
      <c r="CS690" s="19"/>
      <c r="CT690" s="19"/>
      <c r="CU690" s="19"/>
      <c r="CV690" s="19"/>
      <c r="CW690" s="19"/>
      <c r="CX690" s="19"/>
      <c r="CY690" s="19"/>
      <c r="CZ690" s="19"/>
      <c r="DA690" s="19"/>
      <c r="DB690" s="19"/>
      <c r="DC690" s="19"/>
      <c r="DD690" s="19"/>
    </row>
    <row r="691" spans="1:108" x14ac:dyDescent="0.3">
      <c r="A691" s="18"/>
      <c r="B691" s="32"/>
      <c r="C691" s="19"/>
      <c r="D691" s="18"/>
      <c r="E691" s="29"/>
      <c r="F691" s="20"/>
      <c r="G691" s="46"/>
      <c r="H691" s="30"/>
      <c r="I691" s="31"/>
      <c r="J691" s="18"/>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c r="CP691" s="19"/>
      <c r="CQ691" s="19"/>
      <c r="CR691" s="19"/>
      <c r="CS691" s="19"/>
      <c r="CT691" s="19"/>
      <c r="CU691" s="19"/>
      <c r="CV691" s="19"/>
      <c r="CW691" s="19"/>
      <c r="CX691" s="19"/>
      <c r="CY691" s="19"/>
      <c r="CZ691" s="19"/>
      <c r="DA691" s="19"/>
      <c r="DB691" s="19"/>
      <c r="DC691" s="19"/>
      <c r="DD691" s="19"/>
    </row>
    <row r="692" spans="1:108" x14ac:dyDescent="0.3">
      <c r="A692" s="18"/>
      <c r="B692" s="32"/>
      <c r="C692" s="19"/>
      <c r="D692" s="18"/>
      <c r="E692" s="29"/>
      <c r="F692" s="20"/>
      <c r="G692" s="46"/>
      <c r="H692" s="30"/>
      <c r="I692" s="31"/>
      <c r="J692" s="18"/>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c r="CP692" s="19"/>
      <c r="CQ692" s="19"/>
      <c r="CR692" s="19"/>
      <c r="CS692" s="19"/>
      <c r="CT692" s="19"/>
      <c r="CU692" s="19"/>
      <c r="CV692" s="19"/>
      <c r="CW692" s="19"/>
      <c r="CX692" s="19"/>
      <c r="CY692" s="19"/>
      <c r="CZ692" s="19"/>
      <c r="DA692" s="19"/>
      <c r="DB692" s="19"/>
      <c r="DC692" s="19"/>
      <c r="DD692" s="19"/>
    </row>
    <row r="693" spans="1:108" x14ac:dyDescent="0.3">
      <c r="A693" s="18"/>
      <c r="B693" s="32"/>
      <c r="C693" s="19"/>
      <c r="D693" s="18"/>
      <c r="E693" s="29"/>
      <c r="F693" s="20"/>
      <c r="G693" s="46"/>
      <c r="H693" s="30"/>
      <c r="I693" s="31"/>
      <c r="J693" s="18"/>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c r="CP693" s="19"/>
      <c r="CQ693" s="19"/>
      <c r="CR693" s="19"/>
      <c r="CS693" s="19"/>
      <c r="CT693" s="19"/>
      <c r="CU693" s="19"/>
      <c r="CV693" s="19"/>
      <c r="CW693" s="19"/>
      <c r="CX693" s="19"/>
      <c r="CY693" s="19"/>
      <c r="CZ693" s="19"/>
      <c r="DA693" s="19"/>
      <c r="DB693" s="19"/>
      <c r="DC693" s="19"/>
      <c r="DD693" s="19"/>
    </row>
    <row r="694" spans="1:108" x14ac:dyDescent="0.3">
      <c r="A694" s="18"/>
      <c r="B694" s="32"/>
      <c r="C694" s="19"/>
      <c r="D694" s="18"/>
      <c r="E694" s="29"/>
      <c r="F694" s="20"/>
      <c r="G694" s="46"/>
      <c r="H694" s="18"/>
      <c r="I694" s="31"/>
      <c r="J694" s="18"/>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c r="CY694" s="19"/>
      <c r="CZ694" s="19"/>
      <c r="DA694" s="19"/>
      <c r="DB694" s="19"/>
      <c r="DC694" s="19"/>
      <c r="DD694" s="19"/>
    </row>
    <row r="695" spans="1:108" x14ac:dyDescent="0.3">
      <c r="A695" s="18"/>
      <c r="B695" s="32"/>
      <c r="C695" s="19"/>
      <c r="D695" s="18"/>
      <c r="E695" s="29"/>
      <c r="F695" s="20"/>
      <c r="G695" s="46"/>
      <c r="H695" s="30"/>
      <c r="I695" s="31"/>
      <c r="J695" s="18"/>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c r="CP695" s="19"/>
      <c r="CQ695" s="19"/>
      <c r="CR695" s="19"/>
      <c r="CS695" s="19"/>
      <c r="CT695" s="19"/>
      <c r="CU695" s="19"/>
      <c r="CV695" s="19"/>
      <c r="CW695" s="19"/>
      <c r="CX695" s="19"/>
      <c r="CY695" s="19"/>
      <c r="CZ695" s="19"/>
      <c r="DA695" s="19"/>
      <c r="DB695" s="19"/>
      <c r="DC695" s="19"/>
      <c r="DD695" s="19"/>
    </row>
    <row r="696" spans="1:108" x14ac:dyDescent="0.3">
      <c r="A696" s="18"/>
      <c r="B696" s="32"/>
      <c r="C696" s="19"/>
      <c r="D696" s="18"/>
      <c r="E696" s="29"/>
      <c r="F696" s="20"/>
      <c r="G696" s="46"/>
      <c r="H696" s="18"/>
      <c r="I696" s="31"/>
      <c r="J696" s="18"/>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c r="CP696" s="19"/>
      <c r="CQ696" s="19"/>
      <c r="CR696" s="19"/>
      <c r="CS696" s="19"/>
      <c r="CT696" s="19"/>
      <c r="CU696" s="19"/>
      <c r="CV696" s="19"/>
      <c r="CW696" s="19"/>
      <c r="CX696" s="19"/>
      <c r="CY696" s="19"/>
      <c r="CZ696" s="19"/>
      <c r="DA696" s="19"/>
      <c r="DB696" s="19"/>
      <c r="DC696" s="19"/>
      <c r="DD696" s="19"/>
    </row>
    <row r="697" spans="1:108" x14ac:dyDescent="0.3">
      <c r="A697" s="18"/>
      <c r="B697" s="32"/>
      <c r="C697" s="19"/>
      <c r="D697" s="18"/>
      <c r="E697" s="29"/>
      <c r="F697" s="20"/>
      <c r="G697" s="46"/>
      <c r="H697" s="30"/>
      <c r="I697" s="31"/>
      <c r="J697" s="18"/>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c r="CP697" s="19"/>
      <c r="CQ697" s="19"/>
      <c r="CR697" s="19"/>
      <c r="CS697" s="19"/>
      <c r="CT697" s="19"/>
      <c r="CU697" s="19"/>
      <c r="CV697" s="19"/>
      <c r="CW697" s="19"/>
      <c r="CX697" s="19"/>
      <c r="CY697" s="19"/>
      <c r="CZ697" s="19"/>
      <c r="DA697" s="19"/>
      <c r="DB697" s="19"/>
      <c r="DC697" s="19"/>
      <c r="DD697" s="19"/>
    </row>
    <row r="698" spans="1:108" x14ac:dyDescent="0.3">
      <c r="A698" s="18"/>
      <c r="B698" s="32"/>
      <c r="C698" s="19"/>
      <c r="D698" s="18"/>
      <c r="E698" s="29"/>
      <c r="F698" s="20"/>
      <c r="G698" s="46"/>
      <c r="H698" s="30"/>
      <c r="I698" s="31"/>
      <c r="J698" s="18"/>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c r="CP698" s="19"/>
      <c r="CQ698" s="19"/>
      <c r="CR698" s="19"/>
      <c r="CS698" s="19"/>
      <c r="CT698" s="19"/>
      <c r="CU698" s="19"/>
      <c r="CV698" s="19"/>
      <c r="CW698" s="19"/>
      <c r="CX698" s="19"/>
      <c r="CY698" s="19"/>
      <c r="CZ698" s="19"/>
      <c r="DA698" s="19"/>
      <c r="DB698" s="19"/>
      <c r="DC698" s="19"/>
      <c r="DD698" s="19"/>
    </row>
    <row r="699" spans="1:108" x14ac:dyDescent="0.3">
      <c r="A699" s="18"/>
      <c r="B699" s="32"/>
      <c r="C699" s="19"/>
      <c r="D699" s="18"/>
      <c r="E699" s="29"/>
      <c r="F699" s="20"/>
      <c r="G699" s="46"/>
      <c r="H699" s="30"/>
      <c r="I699" s="31"/>
      <c r="J699" s="18"/>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c r="CP699" s="19"/>
      <c r="CQ699" s="19"/>
      <c r="CR699" s="19"/>
      <c r="CS699" s="19"/>
      <c r="CT699" s="19"/>
      <c r="CU699" s="19"/>
      <c r="CV699" s="19"/>
      <c r="CW699" s="19"/>
      <c r="CX699" s="19"/>
      <c r="CY699" s="19"/>
      <c r="CZ699" s="19"/>
      <c r="DA699" s="19"/>
      <c r="DB699" s="19"/>
      <c r="DC699" s="19"/>
      <c r="DD699" s="19"/>
    </row>
    <row r="700" spans="1:108" x14ac:dyDescent="0.3">
      <c r="A700" s="18"/>
      <c r="B700" s="32"/>
      <c r="C700" s="19"/>
      <c r="D700" s="18"/>
      <c r="E700" s="29"/>
      <c r="F700" s="20"/>
      <c r="G700" s="46"/>
      <c r="H700" s="18"/>
      <c r="I700" s="31"/>
      <c r="J700" s="18"/>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c r="CP700" s="19"/>
      <c r="CQ700" s="19"/>
      <c r="CR700" s="19"/>
      <c r="CS700" s="19"/>
      <c r="CT700" s="19"/>
      <c r="CU700" s="19"/>
      <c r="CV700" s="19"/>
      <c r="CW700" s="19"/>
      <c r="CX700" s="19"/>
      <c r="CY700" s="19"/>
      <c r="CZ700" s="19"/>
      <c r="DA700" s="19"/>
      <c r="DB700" s="19"/>
      <c r="DC700" s="19"/>
      <c r="DD700" s="19"/>
    </row>
    <row r="701" spans="1:108" x14ac:dyDescent="0.3">
      <c r="A701" s="18"/>
      <c r="B701" s="32"/>
      <c r="C701" s="19"/>
      <c r="D701" s="18"/>
      <c r="E701" s="29"/>
      <c r="F701" s="20"/>
      <c r="G701" s="46"/>
      <c r="H701" s="18"/>
      <c r="I701" s="31"/>
      <c r="J701" s="18"/>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c r="CW701" s="19"/>
      <c r="CX701" s="19"/>
      <c r="CY701" s="19"/>
      <c r="CZ701" s="19"/>
      <c r="DA701" s="19"/>
      <c r="DB701" s="19"/>
      <c r="DC701" s="19"/>
      <c r="DD701" s="19"/>
    </row>
    <row r="702" spans="1:108" x14ac:dyDescent="0.3">
      <c r="A702" s="18"/>
      <c r="B702" s="32"/>
      <c r="C702" s="19"/>
      <c r="D702" s="18"/>
      <c r="E702" s="29"/>
      <c r="F702" s="20"/>
      <c r="G702" s="46"/>
      <c r="H702" s="18"/>
      <c r="I702" s="31"/>
      <c r="J702" s="18"/>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c r="CW702" s="19"/>
      <c r="CX702" s="19"/>
      <c r="CY702" s="19"/>
      <c r="CZ702" s="19"/>
      <c r="DA702" s="19"/>
      <c r="DB702" s="19"/>
      <c r="DC702" s="19"/>
      <c r="DD702" s="19"/>
    </row>
    <row r="703" spans="1:108" x14ac:dyDescent="0.3">
      <c r="A703" s="18"/>
      <c r="B703" s="28"/>
      <c r="C703" s="25"/>
      <c r="D703" s="18"/>
      <c r="E703" s="29"/>
      <c r="F703" s="20"/>
      <c r="G703" s="46"/>
      <c r="H703" s="30"/>
      <c r="I703" s="31"/>
      <c r="J703" s="18"/>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c r="CW703" s="19"/>
      <c r="CX703" s="19"/>
      <c r="CY703" s="19"/>
      <c r="CZ703" s="19"/>
      <c r="DA703" s="19"/>
      <c r="DB703" s="19"/>
      <c r="DC703" s="19"/>
      <c r="DD703" s="19"/>
    </row>
    <row r="704" spans="1:108" x14ac:dyDescent="0.3">
      <c r="A704" s="18"/>
      <c r="B704" s="28"/>
      <c r="C704" s="25"/>
      <c r="D704" s="18"/>
      <c r="E704" s="29"/>
      <c r="F704" s="20"/>
      <c r="G704" s="46"/>
      <c r="H704" s="30"/>
      <c r="I704" s="31"/>
      <c r="J704" s="18"/>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c r="CW704" s="19"/>
      <c r="CX704" s="19"/>
      <c r="CY704" s="19"/>
      <c r="CZ704" s="19"/>
      <c r="DA704" s="19"/>
      <c r="DB704" s="19"/>
      <c r="DC704" s="19"/>
      <c r="DD704" s="19"/>
    </row>
    <row r="705" spans="1:108" x14ac:dyDescent="0.3">
      <c r="A705" s="18"/>
      <c r="B705" s="32"/>
      <c r="C705" s="19"/>
      <c r="D705" s="18"/>
      <c r="E705" s="29"/>
      <c r="F705" s="20"/>
      <c r="G705" s="46"/>
      <c r="H705" s="30"/>
      <c r="I705" s="31"/>
      <c r="J705" s="18"/>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c r="CW705" s="19"/>
      <c r="CX705" s="19"/>
      <c r="CY705" s="19"/>
      <c r="CZ705" s="19"/>
      <c r="DA705" s="19"/>
      <c r="DB705" s="19"/>
      <c r="DC705" s="19"/>
      <c r="DD705" s="19"/>
    </row>
    <row r="706" spans="1:108" x14ac:dyDescent="0.3">
      <c r="A706" s="18"/>
      <c r="B706" s="32"/>
      <c r="C706" s="19"/>
      <c r="D706" s="18"/>
      <c r="E706" s="29"/>
      <c r="F706" s="20"/>
      <c r="G706" s="46"/>
      <c r="H706" s="30"/>
      <c r="I706" s="31"/>
      <c r="J706" s="18"/>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c r="CW706" s="19"/>
      <c r="CX706" s="19"/>
      <c r="CY706" s="19"/>
      <c r="CZ706" s="19"/>
      <c r="DA706" s="19"/>
      <c r="DB706" s="19"/>
      <c r="DC706" s="19"/>
      <c r="DD706" s="19"/>
    </row>
    <row r="707" spans="1:108" x14ac:dyDescent="0.3">
      <c r="A707" s="18"/>
      <c r="B707" s="28"/>
      <c r="C707" s="25"/>
      <c r="D707" s="18"/>
      <c r="E707" s="29"/>
      <c r="F707" s="20"/>
      <c r="G707" s="46"/>
      <c r="H707" s="18"/>
      <c r="I707" s="31"/>
      <c r="J707" s="18"/>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c r="CW707" s="19"/>
      <c r="CX707" s="19"/>
      <c r="CY707" s="19"/>
      <c r="CZ707" s="19"/>
      <c r="DA707" s="19"/>
      <c r="DB707" s="19"/>
      <c r="DC707" s="19"/>
      <c r="DD707" s="19"/>
    </row>
    <row r="708" spans="1:108" x14ac:dyDescent="0.3">
      <c r="A708" s="18"/>
      <c r="B708" s="28"/>
      <c r="C708" s="25"/>
      <c r="D708" s="18"/>
      <c r="E708" s="29"/>
      <c r="F708" s="20"/>
      <c r="G708" s="46"/>
      <c r="H708" s="30"/>
      <c r="I708" s="31"/>
      <c r="J708" s="18"/>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c r="CP708" s="19"/>
      <c r="CQ708" s="19"/>
      <c r="CR708" s="19"/>
      <c r="CS708" s="19"/>
      <c r="CT708" s="19"/>
      <c r="CU708" s="19"/>
      <c r="CV708" s="19"/>
      <c r="CW708" s="19"/>
      <c r="CX708" s="19"/>
      <c r="CY708" s="19"/>
      <c r="CZ708" s="19"/>
      <c r="DA708" s="19"/>
      <c r="DB708" s="19"/>
      <c r="DC708" s="19"/>
      <c r="DD708" s="19"/>
    </row>
    <row r="709" spans="1:108" x14ac:dyDescent="0.3">
      <c r="A709" s="18"/>
      <c r="B709" s="28"/>
      <c r="C709" s="25"/>
      <c r="D709" s="18"/>
      <c r="E709" s="29"/>
      <c r="F709" s="20"/>
      <c r="G709" s="46"/>
      <c r="H709" s="30"/>
      <c r="I709" s="31"/>
      <c r="J709" s="18"/>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c r="CP709" s="19"/>
      <c r="CQ709" s="19"/>
      <c r="CR709" s="19"/>
      <c r="CS709" s="19"/>
      <c r="CT709" s="19"/>
      <c r="CU709" s="19"/>
      <c r="CV709" s="19"/>
      <c r="CW709" s="19"/>
      <c r="CX709" s="19"/>
      <c r="CY709" s="19"/>
      <c r="CZ709" s="19"/>
      <c r="DA709" s="19"/>
      <c r="DB709" s="19"/>
      <c r="DC709" s="19"/>
      <c r="DD709" s="19"/>
    </row>
    <row r="710" spans="1:108" x14ac:dyDescent="0.3">
      <c r="A710" s="18"/>
      <c r="B710" s="32"/>
      <c r="C710" s="19"/>
      <c r="D710" s="18"/>
      <c r="E710" s="29"/>
      <c r="F710" s="20"/>
      <c r="G710" s="46"/>
      <c r="H710" s="30"/>
      <c r="I710" s="31"/>
      <c r="J710" s="18"/>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c r="CP710" s="19"/>
      <c r="CQ710" s="19"/>
      <c r="CR710" s="19"/>
      <c r="CS710" s="19"/>
      <c r="CT710" s="19"/>
      <c r="CU710" s="19"/>
      <c r="CV710" s="19"/>
      <c r="CW710" s="19"/>
      <c r="CX710" s="19"/>
      <c r="CY710" s="19"/>
      <c r="CZ710" s="19"/>
      <c r="DA710" s="19"/>
      <c r="DB710" s="19"/>
      <c r="DC710" s="19"/>
      <c r="DD710" s="19"/>
    </row>
    <row r="711" spans="1:108" x14ac:dyDescent="0.3">
      <c r="A711" s="18"/>
      <c r="B711" s="32"/>
      <c r="C711" s="19"/>
      <c r="D711" s="18"/>
      <c r="E711" s="29"/>
      <c r="F711" s="20"/>
      <c r="G711" s="46"/>
      <c r="H711" s="18"/>
      <c r="I711" s="31"/>
      <c r="J711" s="18"/>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c r="CP711" s="19"/>
      <c r="CQ711" s="19"/>
      <c r="CR711" s="19"/>
      <c r="CS711" s="19"/>
      <c r="CT711" s="19"/>
      <c r="CU711" s="19"/>
      <c r="CV711" s="19"/>
      <c r="CW711" s="19"/>
      <c r="CX711" s="19"/>
      <c r="CY711" s="19"/>
      <c r="CZ711" s="19"/>
      <c r="DA711" s="19"/>
      <c r="DB711" s="19"/>
      <c r="DC711" s="19"/>
      <c r="DD711" s="19"/>
    </row>
    <row r="712" spans="1:108" x14ac:dyDescent="0.3">
      <c r="A712" s="18"/>
      <c r="B712" s="32"/>
      <c r="C712" s="19"/>
      <c r="D712" s="18"/>
      <c r="E712" s="29"/>
      <c r="F712" s="20"/>
      <c r="G712" s="46"/>
      <c r="H712" s="18"/>
      <c r="I712" s="31"/>
      <c r="J712" s="18"/>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c r="CP712" s="19"/>
      <c r="CQ712" s="19"/>
      <c r="CR712" s="19"/>
      <c r="CS712" s="19"/>
      <c r="CT712" s="19"/>
      <c r="CU712" s="19"/>
      <c r="CV712" s="19"/>
      <c r="CW712" s="19"/>
      <c r="CX712" s="19"/>
      <c r="CY712" s="19"/>
      <c r="CZ712" s="19"/>
      <c r="DA712" s="19"/>
      <c r="DB712" s="19"/>
      <c r="DC712" s="19"/>
      <c r="DD712" s="19"/>
    </row>
    <row r="713" spans="1:108" x14ac:dyDescent="0.3">
      <c r="A713" s="18"/>
      <c r="B713" s="32"/>
      <c r="C713" s="19"/>
      <c r="D713" s="18"/>
      <c r="E713" s="29"/>
      <c r="F713" s="20"/>
      <c r="G713" s="46"/>
      <c r="H713" s="30"/>
      <c r="I713" s="31"/>
      <c r="J713" s="18"/>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c r="CP713" s="19"/>
      <c r="CQ713" s="19"/>
      <c r="CR713" s="19"/>
      <c r="CS713" s="19"/>
      <c r="CT713" s="19"/>
      <c r="CU713" s="19"/>
      <c r="CV713" s="19"/>
      <c r="CW713" s="19"/>
      <c r="CX713" s="19"/>
      <c r="CY713" s="19"/>
      <c r="CZ713" s="19"/>
      <c r="DA713" s="19"/>
      <c r="DB713" s="19"/>
      <c r="DC713" s="19"/>
      <c r="DD713" s="19"/>
    </row>
    <row r="714" spans="1:108" x14ac:dyDescent="0.3">
      <c r="A714" s="18"/>
      <c r="B714" s="32"/>
      <c r="C714" s="19"/>
      <c r="D714" s="18"/>
      <c r="E714" s="29"/>
      <c r="F714" s="20"/>
      <c r="G714" s="46"/>
      <c r="H714" s="30"/>
      <c r="I714" s="31"/>
      <c r="J714" s="18"/>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c r="CP714" s="19"/>
      <c r="CQ714" s="19"/>
      <c r="CR714" s="19"/>
      <c r="CS714" s="19"/>
      <c r="CT714" s="19"/>
      <c r="CU714" s="19"/>
      <c r="CV714" s="19"/>
      <c r="CW714" s="19"/>
      <c r="CX714" s="19"/>
      <c r="CY714" s="19"/>
      <c r="CZ714" s="19"/>
      <c r="DA714" s="19"/>
      <c r="DB714" s="19"/>
      <c r="DC714" s="19"/>
      <c r="DD714" s="19"/>
    </row>
    <row r="715" spans="1:108" x14ac:dyDescent="0.3">
      <c r="A715" s="18"/>
      <c r="B715" s="32"/>
      <c r="C715" s="19"/>
      <c r="D715" s="18"/>
      <c r="E715" s="29"/>
      <c r="F715" s="20"/>
      <c r="G715" s="46"/>
      <c r="H715" s="30"/>
      <c r="I715" s="31"/>
      <c r="J715" s="18"/>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c r="CP715" s="19"/>
      <c r="CQ715" s="19"/>
      <c r="CR715" s="19"/>
      <c r="CS715" s="19"/>
      <c r="CT715" s="19"/>
      <c r="CU715" s="19"/>
      <c r="CV715" s="19"/>
      <c r="CW715" s="19"/>
      <c r="CX715" s="19"/>
      <c r="CY715" s="19"/>
      <c r="CZ715" s="19"/>
      <c r="DA715" s="19"/>
      <c r="DB715" s="19"/>
      <c r="DC715" s="19"/>
      <c r="DD715" s="19"/>
    </row>
    <row r="716" spans="1:108" x14ac:dyDescent="0.3">
      <c r="A716" s="18"/>
      <c r="B716" s="32"/>
      <c r="C716" s="19"/>
      <c r="D716" s="18"/>
      <c r="E716" s="29"/>
      <c r="F716" s="20"/>
      <c r="G716" s="46"/>
      <c r="H716" s="30"/>
      <c r="I716" s="31"/>
      <c r="J716" s="18"/>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c r="CP716" s="19"/>
      <c r="CQ716" s="19"/>
      <c r="CR716" s="19"/>
      <c r="CS716" s="19"/>
      <c r="CT716" s="19"/>
      <c r="CU716" s="19"/>
      <c r="CV716" s="19"/>
      <c r="CW716" s="19"/>
      <c r="CX716" s="19"/>
      <c r="CY716" s="19"/>
      <c r="CZ716" s="19"/>
      <c r="DA716" s="19"/>
      <c r="DB716" s="19"/>
      <c r="DC716" s="19"/>
      <c r="DD716" s="19"/>
    </row>
    <row r="717" spans="1:108" x14ac:dyDescent="0.3">
      <c r="A717" s="18"/>
      <c r="B717" s="32"/>
      <c r="C717" s="19"/>
      <c r="D717" s="18"/>
      <c r="E717" s="29"/>
      <c r="F717" s="20"/>
      <c r="G717" s="46"/>
      <c r="H717" s="30"/>
      <c r="I717" s="31"/>
      <c r="J717" s="18"/>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c r="CP717" s="19"/>
      <c r="CQ717" s="19"/>
      <c r="CR717" s="19"/>
      <c r="CS717" s="19"/>
      <c r="CT717" s="19"/>
      <c r="CU717" s="19"/>
      <c r="CV717" s="19"/>
      <c r="CW717" s="19"/>
      <c r="CX717" s="19"/>
      <c r="CY717" s="19"/>
      <c r="CZ717" s="19"/>
      <c r="DA717" s="19"/>
      <c r="DB717" s="19"/>
      <c r="DC717" s="19"/>
      <c r="DD717" s="19"/>
    </row>
    <row r="718" spans="1:108" x14ac:dyDescent="0.3">
      <c r="A718" s="18"/>
      <c r="B718" s="32"/>
      <c r="C718" s="19"/>
      <c r="D718" s="18"/>
      <c r="E718" s="29"/>
      <c r="F718" s="20"/>
      <c r="G718" s="46"/>
      <c r="H718" s="30"/>
      <c r="I718" s="31"/>
      <c r="J718" s="18"/>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c r="CP718" s="19"/>
      <c r="CQ718" s="19"/>
      <c r="CR718" s="19"/>
      <c r="CS718" s="19"/>
      <c r="CT718" s="19"/>
      <c r="CU718" s="19"/>
      <c r="CV718" s="19"/>
      <c r="CW718" s="19"/>
      <c r="CX718" s="19"/>
      <c r="CY718" s="19"/>
      <c r="CZ718" s="19"/>
      <c r="DA718" s="19"/>
      <c r="DB718" s="19"/>
      <c r="DC718" s="19"/>
      <c r="DD718" s="19"/>
    </row>
    <row r="719" spans="1:108" x14ac:dyDescent="0.3">
      <c r="A719" s="18"/>
      <c r="B719" s="28"/>
      <c r="C719" s="19"/>
      <c r="D719" s="18"/>
      <c r="E719" s="29"/>
      <c r="F719" s="20"/>
      <c r="G719" s="46"/>
      <c r="H719" s="30"/>
      <c r="I719" s="31"/>
      <c r="J719" s="18"/>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c r="CP719" s="19"/>
      <c r="CQ719" s="19"/>
      <c r="CR719" s="19"/>
      <c r="CS719" s="19"/>
      <c r="CT719" s="19"/>
      <c r="CU719" s="19"/>
      <c r="CV719" s="19"/>
      <c r="CW719" s="19"/>
      <c r="CX719" s="19"/>
      <c r="CY719" s="19"/>
      <c r="CZ719" s="19"/>
      <c r="DA719" s="19"/>
      <c r="DB719" s="19"/>
      <c r="DC719" s="19"/>
      <c r="DD719" s="19"/>
    </row>
    <row r="720" spans="1:108" x14ac:dyDescent="0.3">
      <c r="A720" s="18"/>
      <c r="B720" s="28"/>
      <c r="C720" s="19"/>
      <c r="D720" s="18"/>
      <c r="E720" s="29"/>
      <c r="F720" s="20"/>
      <c r="G720" s="46"/>
      <c r="H720" s="30"/>
      <c r="I720" s="31"/>
      <c r="J720" s="18"/>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c r="CP720" s="19"/>
      <c r="CQ720" s="19"/>
      <c r="CR720" s="19"/>
      <c r="CS720" s="19"/>
      <c r="CT720" s="19"/>
      <c r="CU720" s="19"/>
      <c r="CV720" s="19"/>
      <c r="CW720" s="19"/>
      <c r="CX720" s="19"/>
      <c r="CY720" s="19"/>
      <c r="CZ720" s="19"/>
      <c r="DA720" s="19"/>
      <c r="DB720" s="19"/>
      <c r="DC720" s="19"/>
      <c r="DD720" s="19"/>
    </row>
    <row r="721" spans="1:108" x14ac:dyDescent="0.3">
      <c r="A721" s="18"/>
      <c r="B721" s="32"/>
      <c r="C721" s="19"/>
      <c r="D721" s="18"/>
      <c r="E721" s="29"/>
      <c r="F721" s="20"/>
      <c r="G721" s="46"/>
      <c r="H721" s="18"/>
      <c r="I721" s="31"/>
      <c r="J721" s="18"/>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c r="CP721" s="19"/>
      <c r="CQ721" s="19"/>
      <c r="CR721" s="19"/>
      <c r="CS721" s="19"/>
      <c r="CT721" s="19"/>
      <c r="CU721" s="19"/>
      <c r="CV721" s="19"/>
      <c r="CW721" s="19"/>
      <c r="CX721" s="19"/>
      <c r="CY721" s="19"/>
      <c r="CZ721" s="19"/>
      <c r="DA721" s="19"/>
      <c r="DB721" s="19"/>
      <c r="DC721" s="19"/>
      <c r="DD721" s="19"/>
    </row>
    <row r="722" spans="1:108" x14ac:dyDescent="0.3">
      <c r="A722" s="18"/>
      <c r="B722" s="28"/>
      <c r="C722" s="19"/>
      <c r="D722" s="18"/>
      <c r="E722" s="29"/>
      <c r="F722" s="20"/>
      <c r="G722" s="46"/>
      <c r="H722" s="30"/>
      <c r="I722" s="31"/>
      <c r="J722" s="18"/>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c r="CP722" s="19"/>
      <c r="CQ722" s="19"/>
      <c r="CR722" s="19"/>
      <c r="CS722" s="19"/>
      <c r="CT722" s="19"/>
      <c r="CU722" s="19"/>
      <c r="CV722" s="19"/>
      <c r="CW722" s="19"/>
      <c r="CX722" s="19"/>
      <c r="CY722" s="19"/>
      <c r="CZ722" s="19"/>
      <c r="DA722" s="19"/>
      <c r="DB722" s="19"/>
      <c r="DC722" s="19"/>
      <c r="DD722" s="19"/>
    </row>
    <row r="723" spans="1:108" x14ac:dyDescent="0.3">
      <c r="A723" s="18"/>
      <c r="B723" s="32"/>
      <c r="C723" s="19"/>
      <c r="D723" s="18"/>
      <c r="E723" s="29"/>
      <c r="F723" s="20"/>
      <c r="G723" s="46"/>
      <c r="H723" s="30"/>
      <c r="I723" s="31"/>
      <c r="J723" s="18"/>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c r="CP723" s="19"/>
      <c r="CQ723" s="19"/>
      <c r="CR723" s="19"/>
      <c r="CS723" s="19"/>
      <c r="CT723" s="19"/>
      <c r="CU723" s="19"/>
      <c r="CV723" s="19"/>
      <c r="CW723" s="19"/>
      <c r="CX723" s="19"/>
      <c r="CY723" s="19"/>
      <c r="CZ723" s="19"/>
      <c r="DA723" s="19"/>
      <c r="DB723" s="19"/>
      <c r="DC723" s="19"/>
      <c r="DD723" s="19"/>
    </row>
    <row r="724" spans="1:108" x14ac:dyDescent="0.3">
      <c r="A724" s="18"/>
      <c r="B724" s="32"/>
      <c r="C724" s="19"/>
      <c r="D724" s="18"/>
      <c r="E724" s="29"/>
      <c r="F724" s="20"/>
      <c r="G724" s="46"/>
      <c r="H724" s="30"/>
      <c r="I724" s="31"/>
      <c r="J724" s="18"/>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c r="CP724" s="19"/>
      <c r="CQ724" s="19"/>
      <c r="CR724" s="19"/>
      <c r="CS724" s="19"/>
      <c r="CT724" s="19"/>
      <c r="CU724" s="19"/>
      <c r="CV724" s="19"/>
      <c r="CW724" s="19"/>
      <c r="CX724" s="19"/>
      <c r="CY724" s="19"/>
      <c r="CZ724" s="19"/>
      <c r="DA724" s="19"/>
      <c r="DB724" s="19"/>
      <c r="DC724" s="19"/>
      <c r="DD724" s="19"/>
    </row>
    <row r="725" spans="1:108" x14ac:dyDescent="0.3">
      <c r="A725" s="18"/>
      <c r="B725" s="28"/>
      <c r="C725" s="25"/>
      <c r="D725" s="18"/>
      <c r="E725" s="29"/>
      <c r="F725" s="20"/>
      <c r="G725" s="46"/>
      <c r="H725" s="18"/>
      <c r="I725" s="31"/>
      <c r="J725" s="18"/>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c r="CP725" s="19"/>
      <c r="CQ725" s="19"/>
      <c r="CR725" s="19"/>
      <c r="CS725" s="19"/>
      <c r="CT725" s="19"/>
      <c r="CU725" s="19"/>
      <c r="CV725" s="19"/>
      <c r="CW725" s="19"/>
      <c r="CX725" s="19"/>
      <c r="CY725" s="19"/>
      <c r="CZ725" s="19"/>
      <c r="DA725" s="19"/>
      <c r="DB725" s="19"/>
      <c r="DC725" s="19"/>
      <c r="DD725" s="19"/>
    </row>
    <row r="726" spans="1:108" x14ac:dyDescent="0.3">
      <c r="A726" s="18"/>
      <c r="B726" s="28"/>
      <c r="C726" s="19"/>
      <c r="D726" s="18"/>
      <c r="E726" s="29"/>
      <c r="F726" s="20"/>
      <c r="G726" s="46"/>
      <c r="H726" s="30"/>
      <c r="I726" s="31"/>
      <c r="J726" s="18"/>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c r="CP726" s="19"/>
      <c r="CQ726" s="19"/>
      <c r="CR726" s="19"/>
      <c r="CS726" s="19"/>
      <c r="CT726" s="19"/>
      <c r="CU726" s="19"/>
      <c r="CV726" s="19"/>
      <c r="CW726" s="19"/>
      <c r="CX726" s="19"/>
      <c r="CY726" s="19"/>
      <c r="CZ726" s="19"/>
      <c r="DA726" s="19"/>
      <c r="DB726" s="19"/>
      <c r="DC726" s="19"/>
      <c r="DD726" s="19"/>
    </row>
    <row r="727" spans="1:108" x14ac:dyDescent="0.3">
      <c r="A727" s="18"/>
      <c r="B727" s="28"/>
      <c r="C727" s="25"/>
      <c r="D727" s="18"/>
      <c r="E727" s="29"/>
      <c r="F727" s="20"/>
      <c r="G727" s="46"/>
      <c r="H727" s="18"/>
      <c r="I727" s="31"/>
      <c r="J727" s="18"/>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c r="CP727" s="19"/>
      <c r="CQ727" s="19"/>
      <c r="CR727" s="19"/>
      <c r="CS727" s="19"/>
      <c r="CT727" s="19"/>
      <c r="CU727" s="19"/>
      <c r="CV727" s="19"/>
      <c r="CW727" s="19"/>
      <c r="CX727" s="19"/>
      <c r="CY727" s="19"/>
      <c r="CZ727" s="19"/>
      <c r="DA727" s="19"/>
      <c r="DB727" s="19"/>
      <c r="DC727" s="19"/>
      <c r="DD727" s="19"/>
    </row>
    <row r="728" spans="1:108" x14ac:dyDescent="0.3">
      <c r="A728" s="18"/>
      <c r="B728" s="28"/>
      <c r="C728" s="25"/>
      <c r="D728" s="18"/>
      <c r="E728" s="29"/>
      <c r="F728" s="20"/>
      <c r="G728" s="46"/>
      <c r="H728" s="30"/>
      <c r="I728" s="31"/>
      <c r="J728" s="18"/>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c r="CP728" s="19"/>
      <c r="CQ728" s="19"/>
      <c r="CR728" s="19"/>
      <c r="CS728" s="19"/>
      <c r="CT728" s="19"/>
      <c r="CU728" s="19"/>
      <c r="CV728" s="19"/>
      <c r="CW728" s="19"/>
      <c r="CX728" s="19"/>
      <c r="CY728" s="19"/>
      <c r="CZ728" s="19"/>
      <c r="DA728" s="19"/>
      <c r="DB728" s="19"/>
      <c r="DC728" s="19"/>
      <c r="DD728" s="19"/>
    </row>
    <row r="729" spans="1:108" x14ac:dyDescent="0.3">
      <c r="A729" s="18"/>
      <c r="B729" s="28"/>
      <c r="C729" s="25"/>
      <c r="D729" s="18"/>
      <c r="E729" s="29"/>
      <c r="F729" s="20"/>
      <c r="G729" s="46"/>
      <c r="H729" s="18"/>
      <c r="I729" s="31"/>
      <c r="J729" s="18"/>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c r="CP729" s="19"/>
      <c r="CQ729" s="19"/>
      <c r="CR729" s="19"/>
      <c r="CS729" s="19"/>
      <c r="CT729" s="19"/>
      <c r="CU729" s="19"/>
      <c r="CV729" s="19"/>
      <c r="CW729" s="19"/>
      <c r="CX729" s="19"/>
      <c r="CY729" s="19"/>
      <c r="CZ729" s="19"/>
      <c r="DA729" s="19"/>
      <c r="DB729" s="19"/>
      <c r="DC729" s="19"/>
      <c r="DD729" s="19"/>
    </row>
    <row r="730" spans="1:108" x14ac:dyDescent="0.3">
      <c r="A730" s="18"/>
      <c r="B730" s="32"/>
      <c r="C730" s="19"/>
      <c r="D730" s="18"/>
      <c r="E730" s="29"/>
      <c r="F730" s="20"/>
      <c r="G730" s="46"/>
      <c r="H730" s="30"/>
      <c r="I730" s="31"/>
      <c r="J730" s="18"/>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c r="CP730" s="19"/>
      <c r="CQ730" s="19"/>
      <c r="CR730" s="19"/>
      <c r="CS730" s="19"/>
      <c r="CT730" s="19"/>
      <c r="CU730" s="19"/>
      <c r="CV730" s="19"/>
      <c r="CW730" s="19"/>
      <c r="CX730" s="19"/>
      <c r="CY730" s="19"/>
      <c r="CZ730" s="19"/>
      <c r="DA730" s="19"/>
      <c r="DB730" s="19"/>
      <c r="DC730" s="19"/>
      <c r="DD730" s="19"/>
    </row>
    <row r="731" spans="1:108" x14ac:dyDescent="0.3">
      <c r="A731" s="18"/>
      <c r="B731" s="32"/>
      <c r="C731" s="19"/>
      <c r="D731" s="18"/>
      <c r="E731" s="29"/>
      <c r="F731" s="20"/>
      <c r="G731" s="46"/>
      <c r="H731" s="30"/>
      <c r="I731" s="31"/>
      <c r="J731" s="18"/>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c r="CP731" s="19"/>
      <c r="CQ731" s="19"/>
      <c r="CR731" s="19"/>
      <c r="CS731" s="19"/>
      <c r="CT731" s="19"/>
      <c r="CU731" s="19"/>
      <c r="CV731" s="19"/>
      <c r="CW731" s="19"/>
      <c r="CX731" s="19"/>
      <c r="CY731" s="19"/>
      <c r="CZ731" s="19"/>
      <c r="DA731" s="19"/>
      <c r="DB731" s="19"/>
      <c r="DC731" s="19"/>
      <c r="DD731" s="19"/>
    </row>
    <row r="732" spans="1:108" x14ac:dyDescent="0.3">
      <c r="A732" s="18"/>
      <c r="B732" s="32"/>
      <c r="C732" s="19"/>
      <c r="D732" s="18"/>
      <c r="E732" s="29"/>
      <c r="F732" s="20"/>
      <c r="G732" s="46"/>
      <c r="H732" s="18"/>
      <c r="I732" s="31"/>
      <c r="J732" s="18"/>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c r="CP732" s="19"/>
      <c r="CQ732" s="19"/>
      <c r="CR732" s="19"/>
      <c r="CS732" s="19"/>
      <c r="CT732" s="19"/>
      <c r="CU732" s="19"/>
      <c r="CV732" s="19"/>
      <c r="CW732" s="19"/>
      <c r="CX732" s="19"/>
      <c r="CY732" s="19"/>
      <c r="CZ732" s="19"/>
      <c r="DA732" s="19"/>
      <c r="DB732" s="19"/>
      <c r="DC732" s="19"/>
      <c r="DD732" s="19"/>
    </row>
    <row r="733" spans="1:108" x14ac:dyDescent="0.3">
      <c r="A733" s="18"/>
      <c r="B733" s="32"/>
      <c r="C733" s="19"/>
      <c r="D733" s="18"/>
      <c r="E733" s="29"/>
      <c r="F733" s="20"/>
      <c r="G733" s="46"/>
      <c r="H733" s="18"/>
      <c r="I733" s="31"/>
      <c r="J733" s="18"/>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c r="CP733" s="19"/>
      <c r="CQ733" s="19"/>
      <c r="CR733" s="19"/>
      <c r="CS733" s="19"/>
      <c r="CT733" s="19"/>
      <c r="CU733" s="19"/>
      <c r="CV733" s="19"/>
      <c r="CW733" s="19"/>
      <c r="CX733" s="19"/>
      <c r="CY733" s="19"/>
      <c r="CZ733" s="19"/>
      <c r="DA733" s="19"/>
      <c r="DB733" s="19"/>
      <c r="DC733" s="19"/>
      <c r="DD733" s="19"/>
    </row>
    <row r="734" spans="1:108" x14ac:dyDescent="0.3">
      <c r="A734" s="18"/>
      <c r="B734" s="32"/>
      <c r="C734" s="19"/>
      <c r="D734" s="18"/>
      <c r="E734" s="29"/>
      <c r="F734" s="20"/>
      <c r="G734" s="46"/>
      <c r="H734" s="30"/>
      <c r="I734" s="31"/>
      <c r="J734" s="18"/>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c r="CP734" s="19"/>
      <c r="CQ734" s="19"/>
      <c r="CR734" s="19"/>
      <c r="CS734" s="19"/>
      <c r="CT734" s="19"/>
      <c r="CU734" s="19"/>
      <c r="CV734" s="19"/>
      <c r="CW734" s="19"/>
      <c r="CX734" s="19"/>
      <c r="CY734" s="19"/>
      <c r="CZ734" s="19"/>
      <c r="DA734" s="19"/>
      <c r="DB734" s="19"/>
      <c r="DC734" s="19"/>
      <c r="DD734" s="19"/>
    </row>
    <row r="735" spans="1:108" x14ac:dyDescent="0.3">
      <c r="A735" s="18"/>
      <c r="B735" s="32"/>
      <c r="C735" s="19"/>
      <c r="D735" s="18"/>
      <c r="E735" s="29"/>
      <c r="F735" s="20"/>
      <c r="G735" s="46"/>
      <c r="H735" s="30"/>
      <c r="I735" s="31"/>
      <c r="J735" s="18"/>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c r="CP735" s="19"/>
      <c r="CQ735" s="19"/>
      <c r="CR735" s="19"/>
      <c r="CS735" s="19"/>
      <c r="CT735" s="19"/>
      <c r="CU735" s="19"/>
      <c r="CV735" s="19"/>
      <c r="CW735" s="19"/>
      <c r="CX735" s="19"/>
      <c r="CY735" s="19"/>
      <c r="CZ735" s="19"/>
      <c r="DA735" s="19"/>
      <c r="DB735" s="19"/>
      <c r="DC735" s="19"/>
      <c r="DD735" s="19"/>
    </row>
    <row r="736" spans="1:108" x14ac:dyDescent="0.3">
      <c r="A736" s="18"/>
      <c r="B736" s="32"/>
      <c r="C736" s="19"/>
      <c r="D736" s="18"/>
      <c r="E736" s="29"/>
      <c r="F736" s="20"/>
      <c r="G736" s="46"/>
      <c r="H736" s="30"/>
      <c r="I736" s="31"/>
      <c r="J736" s="18"/>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c r="CP736" s="19"/>
      <c r="CQ736" s="19"/>
      <c r="CR736" s="19"/>
      <c r="CS736" s="19"/>
      <c r="CT736" s="19"/>
      <c r="CU736" s="19"/>
      <c r="CV736" s="19"/>
      <c r="CW736" s="19"/>
      <c r="CX736" s="19"/>
      <c r="CY736" s="19"/>
      <c r="CZ736" s="19"/>
      <c r="DA736" s="19"/>
      <c r="DB736" s="19"/>
      <c r="DC736" s="19"/>
      <c r="DD736" s="19"/>
    </row>
    <row r="737" spans="1:108" x14ac:dyDescent="0.3">
      <c r="A737" s="18"/>
      <c r="B737" s="28"/>
      <c r="C737" s="19"/>
      <c r="D737" s="18"/>
      <c r="E737" s="29"/>
      <c r="F737" s="20"/>
      <c r="G737" s="46"/>
      <c r="H737" s="30"/>
      <c r="I737" s="31"/>
      <c r="J737" s="18"/>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c r="CP737" s="19"/>
      <c r="CQ737" s="19"/>
      <c r="CR737" s="19"/>
      <c r="CS737" s="19"/>
      <c r="CT737" s="19"/>
      <c r="CU737" s="19"/>
      <c r="CV737" s="19"/>
      <c r="CW737" s="19"/>
      <c r="CX737" s="19"/>
      <c r="CY737" s="19"/>
      <c r="CZ737" s="19"/>
      <c r="DA737" s="19"/>
      <c r="DB737" s="19"/>
      <c r="DC737" s="19"/>
      <c r="DD737" s="19"/>
    </row>
    <row r="738" spans="1:108" x14ac:dyDescent="0.3">
      <c r="A738" s="18"/>
      <c r="B738" s="32"/>
      <c r="C738" s="19"/>
      <c r="D738" s="18"/>
      <c r="E738" s="29"/>
      <c r="F738" s="20"/>
      <c r="G738" s="46"/>
      <c r="H738" s="30"/>
      <c r="I738" s="31"/>
      <c r="J738" s="18"/>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c r="CP738" s="19"/>
      <c r="CQ738" s="19"/>
      <c r="CR738" s="19"/>
      <c r="CS738" s="19"/>
      <c r="CT738" s="19"/>
      <c r="CU738" s="19"/>
      <c r="CV738" s="19"/>
      <c r="CW738" s="19"/>
      <c r="CX738" s="19"/>
      <c r="CY738" s="19"/>
      <c r="CZ738" s="19"/>
      <c r="DA738" s="19"/>
      <c r="DB738" s="19"/>
      <c r="DC738" s="19"/>
      <c r="DD738" s="19"/>
    </row>
    <row r="739" spans="1:108" x14ac:dyDescent="0.3">
      <c r="A739" s="18"/>
      <c r="B739" s="32"/>
      <c r="C739" s="19"/>
      <c r="D739" s="18"/>
      <c r="E739" s="29"/>
      <c r="F739" s="20"/>
      <c r="G739" s="46"/>
      <c r="H739" s="30"/>
      <c r="I739" s="31"/>
      <c r="J739" s="18"/>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c r="CP739" s="19"/>
      <c r="CQ739" s="19"/>
      <c r="CR739" s="19"/>
      <c r="CS739" s="19"/>
      <c r="CT739" s="19"/>
      <c r="CU739" s="19"/>
      <c r="CV739" s="19"/>
      <c r="CW739" s="19"/>
      <c r="CX739" s="19"/>
      <c r="CY739" s="19"/>
      <c r="CZ739" s="19"/>
      <c r="DA739" s="19"/>
      <c r="DB739" s="19"/>
      <c r="DC739" s="19"/>
      <c r="DD739" s="19"/>
    </row>
    <row r="740" spans="1:108" x14ac:dyDescent="0.3">
      <c r="A740" s="18"/>
      <c r="B740" s="28"/>
      <c r="C740" s="19"/>
      <c r="D740" s="18"/>
      <c r="E740" s="29"/>
      <c r="F740" s="20"/>
      <c r="G740" s="46"/>
      <c r="H740" s="30"/>
      <c r="I740" s="31"/>
      <c r="J740" s="18"/>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c r="CP740" s="19"/>
      <c r="CQ740" s="19"/>
      <c r="CR740" s="19"/>
      <c r="CS740" s="19"/>
      <c r="CT740" s="19"/>
      <c r="CU740" s="19"/>
      <c r="CV740" s="19"/>
      <c r="CW740" s="19"/>
      <c r="CX740" s="19"/>
      <c r="CY740" s="19"/>
      <c r="CZ740" s="19"/>
      <c r="DA740" s="19"/>
      <c r="DB740" s="19"/>
      <c r="DC740" s="19"/>
      <c r="DD740" s="19"/>
    </row>
    <row r="741" spans="1:108" x14ac:dyDescent="0.3">
      <c r="A741" s="18"/>
      <c r="B741" s="28"/>
      <c r="C741" s="19"/>
      <c r="D741" s="18"/>
      <c r="E741" s="29"/>
      <c r="F741" s="20"/>
      <c r="G741" s="46"/>
      <c r="H741" s="30"/>
      <c r="I741" s="31"/>
      <c r="J741" s="18"/>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c r="CP741" s="19"/>
      <c r="CQ741" s="19"/>
      <c r="CR741" s="19"/>
      <c r="CS741" s="19"/>
      <c r="CT741" s="19"/>
      <c r="CU741" s="19"/>
      <c r="CV741" s="19"/>
      <c r="CW741" s="19"/>
      <c r="CX741" s="19"/>
      <c r="CY741" s="19"/>
      <c r="CZ741" s="19"/>
      <c r="DA741" s="19"/>
      <c r="DB741" s="19"/>
      <c r="DC741" s="19"/>
      <c r="DD741" s="19"/>
    </row>
    <row r="742" spans="1:108" x14ac:dyDescent="0.3">
      <c r="A742" s="18"/>
      <c r="B742" s="28"/>
      <c r="C742" s="19"/>
      <c r="D742" s="18"/>
      <c r="E742" s="29"/>
      <c r="F742" s="20"/>
      <c r="G742" s="46"/>
      <c r="H742" s="30"/>
      <c r="I742" s="31"/>
      <c r="J742" s="18"/>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c r="CP742" s="19"/>
      <c r="CQ742" s="19"/>
      <c r="CR742" s="19"/>
      <c r="CS742" s="19"/>
      <c r="CT742" s="19"/>
      <c r="CU742" s="19"/>
      <c r="CV742" s="19"/>
      <c r="CW742" s="19"/>
      <c r="CX742" s="19"/>
      <c r="CY742" s="19"/>
      <c r="CZ742" s="19"/>
      <c r="DA742" s="19"/>
      <c r="DB742" s="19"/>
      <c r="DC742" s="19"/>
      <c r="DD742" s="19"/>
    </row>
    <row r="743" spans="1:108" x14ac:dyDescent="0.3">
      <c r="A743" s="18"/>
      <c r="B743" s="28"/>
      <c r="C743" s="19"/>
      <c r="D743" s="18"/>
      <c r="E743" s="29"/>
      <c r="F743" s="20"/>
      <c r="G743" s="46"/>
      <c r="H743" s="30"/>
      <c r="I743" s="31"/>
      <c r="J743" s="18"/>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c r="CP743" s="19"/>
      <c r="CQ743" s="19"/>
      <c r="CR743" s="19"/>
      <c r="CS743" s="19"/>
      <c r="CT743" s="19"/>
      <c r="CU743" s="19"/>
      <c r="CV743" s="19"/>
      <c r="CW743" s="19"/>
      <c r="CX743" s="19"/>
      <c r="CY743" s="19"/>
      <c r="CZ743" s="19"/>
      <c r="DA743" s="19"/>
      <c r="DB743" s="19"/>
      <c r="DC743" s="19"/>
      <c r="DD743" s="19"/>
    </row>
    <row r="744" spans="1:108" x14ac:dyDescent="0.3">
      <c r="A744" s="18"/>
      <c r="B744" s="28"/>
      <c r="C744" s="19"/>
      <c r="D744" s="18"/>
      <c r="E744" s="29"/>
      <c r="F744" s="20"/>
      <c r="G744" s="46"/>
      <c r="H744" s="30"/>
      <c r="I744" s="31"/>
      <c r="J744" s="18"/>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c r="CP744" s="19"/>
      <c r="CQ744" s="19"/>
      <c r="CR744" s="19"/>
      <c r="CS744" s="19"/>
      <c r="CT744" s="19"/>
      <c r="CU744" s="19"/>
      <c r="CV744" s="19"/>
      <c r="CW744" s="19"/>
      <c r="CX744" s="19"/>
      <c r="CY744" s="19"/>
      <c r="CZ744" s="19"/>
      <c r="DA744" s="19"/>
      <c r="DB744" s="19"/>
      <c r="DC744" s="19"/>
      <c r="DD744" s="19"/>
    </row>
    <row r="745" spans="1:108" x14ac:dyDescent="0.3">
      <c r="A745" s="18"/>
      <c r="B745" s="32"/>
      <c r="C745" s="19"/>
      <c r="D745" s="18"/>
      <c r="E745" s="29"/>
      <c r="F745" s="20"/>
      <c r="G745" s="46"/>
      <c r="H745" s="30"/>
      <c r="I745" s="31"/>
      <c r="J745" s="18"/>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c r="CP745" s="19"/>
      <c r="CQ745" s="19"/>
      <c r="CR745" s="19"/>
      <c r="CS745" s="19"/>
      <c r="CT745" s="19"/>
      <c r="CU745" s="19"/>
      <c r="CV745" s="19"/>
      <c r="CW745" s="19"/>
      <c r="CX745" s="19"/>
      <c r="CY745" s="19"/>
      <c r="CZ745" s="19"/>
      <c r="DA745" s="19"/>
      <c r="DB745" s="19"/>
      <c r="DC745" s="19"/>
      <c r="DD745" s="19"/>
    </row>
    <row r="746" spans="1:108" x14ac:dyDescent="0.3">
      <c r="A746" s="18"/>
      <c r="B746" s="32"/>
      <c r="C746" s="19"/>
      <c r="D746" s="18"/>
      <c r="E746" s="29"/>
      <c r="F746" s="20"/>
      <c r="G746" s="46"/>
      <c r="H746" s="30"/>
      <c r="I746" s="31"/>
      <c r="J746" s="18"/>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c r="CP746" s="19"/>
      <c r="CQ746" s="19"/>
      <c r="CR746" s="19"/>
      <c r="CS746" s="19"/>
      <c r="CT746" s="19"/>
      <c r="CU746" s="19"/>
      <c r="CV746" s="19"/>
      <c r="CW746" s="19"/>
      <c r="CX746" s="19"/>
      <c r="CY746" s="19"/>
      <c r="CZ746" s="19"/>
      <c r="DA746" s="19"/>
      <c r="DB746" s="19"/>
      <c r="DC746" s="19"/>
      <c r="DD746" s="19"/>
    </row>
    <row r="747" spans="1:108" x14ac:dyDescent="0.3">
      <c r="A747" s="18"/>
      <c r="B747" s="32"/>
      <c r="C747" s="19"/>
      <c r="D747" s="18"/>
      <c r="E747" s="29"/>
      <c r="F747" s="20"/>
      <c r="G747" s="46"/>
      <c r="H747" s="18"/>
      <c r="I747" s="31"/>
      <c r="J747" s="18"/>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c r="CP747" s="19"/>
      <c r="CQ747" s="19"/>
      <c r="CR747" s="19"/>
      <c r="CS747" s="19"/>
      <c r="CT747" s="19"/>
      <c r="CU747" s="19"/>
      <c r="CV747" s="19"/>
      <c r="CW747" s="19"/>
      <c r="CX747" s="19"/>
      <c r="CY747" s="19"/>
      <c r="CZ747" s="19"/>
      <c r="DA747" s="19"/>
      <c r="DB747" s="19"/>
      <c r="DC747" s="19"/>
      <c r="DD747" s="19"/>
    </row>
    <row r="748" spans="1:108" x14ac:dyDescent="0.3">
      <c r="A748" s="18"/>
      <c r="B748" s="32"/>
      <c r="C748" s="19"/>
      <c r="D748" s="18"/>
      <c r="E748" s="29"/>
      <c r="F748" s="20"/>
      <c r="G748" s="46"/>
      <c r="H748" s="30"/>
      <c r="I748" s="31"/>
      <c r="J748" s="18"/>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c r="CP748" s="19"/>
      <c r="CQ748" s="19"/>
      <c r="CR748" s="19"/>
      <c r="CS748" s="19"/>
      <c r="CT748" s="19"/>
      <c r="CU748" s="19"/>
      <c r="CV748" s="19"/>
      <c r="CW748" s="19"/>
      <c r="CX748" s="19"/>
      <c r="CY748" s="19"/>
      <c r="CZ748" s="19"/>
      <c r="DA748" s="19"/>
      <c r="DB748" s="19"/>
      <c r="DC748" s="19"/>
      <c r="DD748" s="19"/>
    </row>
    <row r="749" spans="1:108" x14ac:dyDescent="0.3">
      <c r="A749" s="18"/>
      <c r="B749" s="32"/>
      <c r="C749" s="19"/>
      <c r="D749" s="18"/>
      <c r="E749" s="29"/>
      <c r="F749" s="20"/>
      <c r="G749" s="46"/>
      <c r="H749" s="30"/>
      <c r="I749" s="31"/>
      <c r="J749" s="18"/>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c r="CP749" s="19"/>
      <c r="CQ749" s="19"/>
      <c r="CR749" s="19"/>
      <c r="CS749" s="19"/>
      <c r="CT749" s="19"/>
      <c r="CU749" s="19"/>
      <c r="CV749" s="19"/>
      <c r="CW749" s="19"/>
      <c r="CX749" s="19"/>
      <c r="CY749" s="19"/>
      <c r="CZ749" s="19"/>
      <c r="DA749" s="19"/>
      <c r="DB749" s="19"/>
      <c r="DC749" s="19"/>
      <c r="DD749" s="19"/>
    </row>
    <row r="750" spans="1:108" x14ac:dyDescent="0.3">
      <c r="A750" s="18"/>
      <c r="B750" s="32"/>
      <c r="C750" s="19"/>
      <c r="D750" s="18"/>
      <c r="E750" s="29"/>
      <c r="F750" s="20"/>
      <c r="G750" s="46"/>
      <c r="H750" s="30"/>
      <c r="I750" s="31"/>
      <c r="J750" s="18"/>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c r="CP750" s="19"/>
      <c r="CQ750" s="19"/>
      <c r="CR750" s="19"/>
      <c r="CS750" s="19"/>
      <c r="CT750" s="19"/>
      <c r="CU750" s="19"/>
      <c r="CV750" s="19"/>
      <c r="CW750" s="19"/>
      <c r="CX750" s="19"/>
      <c r="CY750" s="19"/>
      <c r="CZ750" s="19"/>
      <c r="DA750" s="19"/>
      <c r="DB750" s="19"/>
      <c r="DC750" s="19"/>
      <c r="DD750" s="19"/>
    </row>
    <row r="751" spans="1:108" x14ac:dyDescent="0.3">
      <c r="A751" s="18"/>
      <c r="B751" s="32"/>
      <c r="C751" s="19"/>
      <c r="D751" s="18"/>
      <c r="E751" s="29"/>
      <c r="F751" s="20"/>
      <c r="G751" s="46"/>
      <c r="H751" s="30"/>
      <c r="I751" s="31"/>
      <c r="J751" s="18"/>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c r="CP751" s="19"/>
      <c r="CQ751" s="19"/>
      <c r="CR751" s="19"/>
      <c r="CS751" s="19"/>
      <c r="CT751" s="19"/>
      <c r="CU751" s="19"/>
      <c r="CV751" s="19"/>
      <c r="CW751" s="19"/>
      <c r="CX751" s="19"/>
      <c r="CY751" s="19"/>
      <c r="CZ751" s="19"/>
      <c r="DA751" s="19"/>
      <c r="DB751" s="19"/>
      <c r="DC751" s="19"/>
      <c r="DD751" s="19"/>
    </row>
    <row r="752" spans="1:108" x14ac:dyDescent="0.3">
      <c r="A752" s="18"/>
      <c r="B752" s="32"/>
      <c r="C752" s="19"/>
      <c r="D752" s="18"/>
      <c r="E752" s="29"/>
      <c r="F752" s="20"/>
      <c r="G752" s="46"/>
      <c r="H752" s="30"/>
      <c r="I752" s="31"/>
      <c r="J752" s="18"/>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c r="CP752" s="19"/>
      <c r="CQ752" s="19"/>
      <c r="CR752" s="19"/>
      <c r="CS752" s="19"/>
      <c r="CT752" s="19"/>
      <c r="CU752" s="19"/>
      <c r="CV752" s="19"/>
      <c r="CW752" s="19"/>
      <c r="CX752" s="19"/>
      <c r="CY752" s="19"/>
      <c r="CZ752" s="19"/>
      <c r="DA752" s="19"/>
      <c r="DB752" s="19"/>
      <c r="DC752" s="19"/>
      <c r="DD752" s="19"/>
    </row>
    <row r="753" spans="1:108" x14ac:dyDescent="0.3">
      <c r="A753" s="18"/>
      <c r="B753" s="32"/>
      <c r="C753" s="19"/>
      <c r="D753" s="18"/>
      <c r="E753" s="29"/>
      <c r="F753" s="20"/>
      <c r="G753" s="46"/>
      <c r="H753" s="30"/>
      <c r="I753" s="31"/>
      <c r="J753" s="18"/>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c r="CW753" s="19"/>
      <c r="CX753" s="19"/>
      <c r="CY753" s="19"/>
      <c r="CZ753" s="19"/>
      <c r="DA753" s="19"/>
      <c r="DB753" s="19"/>
      <c r="DC753" s="19"/>
      <c r="DD753" s="19"/>
    </row>
    <row r="754" spans="1:108" x14ac:dyDescent="0.3">
      <c r="A754" s="18"/>
      <c r="B754" s="32"/>
      <c r="C754" s="19"/>
      <c r="D754" s="18"/>
      <c r="E754" s="29"/>
      <c r="F754" s="20"/>
      <c r="G754" s="46"/>
      <c r="H754" s="30"/>
      <c r="I754" s="31"/>
      <c r="J754" s="18"/>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c r="CP754" s="19"/>
      <c r="CQ754" s="19"/>
      <c r="CR754" s="19"/>
      <c r="CS754" s="19"/>
      <c r="CT754" s="19"/>
      <c r="CU754" s="19"/>
      <c r="CV754" s="19"/>
      <c r="CW754" s="19"/>
      <c r="CX754" s="19"/>
      <c r="CY754" s="19"/>
      <c r="CZ754" s="19"/>
      <c r="DA754" s="19"/>
      <c r="DB754" s="19"/>
      <c r="DC754" s="19"/>
      <c r="DD754" s="19"/>
    </row>
    <row r="755" spans="1:108" x14ac:dyDescent="0.3">
      <c r="A755" s="18"/>
      <c r="B755" s="32"/>
      <c r="C755" s="19"/>
      <c r="D755" s="18"/>
      <c r="E755" s="29"/>
      <c r="F755" s="20"/>
      <c r="G755" s="46"/>
      <c r="H755" s="30"/>
      <c r="I755" s="31"/>
      <c r="J755" s="18"/>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c r="CW755" s="19"/>
      <c r="CX755" s="19"/>
      <c r="CY755" s="19"/>
      <c r="CZ755" s="19"/>
      <c r="DA755" s="19"/>
      <c r="DB755" s="19"/>
      <c r="DC755" s="19"/>
      <c r="DD755" s="19"/>
    </row>
    <row r="756" spans="1:108" x14ac:dyDescent="0.3">
      <c r="A756" s="18"/>
      <c r="B756" s="32"/>
      <c r="C756" s="19"/>
      <c r="D756" s="18"/>
      <c r="E756" s="29"/>
      <c r="F756" s="20"/>
      <c r="G756" s="46"/>
      <c r="H756" s="30"/>
      <c r="I756" s="31"/>
      <c r="J756" s="18"/>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c r="CW756" s="19"/>
      <c r="CX756" s="19"/>
      <c r="CY756" s="19"/>
      <c r="CZ756" s="19"/>
      <c r="DA756" s="19"/>
      <c r="DB756" s="19"/>
      <c r="DC756" s="19"/>
      <c r="DD756" s="19"/>
    </row>
    <row r="757" spans="1:108" x14ac:dyDescent="0.3">
      <c r="A757" s="18"/>
      <c r="B757" s="32"/>
      <c r="C757" s="19"/>
      <c r="D757" s="18"/>
      <c r="E757" s="29"/>
      <c r="F757" s="20"/>
      <c r="G757" s="46"/>
      <c r="H757" s="30"/>
      <c r="I757" s="31"/>
      <c r="J757" s="18"/>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c r="CP757" s="19"/>
      <c r="CQ757" s="19"/>
      <c r="CR757" s="19"/>
      <c r="CS757" s="19"/>
      <c r="CT757" s="19"/>
      <c r="CU757" s="19"/>
      <c r="CV757" s="19"/>
      <c r="CW757" s="19"/>
      <c r="CX757" s="19"/>
      <c r="CY757" s="19"/>
      <c r="CZ757" s="19"/>
      <c r="DA757" s="19"/>
      <c r="DB757" s="19"/>
      <c r="DC757" s="19"/>
      <c r="DD757" s="19"/>
    </row>
    <row r="758" spans="1:108" x14ac:dyDescent="0.3">
      <c r="A758" s="18"/>
      <c r="B758" s="32"/>
      <c r="C758" s="19"/>
      <c r="D758" s="18"/>
      <c r="E758" s="29"/>
      <c r="F758" s="20"/>
      <c r="G758" s="46"/>
      <c r="H758" s="18"/>
      <c r="I758" s="31"/>
      <c r="J758" s="18"/>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c r="CP758" s="19"/>
      <c r="CQ758" s="19"/>
      <c r="CR758" s="19"/>
      <c r="CS758" s="19"/>
      <c r="CT758" s="19"/>
      <c r="CU758" s="19"/>
      <c r="CV758" s="19"/>
      <c r="CW758" s="19"/>
      <c r="CX758" s="19"/>
      <c r="CY758" s="19"/>
      <c r="CZ758" s="19"/>
      <c r="DA758" s="19"/>
      <c r="DB758" s="19"/>
      <c r="DC758" s="19"/>
      <c r="DD758" s="19"/>
    </row>
    <row r="759" spans="1:108" x14ac:dyDescent="0.3">
      <c r="A759" s="18"/>
      <c r="B759" s="32"/>
      <c r="C759" s="19"/>
      <c r="D759" s="18"/>
      <c r="E759" s="29"/>
      <c r="F759" s="20"/>
      <c r="G759" s="46"/>
      <c r="H759" s="18"/>
      <c r="I759" s="31"/>
      <c r="J759" s="18"/>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c r="CW759" s="19"/>
      <c r="CX759" s="19"/>
      <c r="CY759" s="19"/>
      <c r="CZ759" s="19"/>
      <c r="DA759" s="19"/>
      <c r="DB759" s="19"/>
      <c r="DC759" s="19"/>
      <c r="DD759" s="19"/>
    </row>
    <row r="760" spans="1:108" x14ac:dyDescent="0.3">
      <c r="A760" s="18"/>
      <c r="B760" s="28"/>
      <c r="C760" s="19"/>
      <c r="D760" s="18"/>
      <c r="E760" s="29"/>
      <c r="F760" s="20"/>
      <c r="G760" s="46"/>
      <c r="H760" s="30"/>
      <c r="I760" s="31"/>
      <c r="J760" s="18"/>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c r="CP760" s="19"/>
      <c r="CQ760" s="19"/>
      <c r="CR760" s="19"/>
      <c r="CS760" s="19"/>
      <c r="CT760" s="19"/>
      <c r="CU760" s="19"/>
      <c r="CV760" s="19"/>
      <c r="CW760" s="19"/>
      <c r="CX760" s="19"/>
      <c r="CY760" s="19"/>
      <c r="CZ760" s="19"/>
      <c r="DA760" s="19"/>
      <c r="DB760" s="19"/>
      <c r="DC760" s="19"/>
      <c r="DD760" s="19"/>
    </row>
    <row r="761" spans="1:108" x14ac:dyDescent="0.3">
      <c r="A761" s="18"/>
      <c r="B761" s="28"/>
      <c r="C761" s="19"/>
      <c r="D761" s="18"/>
      <c r="E761" s="29"/>
      <c r="F761" s="20"/>
      <c r="G761" s="46"/>
      <c r="H761" s="30"/>
      <c r="I761" s="31"/>
      <c r="J761" s="18"/>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c r="CP761" s="19"/>
      <c r="CQ761" s="19"/>
      <c r="CR761" s="19"/>
      <c r="CS761" s="19"/>
      <c r="CT761" s="19"/>
      <c r="CU761" s="19"/>
      <c r="CV761" s="19"/>
      <c r="CW761" s="19"/>
      <c r="CX761" s="19"/>
      <c r="CY761" s="19"/>
      <c r="CZ761" s="19"/>
      <c r="DA761" s="19"/>
      <c r="DB761" s="19"/>
      <c r="DC761" s="19"/>
      <c r="DD761" s="19"/>
    </row>
    <row r="762" spans="1:108" x14ac:dyDescent="0.3">
      <c r="A762" s="18"/>
      <c r="B762" s="28"/>
      <c r="C762" s="19"/>
      <c r="D762" s="18"/>
      <c r="E762" s="29"/>
      <c r="F762" s="20"/>
      <c r="G762" s="46"/>
      <c r="H762" s="30"/>
      <c r="I762" s="31"/>
      <c r="J762" s="18"/>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c r="CP762" s="19"/>
      <c r="CQ762" s="19"/>
      <c r="CR762" s="19"/>
      <c r="CS762" s="19"/>
      <c r="CT762" s="19"/>
      <c r="CU762" s="19"/>
      <c r="CV762" s="19"/>
      <c r="CW762" s="19"/>
      <c r="CX762" s="19"/>
      <c r="CY762" s="19"/>
      <c r="CZ762" s="19"/>
      <c r="DA762" s="19"/>
      <c r="DB762" s="19"/>
      <c r="DC762" s="19"/>
      <c r="DD762" s="19"/>
    </row>
    <row r="763" spans="1:108" x14ac:dyDescent="0.3">
      <c r="A763" s="18"/>
      <c r="B763" s="28"/>
      <c r="C763" s="19"/>
      <c r="D763" s="18"/>
      <c r="E763" s="29"/>
      <c r="F763" s="20"/>
      <c r="G763" s="46"/>
      <c r="H763" s="30"/>
      <c r="I763" s="31"/>
      <c r="J763" s="18"/>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c r="CP763" s="19"/>
      <c r="CQ763" s="19"/>
      <c r="CR763" s="19"/>
      <c r="CS763" s="19"/>
      <c r="CT763" s="19"/>
      <c r="CU763" s="19"/>
      <c r="CV763" s="19"/>
      <c r="CW763" s="19"/>
      <c r="CX763" s="19"/>
      <c r="CY763" s="19"/>
      <c r="CZ763" s="19"/>
      <c r="DA763" s="19"/>
      <c r="DB763" s="19"/>
      <c r="DC763" s="19"/>
      <c r="DD763" s="19"/>
    </row>
    <row r="764" spans="1:108" x14ac:dyDescent="0.3">
      <c r="A764" s="18"/>
      <c r="B764" s="32"/>
      <c r="C764" s="19"/>
      <c r="D764" s="18"/>
      <c r="E764" s="29"/>
      <c r="F764" s="20"/>
      <c r="G764" s="46"/>
      <c r="H764" s="30"/>
      <c r="I764" s="31"/>
      <c r="J764" s="18"/>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c r="CP764" s="19"/>
      <c r="CQ764" s="19"/>
      <c r="CR764" s="19"/>
      <c r="CS764" s="19"/>
      <c r="CT764" s="19"/>
      <c r="CU764" s="19"/>
      <c r="CV764" s="19"/>
      <c r="CW764" s="19"/>
      <c r="CX764" s="19"/>
      <c r="CY764" s="19"/>
      <c r="CZ764" s="19"/>
      <c r="DA764" s="19"/>
      <c r="DB764" s="19"/>
      <c r="DC764" s="19"/>
      <c r="DD764" s="19"/>
    </row>
    <row r="765" spans="1:108" x14ac:dyDescent="0.3">
      <c r="A765" s="18"/>
      <c r="B765" s="32"/>
      <c r="C765" s="19"/>
      <c r="D765" s="18"/>
      <c r="E765" s="29"/>
      <c r="F765" s="20"/>
      <c r="G765" s="46"/>
      <c r="H765" s="30"/>
      <c r="I765" s="31"/>
      <c r="J765" s="18"/>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c r="CP765" s="19"/>
      <c r="CQ765" s="19"/>
      <c r="CR765" s="19"/>
      <c r="CS765" s="19"/>
      <c r="CT765" s="19"/>
      <c r="CU765" s="19"/>
      <c r="CV765" s="19"/>
      <c r="CW765" s="19"/>
      <c r="CX765" s="19"/>
      <c r="CY765" s="19"/>
      <c r="CZ765" s="19"/>
      <c r="DA765" s="19"/>
      <c r="DB765" s="19"/>
      <c r="DC765" s="19"/>
      <c r="DD765" s="19"/>
    </row>
    <row r="766" spans="1:108" x14ac:dyDescent="0.3">
      <c r="A766" s="18"/>
      <c r="B766" s="32"/>
      <c r="C766" s="19"/>
      <c r="D766" s="18"/>
      <c r="E766" s="29"/>
      <c r="F766" s="20"/>
      <c r="G766" s="46"/>
      <c r="H766" s="30"/>
      <c r="I766" s="31"/>
      <c r="J766" s="18"/>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c r="CP766" s="19"/>
      <c r="CQ766" s="19"/>
      <c r="CR766" s="19"/>
      <c r="CS766" s="19"/>
      <c r="CT766" s="19"/>
      <c r="CU766" s="19"/>
      <c r="CV766" s="19"/>
      <c r="CW766" s="19"/>
      <c r="CX766" s="19"/>
      <c r="CY766" s="19"/>
      <c r="CZ766" s="19"/>
      <c r="DA766" s="19"/>
      <c r="DB766" s="19"/>
      <c r="DC766" s="19"/>
      <c r="DD766" s="19"/>
    </row>
  </sheetData>
  <mergeCells count="1">
    <mergeCell ref="A2:J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FCE5-F46C-44CE-83C1-AA473FA5516F}">
  <sheetPr>
    <tabColor rgb="FF0070C0"/>
  </sheetPr>
  <dimension ref="A3:P19"/>
  <sheetViews>
    <sheetView workbookViewId="0">
      <pane xSplit="1" ySplit="5" topLeftCell="C19" activePane="bottomRight" state="frozen"/>
      <selection pane="topRight"/>
      <selection pane="bottomLeft"/>
      <selection pane="bottomRight" activeCell="P6" sqref="P6"/>
    </sheetView>
  </sheetViews>
  <sheetFormatPr baseColWidth="10" defaultColWidth="8.88671875" defaultRowHeight="15" customHeight="1" x14ac:dyDescent="0.3"/>
  <cols>
    <col min="1" max="1" width="12" style="66" customWidth="1"/>
    <col min="2" max="2" width="11.33203125" customWidth="1"/>
    <col min="3" max="3" width="25.109375" customWidth="1"/>
    <col min="4" max="4" width="19.44140625" customWidth="1"/>
    <col min="5" max="5" width="13.109375" customWidth="1"/>
    <col min="6" max="6" width="14" style="2" customWidth="1"/>
    <col min="7" max="10" width="12.6640625" style="2" customWidth="1"/>
    <col min="11" max="11" width="13.88671875" customWidth="1"/>
    <col min="12" max="12" width="15.6640625" customWidth="1"/>
    <col min="13" max="13" width="11.44140625" bestFit="1" customWidth="1"/>
    <col min="14" max="14" width="18.109375" customWidth="1"/>
    <col min="15" max="15" width="17.109375" customWidth="1"/>
  </cols>
  <sheetData>
    <row r="3" spans="1:16" ht="22.5" customHeight="1" x14ac:dyDescent="0.3">
      <c r="A3" s="741" t="s">
        <v>5321</v>
      </c>
      <c r="B3" s="741"/>
      <c r="C3" s="741"/>
      <c r="D3" s="741"/>
      <c r="E3" s="741"/>
      <c r="F3" s="741"/>
      <c r="G3" s="741"/>
      <c r="H3" s="741"/>
      <c r="I3" s="741"/>
      <c r="J3" s="741"/>
      <c r="K3" s="741"/>
      <c r="L3" s="741"/>
      <c r="M3" s="741"/>
      <c r="N3" s="741"/>
      <c r="O3" s="741"/>
      <c r="P3" s="741"/>
    </row>
    <row r="5" spans="1:16" ht="42" x14ac:dyDescent="0.3">
      <c r="A5" s="4" t="s">
        <v>5322</v>
      </c>
      <c r="B5" s="4" t="s">
        <v>5323</v>
      </c>
      <c r="C5" s="5" t="s">
        <v>5210</v>
      </c>
      <c r="D5" s="5" t="s">
        <v>5219</v>
      </c>
      <c r="E5" s="4" t="s">
        <v>2</v>
      </c>
      <c r="F5" s="6" t="s">
        <v>5324</v>
      </c>
      <c r="G5" s="8" t="s">
        <v>5325</v>
      </c>
      <c r="H5" s="9" t="s">
        <v>5326</v>
      </c>
      <c r="I5" s="9" t="s">
        <v>5327</v>
      </c>
      <c r="J5" s="9" t="s">
        <v>5328</v>
      </c>
      <c r="K5" s="10" t="s">
        <v>5329</v>
      </c>
      <c r="L5" s="10" t="s">
        <v>5330</v>
      </c>
      <c r="M5" s="10" t="s">
        <v>5331</v>
      </c>
      <c r="N5" s="11" t="s">
        <v>5332</v>
      </c>
      <c r="O5" s="12" t="s">
        <v>5333</v>
      </c>
      <c r="P5" s="13" t="s">
        <v>5334</v>
      </c>
    </row>
    <row r="6" spans="1:16" ht="21.6" x14ac:dyDescent="0.3">
      <c r="A6" s="102">
        <v>17</v>
      </c>
      <c r="B6" s="68">
        <v>46023</v>
      </c>
      <c r="C6" s="105" t="s">
        <v>216</v>
      </c>
      <c r="D6" s="15" t="s">
        <v>218</v>
      </c>
      <c r="E6" s="108" t="s">
        <v>4424</v>
      </c>
      <c r="F6" s="69">
        <v>60000000</v>
      </c>
      <c r="G6" s="69">
        <v>0</v>
      </c>
      <c r="H6" s="69">
        <v>60000000</v>
      </c>
      <c r="I6" s="69"/>
      <c r="J6" s="69"/>
      <c r="K6" s="70" t="s">
        <v>5335</v>
      </c>
      <c r="L6" s="70"/>
      <c r="M6" s="71">
        <v>46051</v>
      </c>
      <c r="N6" s="72" t="s">
        <v>317</v>
      </c>
      <c r="O6" s="7"/>
      <c r="P6" s="73"/>
    </row>
    <row r="7" spans="1:16" ht="21.6" x14ac:dyDescent="0.3">
      <c r="A7" s="102">
        <v>155</v>
      </c>
      <c r="B7" s="68">
        <v>46053</v>
      </c>
      <c r="C7" s="106" t="s">
        <v>1323</v>
      </c>
      <c r="D7" s="15" t="s">
        <v>1335</v>
      </c>
      <c r="E7" s="196" t="s">
        <v>5166</v>
      </c>
      <c r="F7" s="69">
        <v>14250000</v>
      </c>
      <c r="G7" s="69"/>
      <c r="H7" s="69">
        <f>+F7</f>
        <v>14250000</v>
      </c>
      <c r="I7" s="69"/>
      <c r="J7" s="69"/>
      <c r="K7" s="70" t="s">
        <v>5336</v>
      </c>
      <c r="L7" s="70"/>
      <c r="M7" s="71">
        <v>46063</v>
      </c>
      <c r="N7" s="7"/>
      <c r="O7" s="7"/>
      <c r="P7" s="1"/>
    </row>
    <row r="8" spans="1:16" ht="19.5" customHeight="1" x14ac:dyDescent="0.3">
      <c r="A8" s="101">
        <v>23</v>
      </c>
      <c r="B8" s="67">
        <v>46023</v>
      </c>
      <c r="C8" s="107" t="s">
        <v>5242</v>
      </c>
      <c r="D8" s="21" t="s">
        <v>1259</v>
      </c>
      <c r="E8" s="96" t="s">
        <v>5163</v>
      </c>
      <c r="F8" s="3">
        <v>264000000</v>
      </c>
      <c r="G8" s="3">
        <v>86181000</v>
      </c>
      <c r="H8" s="3">
        <f>+F8+G8</f>
        <v>350181000</v>
      </c>
      <c r="I8" s="3" t="s">
        <v>5337</v>
      </c>
      <c r="J8" s="59">
        <v>46081</v>
      </c>
      <c r="K8" s="1"/>
      <c r="L8" s="1"/>
      <c r="M8" s="59">
        <v>46063</v>
      </c>
      <c r="N8" s="7" t="s">
        <v>5338</v>
      </c>
      <c r="O8" s="7"/>
      <c r="P8" s="1"/>
    </row>
    <row r="9" spans="1:16" ht="14.4" x14ac:dyDescent="0.3">
      <c r="A9" s="101">
        <v>18</v>
      </c>
      <c r="B9" s="67">
        <v>46023</v>
      </c>
      <c r="C9" s="188" t="s">
        <v>5339</v>
      </c>
      <c r="D9" s="187" t="s">
        <v>5340</v>
      </c>
      <c r="E9" s="96" t="s">
        <v>225</v>
      </c>
      <c r="F9" s="3">
        <v>278636400</v>
      </c>
      <c r="G9" s="3">
        <v>68111120</v>
      </c>
      <c r="H9" s="3">
        <f>+F9+G9</f>
        <v>346747520</v>
      </c>
      <c r="I9" s="3" t="s">
        <v>5341</v>
      </c>
      <c r="J9" s="59">
        <v>46079</v>
      </c>
      <c r="K9" s="1"/>
      <c r="L9" s="1"/>
      <c r="M9" s="59">
        <v>46064</v>
      </c>
      <c r="N9" s="7"/>
      <c r="O9" s="7"/>
      <c r="P9" s="1"/>
    </row>
    <row r="10" spans="1:16" ht="14.4" x14ac:dyDescent="0.3">
      <c r="A10" s="104">
        <v>27</v>
      </c>
      <c r="B10" s="89">
        <v>46023</v>
      </c>
      <c r="C10" s="75" t="s">
        <v>5342</v>
      </c>
      <c r="D10" s="109" t="s">
        <v>326</v>
      </c>
      <c r="E10" s="75" t="s">
        <v>5224</v>
      </c>
      <c r="F10" s="90">
        <v>282469222</v>
      </c>
      <c r="G10" s="90">
        <v>66109818</v>
      </c>
      <c r="H10" s="90">
        <f>+F10+G10</f>
        <v>348579040</v>
      </c>
      <c r="I10" s="90" t="s">
        <v>5341</v>
      </c>
      <c r="J10" s="76">
        <v>46081</v>
      </c>
      <c r="K10" s="75"/>
      <c r="L10" s="75"/>
      <c r="M10" s="76">
        <v>46069</v>
      </c>
      <c r="N10" s="91" t="s">
        <v>5343</v>
      </c>
      <c r="O10" s="91"/>
      <c r="P10" s="75"/>
    </row>
    <row r="11" spans="1:16" ht="14.4" x14ac:dyDescent="0.3">
      <c r="A11" s="101">
        <v>111</v>
      </c>
      <c r="B11" s="59">
        <v>46043</v>
      </c>
      <c r="C11" s="88" t="s">
        <v>5344</v>
      </c>
      <c r="D11" s="1" t="s">
        <v>5345</v>
      </c>
      <c r="E11" s="1" t="s">
        <v>225</v>
      </c>
      <c r="F11" s="3">
        <v>3731155</v>
      </c>
      <c r="G11" s="3">
        <v>1865577</v>
      </c>
      <c r="H11" s="3">
        <f>+F11+G11</f>
        <v>5596732</v>
      </c>
      <c r="I11" s="3" t="s">
        <v>4827</v>
      </c>
      <c r="J11" s="59">
        <v>46087</v>
      </c>
      <c r="K11" s="1"/>
      <c r="L11" s="1"/>
      <c r="M11" s="59">
        <v>46076</v>
      </c>
      <c r="N11" s="1" t="s">
        <v>5346</v>
      </c>
      <c r="O11" s="1"/>
      <c r="P11" s="1"/>
    </row>
    <row r="12" spans="1:16" ht="14.4" x14ac:dyDescent="0.3">
      <c r="A12" s="101">
        <v>112</v>
      </c>
      <c r="B12" s="59">
        <v>46043</v>
      </c>
      <c r="C12" s="88" t="s">
        <v>5344</v>
      </c>
      <c r="D12" s="1" t="s">
        <v>5347</v>
      </c>
      <c r="E12" s="1" t="s">
        <v>225</v>
      </c>
      <c r="F12" s="3">
        <v>3731155</v>
      </c>
      <c r="G12" s="3">
        <v>1865577</v>
      </c>
      <c r="H12" s="3">
        <v>5596732</v>
      </c>
      <c r="I12" s="3" t="s">
        <v>4827</v>
      </c>
      <c r="J12" s="59">
        <v>46087</v>
      </c>
      <c r="K12" s="1"/>
      <c r="L12" s="1"/>
      <c r="M12" s="59">
        <v>46076</v>
      </c>
      <c r="N12" s="1" t="s">
        <v>1028</v>
      </c>
      <c r="O12" s="1"/>
      <c r="P12" s="1"/>
    </row>
    <row r="13" spans="1:16" ht="14.4" x14ac:dyDescent="0.3">
      <c r="A13" s="101">
        <v>113</v>
      </c>
      <c r="B13" s="59">
        <v>46043</v>
      </c>
      <c r="C13" s="88" t="s">
        <v>5344</v>
      </c>
      <c r="D13" s="1" t="s">
        <v>5348</v>
      </c>
      <c r="E13" s="1" t="s">
        <v>225</v>
      </c>
      <c r="F13" s="3">
        <v>3731155</v>
      </c>
      <c r="G13" s="3">
        <v>1865577</v>
      </c>
      <c r="H13" s="3">
        <v>5596732</v>
      </c>
      <c r="I13" s="3" t="s">
        <v>4827</v>
      </c>
      <c r="J13" s="59">
        <v>46087</v>
      </c>
      <c r="K13" s="1"/>
      <c r="L13" s="1"/>
      <c r="M13" s="59">
        <v>46076</v>
      </c>
      <c r="N13" s="1" t="s">
        <v>1034</v>
      </c>
      <c r="O13" s="1"/>
      <c r="P13" s="1"/>
    </row>
    <row r="14" spans="1:16" ht="14.4" x14ac:dyDescent="0.3">
      <c r="A14" s="104">
        <v>121</v>
      </c>
      <c r="B14" s="76">
        <v>46043</v>
      </c>
      <c r="C14" s="132" t="s">
        <v>5344</v>
      </c>
      <c r="D14" s="75" t="s">
        <v>1085</v>
      </c>
      <c r="E14" s="75" t="s">
        <v>225</v>
      </c>
      <c r="F14" s="90">
        <v>3731155</v>
      </c>
      <c r="G14" s="90">
        <v>1865577</v>
      </c>
      <c r="H14" s="90">
        <v>5596732</v>
      </c>
      <c r="I14" s="90" t="s">
        <v>4827</v>
      </c>
      <c r="J14" s="76">
        <v>46087</v>
      </c>
      <c r="K14" s="75"/>
      <c r="L14" s="75"/>
      <c r="M14" s="76">
        <v>46076</v>
      </c>
      <c r="N14" s="75">
        <v>100052487</v>
      </c>
      <c r="O14" s="75"/>
      <c r="P14" s="75"/>
    </row>
    <row r="15" spans="1:16" ht="14.4" x14ac:dyDescent="0.3">
      <c r="A15" s="129">
        <v>21</v>
      </c>
      <c r="B15" s="59">
        <v>46023</v>
      </c>
      <c r="C15" s="130" t="s">
        <v>5349</v>
      </c>
      <c r="D15" s="1" t="s">
        <v>259</v>
      </c>
      <c r="E15" s="1" t="s">
        <v>4834</v>
      </c>
      <c r="F15" s="3">
        <v>9000000</v>
      </c>
      <c r="G15" s="3">
        <v>4500000</v>
      </c>
      <c r="H15" s="3">
        <f>+F15+G15</f>
        <v>13500000</v>
      </c>
      <c r="I15" s="3" t="s">
        <v>5350</v>
      </c>
      <c r="J15" s="59">
        <v>46082</v>
      </c>
      <c r="K15" s="1"/>
      <c r="L15" s="1"/>
      <c r="M15" s="59">
        <v>46078</v>
      </c>
      <c r="N15" s="1" t="s">
        <v>5351</v>
      </c>
      <c r="O15" s="1"/>
      <c r="P15" s="1"/>
    </row>
    <row r="16" spans="1:16" ht="14.4" x14ac:dyDescent="0.3">
      <c r="A16" s="129">
        <v>126</v>
      </c>
      <c r="B16" s="1" t="s">
        <v>1164</v>
      </c>
      <c r="C16" s="131" t="s">
        <v>216</v>
      </c>
      <c r="D16" s="1" t="s">
        <v>218</v>
      </c>
      <c r="E16" s="1" t="s">
        <v>5163</v>
      </c>
      <c r="F16" s="3">
        <v>60000000</v>
      </c>
      <c r="G16" s="3">
        <v>10000000</v>
      </c>
      <c r="H16" s="3">
        <f>+F16+G16</f>
        <v>70000000</v>
      </c>
      <c r="I16" s="3" t="s">
        <v>5352</v>
      </c>
      <c r="J16" s="59">
        <v>46087</v>
      </c>
      <c r="K16" s="1"/>
      <c r="L16" s="1"/>
      <c r="M16" s="59">
        <v>46080</v>
      </c>
      <c r="N16" s="1" t="s">
        <v>5353</v>
      </c>
      <c r="O16" s="1"/>
      <c r="P16" s="1"/>
    </row>
    <row r="17" spans="1:16" ht="31.8" x14ac:dyDescent="0.3">
      <c r="A17" s="129">
        <v>7</v>
      </c>
      <c r="B17" s="59">
        <v>46023</v>
      </c>
      <c r="C17" s="133" t="s">
        <v>115</v>
      </c>
      <c r="D17" s="103" t="s">
        <v>116</v>
      </c>
      <c r="E17" s="103" t="s">
        <v>60</v>
      </c>
      <c r="F17" s="134" t="s">
        <v>5168</v>
      </c>
      <c r="G17" s="3"/>
      <c r="H17" s="3" t="str">
        <f>+F17</f>
        <v>18.548.928</v>
      </c>
      <c r="I17" s="3"/>
      <c r="J17" s="59">
        <v>46056</v>
      </c>
      <c r="K17" s="1"/>
      <c r="L17" s="70" t="s">
        <v>5354</v>
      </c>
      <c r="M17" s="59">
        <v>46056</v>
      </c>
      <c r="N17" s="1">
        <v>100054165</v>
      </c>
      <c r="O17" s="1"/>
      <c r="P17" s="1"/>
    </row>
    <row r="18" spans="1:16" ht="31.5" customHeight="1" x14ac:dyDescent="0.3">
      <c r="A18" s="129">
        <v>164</v>
      </c>
      <c r="B18" s="59">
        <v>46053</v>
      </c>
      <c r="C18" s="1" t="s">
        <v>5355</v>
      </c>
      <c r="D18" s="1" t="s">
        <v>1388</v>
      </c>
      <c r="E18" s="1" t="s">
        <v>225</v>
      </c>
      <c r="F18" s="3">
        <v>9594450</v>
      </c>
      <c r="G18" s="3"/>
      <c r="H18" s="3">
        <v>9594450</v>
      </c>
      <c r="I18" s="3"/>
      <c r="J18" s="59">
        <v>46181</v>
      </c>
      <c r="K18" s="1"/>
      <c r="L18" s="70" t="s">
        <v>5356</v>
      </c>
      <c r="M18" s="59">
        <v>46093</v>
      </c>
      <c r="N18" s="1" t="s">
        <v>5357</v>
      </c>
      <c r="O18" s="1"/>
      <c r="P18" s="1"/>
    </row>
    <row r="19" spans="1:16" ht="15" customHeight="1" x14ac:dyDescent="0.3">
      <c r="A19" s="129"/>
      <c r="B19" s="1"/>
      <c r="C19" s="1"/>
      <c r="D19" s="1"/>
      <c r="E19" s="1"/>
      <c r="F19" s="3"/>
      <c r="G19" s="3"/>
      <c r="H19" s="3"/>
      <c r="I19" s="3"/>
      <c r="J19" s="3"/>
      <c r="K19" s="1"/>
      <c r="L19" s="1"/>
      <c r="M19" s="1"/>
      <c r="N19" s="1"/>
      <c r="O19" s="1"/>
      <c r="P19" s="1"/>
    </row>
  </sheetData>
  <mergeCells count="1">
    <mergeCell ref="A3:P3"/>
  </mergeCells>
  <hyperlinks>
    <hyperlink ref="A6" r:id="rId1" display="17" xr:uid="{C9E145B6-D945-477D-B0F3-CE862CA2094E}"/>
    <hyperlink ref="A7" r:id="rId2" display="155" xr:uid="{15B2BF41-371C-4A9F-BF1B-75F705A3C992}"/>
    <hyperlink ref="A8" r:id="rId3" display="23" xr:uid="{6CCE9137-F0B3-4C7C-96AB-4CC5A3C23131}"/>
    <hyperlink ref="A9" r:id="rId4" display="18" xr:uid="{89FE7018-DF57-4120-A281-0EA20A19FB5D}"/>
    <hyperlink ref="A10" r:id="rId5" display="27" xr:uid="{659D0FF6-555D-4EE3-8F9C-D1B72A7EA463}"/>
    <hyperlink ref="A11" r:id="rId6" display="111" xr:uid="{8D1E497E-AB1E-4511-9C41-88B5885BE12D}"/>
    <hyperlink ref="A12" r:id="rId7" display="112" xr:uid="{34E9AEBB-BDC2-4E3E-A7FB-BF1060CC4A42}"/>
    <hyperlink ref="A13" r:id="rId8" display="113" xr:uid="{F3F32904-8504-4CF3-92F4-6A633285C493}"/>
    <hyperlink ref="A14" r:id="rId9" display="121" xr:uid="{009C5357-A04F-4EF2-87BE-1F07D09AF67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PRINCIPAL</vt:lpstr>
      <vt:lpstr>JUNIO FENIX </vt:lpstr>
      <vt:lpstr>CONTRATOS VIGENTES</vt:lpstr>
      <vt:lpstr>ABRIL FENIX ALMACEN</vt:lpstr>
      <vt:lpstr>MAYO FENIX LMACEN</vt:lpstr>
      <vt:lpstr>VERIFICACIÓN</vt:lpstr>
      <vt:lpstr>INVITACION PUBLICAS</vt:lpstr>
      <vt:lpstr>PERSONERIA ENERO</vt:lpstr>
      <vt:lpstr>ADICIONES Y OTROS</vt:lpstr>
      <vt:lpstr>_Hlk188629638</vt:lpstr>
      <vt:lpstr>_Hlk191619779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OCTAVIO CONTRATCION</dc:creator>
  <cp:keywords/>
  <dc:description/>
  <cp:lastModifiedBy>JOHANA HENAO CONTRATACION HSF</cp:lastModifiedBy>
  <cp:revision/>
  <dcterms:created xsi:type="dcterms:W3CDTF">2021-01-12T19:14:29Z</dcterms:created>
  <dcterms:modified xsi:type="dcterms:W3CDTF">2026-08-28T20:56:06Z</dcterms:modified>
  <cp:category/>
  <cp:contentStatus/>
</cp:coreProperties>
</file>